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\Desktop\"/>
    </mc:Choice>
  </mc:AlternateContent>
  <xr:revisionPtr revIDLastSave="0" documentId="8_{E9433797-40C7-4EA6-8031-C628FEB91BD1}" xr6:coauthVersionLast="44" xr6:coauthVersionMax="44" xr10:uidLastSave="{00000000-0000-0000-0000-000000000000}"/>
  <bookViews>
    <workbookView xWindow="-110" yWindow="-110" windowWidth="22780" windowHeight="14660" tabRatio="937" activeTab="5" xr2:uid="{00000000-000D-0000-FFFF-FFFF00000000}"/>
  </bookViews>
  <sheets>
    <sheet name="Kickstarter Table" sheetId="1" r:id="rId1"/>
    <sheet name="Category Stats" sheetId="4" r:id="rId2"/>
    <sheet name="Subcategory Stats" sheetId="6" r:id="rId3"/>
    <sheet name="Outcomes Based on Launch Date" sheetId="14" r:id="rId4"/>
    <sheet name="Goal Outcomes" sheetId="15" r:id="rId5"/>
    <sheet name="Successful Backers Stats" sheetId="16" r:id="rId6"/>
    <sheet name="Failed Backers Stats" sheetId="17" r:id="rId7"/>
  </sheets>
  <definedNames>
    <definedName name="_xlnm._FilterDatabase" localSheetId="0" hidden="1">'Kickstarter Table'!$A$1:$T$4116</definedName>
    <definedName name="Kick">'Kickstarter Table'!$1:$1048576</definedName>
  </definedNames>
  <calcPr calcId="191029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5" i="17" l="1"/>
  <c r="B13" i="17"/>
  <c r="B11" i="17"/>
  <c r="B9" i="17"/>
  <c r="B7" i="17"/>
  <c r="B5" i="17"/>
  <c r="B13" i="16"/>
  <c r="B11" i="16"/>
  <c r="B9" i="16"/>
  <c r="B7" i="16"/>
  <c r="B5" i="16"/>
  <c r="B3" i="16"/>
  <c r="G5" i="4"/>
  <c r="B2" i="15"/>
  <c r="C2" i="15"/>
  <c r="D2" i="15"/>
  <c r="E2" i="15"/>
  <c r="F2" i="15"/>
  <c r="G13" i="4"/>
  <c r="G12" i="4"/>
  <c r="G11" i="4"/>
  <c r="G10" i="4"/>
  <c r="G9" i="4"/>
  <c r="G7" i="4"/>
  <c r="G6" i="4"/>
  <c r="D3" i="15"/>
  <c r="B3" i="15"/>
  <c r="C3" i="15"/>
  <c r="E3" i="15"/>
  <c r="H3" i="15"/>
  <c r="D4" i="15"/>
  <c r="B4" i="15"/>
  <c r="C4" i="15"/>
  <c r="E4" i="15"/>
  <c r="H4" i="15"/>
  <c r="D5" i="15"/>
  <c r="B5" i="15"/>
  <c r="C5" i="15"/>
  <c r="E5" i="15"/>
  <c r="H5" i="15"/>
  <c r="D6" i="15"/>
  <c r="B6" i="15"/>
  <c r="C6" i="15"/>
  <c r="E6" i="15"/>
  <c r="H6" i="15"/>
  <c r="D7" i="15"/>
  <c r="B7" i="15"/>
  <c r="C7" i="15"/>
  <c r="E7" i="15"/>
  <c r="H7" i="15"/>
  <c r="D8" i="15"/>
  <c r="B8" i="15"/>
  <c r="C8" i="15"/>
  <c r="E8" i="15"/>
  <c r="H8" i="15"/>
  <c r="D9" i="15"/>
  <c r="B9" i="15"/>
  <c r="C9" i="15"/>
  <c r="E9" i="15"/>
  <c r="H9" i="15"/>
  <c r="D10" i="15"/>
  <c r="B10" i="15"/>
  <c r="C10" i="15"/>
  <c r="E10" i="15"/>
  <c r="H10" i="15"/>
  <c r="D11" i="15"/>
  <c r="B11" i="15"/>
  <c r="C11" i="15"/>
  <c r="E11" i="15"/>
  <c r="H11" i="15"/>
  <c r="D12" i="15"/>
  <c r="B12" i="15"/>
  <c r="C12" i="15"/>
  <c r="E12" i="15"/>
  <c r="H12" i="15"/>
  <c r="D13" i="15"/>
  <c r="B13" i="15"/>
  <c r="C13" i="15"/>
  <c r="E13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J2543" i="1"/>
  <c r="Q880" i="1"/>
  <c r="Q1337" i="1"/>
  <c r="Q1576" i="1"/>
  <c r="Q130" i="1"/>
  <c r="Q293" i="1"/>
  <c r="Q1575" i="1"/>
  <c r="Q1146" i="1"/>
  <c r="Q2185" i="1"/>
  <c r="Q3544" i="1"/>
  <c r="Q1574" i="1"/>
  <c r="Q651" i="1"/>
  <c r="Q292" i="1"/>
  <c r="Q342" i="1"/>
  <c r="Q95" i="1"/>
  <c r="Q1873" i="1"/>
  <c r="Q3858" i="1"/>
  <c r="Q2831" i="1"/>
  <c r="Q1698" i="1"/>
  <c r="Q3533" i="1"/>
  <c r="Q1145" i="1"/>
  <c r="Q1336" i="1"/>
  <c r="Q3970" i="1"/>
  <c r="Q891" i="1"/>
  <c r="Q650" i="1"/>
  <c r="Q2184" i="1"/>
  <c r="Q1144" i="1"/>
  <c r="Q2602" i="1"/>
  <c r="Q649" i="1"/>
  <c r="Q1697" i="1"/>
  <c r="Q1573" i="1"/>
  <c r="Q1696" i="1"/>
  <c r="Q49" i="1"/>
  <c r="Q1168" i="1"/>
  <c r="Q1572" i="1"/>
  <c r="Q1571" i="1"/>
  <c r="Q94" i="1"/>
  <c r="Q3099" i="1"/>
  <c r="Q375" i="1"/>
  <c r="Q1143" i="1"/>
  <c r="Q1357" i="1"/>
  <c r="Q1695" i="1"/>
  <c r="Q648" i="1"/>
  <c r="Q3289" i="1"/>
  <c r="Q647" i="1"/>
  <c r="Q722" i="1"/>
  <c r="Q1618" i="1"/>
  <c r="Q2183" i="1"/>
  <c r="Q3098" i="1"/>
  <c r="Q1825" i="1"/>
  <c r="Q1142" i="1"/>
  <c r="Q2600" i="1"/>
  <c r="Q3288" i="1"/>
  <c r="Q297" i="1"/>
  <c r="Q2830" i="1"/>
  <c r="Q2829" i="1"/>
  <c r="Q1709" i="1"/>
  <c r="Q1694" i="1"/>
  <c r="Q879" i="1"/>
  <c r="Q2182" i="1"/>
  <c r="Q2564" i="1"/>
  <c r="Q291" i="1"/>
  <c r="Q1570" i="1"/>
  <c r="Q290" i="1"/>
  <c r="Q878" i="1"/>
  <c r="Q3287" i="1"/>
  <c r="Q3126" i="1"/>
  <c r="Q2181" i="1"/>
  <c r="Q2230" i="1"/>
  <c r="Q2180" i="1"/>
  <c r="Q341" i="1"/>
  <c r="Q129" i="1"/>
  <c r="Q2828" i="1"/>
  <c r="Q2179" i="1"/>
  <c r="Q2537" i="1"/>
  <c r="Q289" i="1"/>
  <c r="Q1335" i="1"/>
  <c r="Q374" i="1"/>
  <c r="Q2321" i="1"/>
  <c r="Q2827" i="1"/>
  <c r="Q2950" i="1"/>
  <c r="Q3317" i="1"/>
  <c r="Q2322" i="1"/>
  <c r="Q2178" i="1"/>
  <c r="Q1334" i="1"/>
  <c r="Q3286" i="1"/>
  <c r="Q1141" i="1"/>
  <c r="Q1569" i="1"/>
  <c r="Q1824" i="1"/>
  <c r="Q2177" i="1"/>
  <c r="Q435" i="1"/>
  <c r="Q2396" i="1"/>
  <c r="Q3156" i="1"/>
  <c r="Q3097" i="1"/>
  <c r="Q340" i="1"/>
  <c r="Q1693" i="1"/>
  <c r="Q877" i="1"/>
  <c r="Q2826" i="1"/>
  <c r="Q288" i="1"/>
  <c r="Q2395" i="1"/>
  <c r="Q2588" i="1"/>
  <c r="Q1140" i="1"/>
  <c r="Q309" i="1"/>
  <c r="Q93" i="1"/>
  <c r="Q2399" i="1"/>
  <c r="Q927" i="1"/>
  <c r="Q646" i="1"/>
  <c r="Q1139" i="1"/>
  <c r="Q3532" i="1"/>
  <c r="Q1568" i="1"/>
  <c r="Q287" i="1"/>
  <c r="Q1138" i="1"/>
  <c r="Q721" i="1"/>
  <c r="Q711" i="1"/>
  <c r="Q2536" i="1"/>
  <c r="Q2394" i="1"/>
  <c r="Q720" i="1"/>
  <c r="Q1567" i="1"/>
  <c r="Q1566" i="1"/>
  <c r="Q68" i="1"/>
  <c r="Q1137" i="1"/>
  <c r="Q3776" i="1"/>
  <c r="Q2825" i="1"/>
  <c r="Q286" i="1"/>
  <c r="Q895" i="1"/>
  <c r="Q1565" i="1"/>
  <c r="Q876" i="1"/>
  <c r="Q164" i="1"/>
  <c r="Q2176" i="1"/>
  <c r="Q1136" i="1"/>
  <c r="Q875" i="1"/>
  <c r="Q2852" i="1"/>
  <c r="Q444" i="1"/>
  <c r="Q3531" i="1"/>
  <c r="Q1333" i="1"/>
  <c r="Q2320" i="1"/>
  <c r="Q1135" i="1"/>
  <c r="Q3888" i="1"/>
  <c r="Q730" i="1"/>
  <c r="Q355" i="1"/>
  <c r="Q645" i="1"/>
  <c r="Q2175" i="1"/>
  <c r="Q644" i="1"/>
  <c r="Q2964" i="1"/>
  <c r="Q3096" i="1"/>
  <c r="Q1369" i="1"/>
  <c r="Q2174" i="1"/>
  <c r="Q901" i="1"/>
  <c r="Q2447" i="1"/>
  <c r="Q1134" i="1"/>
  <c r="Q1133" i="1"/>
  <c r="Q2824" i="1"/>
  <c r="Q738" i="1"/>
  <c r="Q2173" i="1"/>
  <c r="Q1564" i="1"/>
  <c r="Q710" i="1"/>
  <c r="Q1132" i="1"/>
  <c r="Q3458" i="1"/>
  <c r="Q2228" i="1"/>
  <c r="Q909" i="1"/>
  <c r="Q3438" i="1"/>
  <c r="Q3134" i="1"/>
  <c r="Q3443" i="1"/>
  <c r="Q4037" i="1"/>
  <c r="Q1823" i="1"/>
  <c r="Q2823" i="1"/>
  <c r="Q3530" i="1"/>
  <c r="Q1563" i="1"/>
  <c r="Q2319" i="1"/>
  <c r="Q1131" i="1"/>
  <c r="Q2172" i="1"/>
  <c r="Q2171" i="1"/>
  <c r="Q709" i="1"/>
  <c r="Q2227" i="1"/>
  <c r="Q2170" i="1"/>
  <c r="Q2169" i="1"/>
  <c r="Q1592" i="1"/>
  <c r="Q1372" i="1"/>
  <c r="Q3285" i="1"/>
  <c r="Q1562" i="1"/>
  <c r="Q2168" i="1"/>
  <c r="Q2393" i="1"/>
  <c r="Q2914" i="1"/>
  <c r="Q2535" i="1"/>
  <c r="Q2822" i="1"/>
  <c r="Q3284" i="1"/>
  <c r="Q2167" i="1"/>
  <c r="Q1332" i="1"/>
  <c r="Q2166" i="1"/>
  <c r="Q48" i="1"/>
  <c r="Q3095" i="1"/>
  <c r="Q2858" i="1"/>
  <c r="Q406" i="1"/>
  <c r="Q1561" i="1"/>
  <c r="Q1331" i="1"/>
  <c r="Q2165" i="1"/>
  <c r="Q3815" i="1"/>
  <c r="Q1692" i="1"/>
  <c r="Q1130" i="1"/>
  <c r="Q874" i="1"/>
  <c r="Q1330" i="1"/>
  <c r="Q2821" i="1"/>
  <c r="Q3094" i="1"/>
  <c r="Q2534" i="1"/>
  <c r="Q2318" i="1"/>
  <c r="Q3814" i="1"/>
  <c r="Q405" i="1"/>
  <c r="Q643" i="1"/>
  <c r="Q873" i="1"/>
  <c r="Q872" i="1"/>
  <c r="Q2820" i="1"/>
  <c r="Q871" i="1"/>
  <c r="Q1560" i="1"/>
  <c r="Q1559" i="1"/>
  <c r="Q1329" i="1"/>
  <c r="Q2819" i="1"/>
  <c r="Q1328" i="1"/>
  <c r="Q1327" i="1"/>
  <c r="Q890" i="1"/>
  <c r="Q642" i="1"/>
  <c r="Q3093" i="1"/>
  <c r="Q3775" i="1"/>
  <c r="Q641" i="1"/>
  <c r="Q434" i="1"/>
  <c r="Q3092" i="1"/>
  <c r="Q2533" i="1"/>
  <c r="Q1129" i="1"/>
  <c r="Q1128" i="1"/>
  <c r="Q2818" i="1"/>
  <c r="Q4063" i="1"/>
  <c r="Q2817" i="1"/>
  <c r="Q3091" i="1"/>
  <c r="Q3529" i="1"/>
  <c r="Q285" i="1"/>
  <c r="Q2446" i="1"/>
  <c r="Q3090" i="1"/>
  <c r="Q3155" i="1"/>
  <c r="Q3437" i="1"/>
  <c r="Q1717" i="1"/>
  <c r="Q3528" i="1"/>
  <c r="Q344" i="1"/>
  <c r="Q2226" i="1"/>
  <c r="Q3089" i="1"/>
  <c r="Q870" i="1"/>
  <c r="Q2816" i="1"/>
  <c r="Q2949" i="1"/>
  <c r="Q2164" i="1"/>
  <c r="Q1127" i="1"/>
  <c r="Q1126" i="1"/>
  <c r="Q1181" i="1"/>
  <c r="Q2163" i="1"/>
  <c r="Q2317" i="1"/>
  <c r="Q2445" i="1"/>
  <c r="Q1125" i="1"/>
  <c r="Q2316" i="1"/>
  <c r="Q1326" i="1"/>
  <c r="Q284" i="1"/>
  <c r="Q2162" i="1"/>
  <c r="Q2161" i="1"/>
  <c r="Q640" i="1"/>
  <c r="Q2851" i="1"/>
  <c r="Q3960" i="1"/>
  <c r="Q2815" i="1"/>
  <c r="Q1325" i="1"/>
  <c r="Q639" i="1"/>
  <c r="Q3527" i="1"/>
  <c r="Q2948" i="1"/>
  <c r="Q2840" i="1"/>
  <c r="Q2392" i="1"/>
  <c r="Q3637" i="1"/>
  <c r="Q2605" i="1"/>
  <c r="Q2160" i="1"/>
  <c r="Q2159" i="1"/>
  <c r="Q2814" i="1"/>
  <c r="Q4" i="1"/>
  <c r="Q1124" i="1"/>
  <c r="Q3959" i="1"/>
  <c r="Q1123" i="1"/>
  <c r="Q433" i="1"/>
  <c r="Q67" i="1"/>
  <c r="Q1558" i="1"/>
  <c r="Q708" i="1"/>
  <c r="Q707" i="1"/>
  <c r="Q283" i="1"/>
  <c r="Q36" i="1"/>
  <c r="Q282" i="1"/>
  <c r="Q2158" i="1"/>
  <c r="Q1557" i="1"/>
  <c r="Q339" i="1"/>
  <c r="Q2157" i="1"/>
  <c r="Q92" i="1"/>
  <c r="Q1324" i="1"/>
  <c r="Q2156" i="1"/>
  <c r="Q1691" i="1"/>
  <c r="Q128" i="1"/>
  <c r="Q638" i="1"/>
  <c r="Q91" i="1"/>
  <c r="Q1122" i="1"/>
  <c r="Q869" i="1"/>
  <c r="Q637" i="1"/>
  <c r="Q868" i="1"/>
  <c r="Q1154" i="1"/>
  <c r="Q1121" i="1"/>
  <c r="Q90" i="1"/>
  <c r="Q867" i="1"/>
  <c r="Q1120" i="1"/>
  <c r="Q636" i="1"/>
  <c r="Q866" i="1"/>
  <c r="Q2444" i="1"/>
  <c r="Q4007" i="1"/>
  <c r="Q2532" i="1"/>
  <c r="Q2913" i="1"/>
  <c r="Q1556" i="1"/>
  <c r="Q2155" i="1"/>
  <c r="Q3306" i="1"/>
  <c r="Q2813" i="1"/>
  <c r="Q3835" i="1"/>
  <c r="Q2315" i="1"/>
  <c r="Q3309" i="1"/>
  <c r="Q338" i="1"/>
  <c r="Q2154" i="1"/>
  <c r="Q2391" i="1"/>
  <c r="Q2928" i="1"/>
  <c r="Q865" i="1"/>
  <c r="Q3088" i="1"/>
  <c r="Q1699" i="1"/>
  <c r="Q3857" i="1"/>
  <c r="Q146" i="1"/>
  <c r="Q2314" i="1"/>
  <c r="Q1119" i="1"/>
  <c r="Q635" i="1"/>
  <c r="Q706" i="1"/>
  <c r="Q1118" i="1"/>
  <c r="Q1872" i="1"/>
  <c r="Q1323" i="1"/>
  <c r="Q3087" i="1"/>
  <c r="Q1180" i="1"/>
  <c r="Q1117" i="1"/>
  <c r="Q2531" i="1"/>
  <c r="Q1116" i="1"/>
  <c r="Q1322" i="1"/>
  <c r="Q2153" i="1"/>
  <c r="Q2152" i="1"/>
  <c r="Q634" i="1"/>
  <c r="Q1115" i="1"/>
  <c r="Q666" i="1"/>
  <c r="Q1822" i="1"/>
  <c r="Q1114" i="1"/>
  <c r="Q2812" i="1"/>
  <c r="Q2390" i="1"/>
  <c r="Q864" i="1"/>
  <c r="Q2151" i="1"/>
  <c r="Q719" i="1"/>
  <c r="Q281" i="1"/>
  <c r="Q2150" i="1"/>
  <c r="Q1821" i="1"/>
  <c r="Q863" i="1"/>
  <c r="Q1690" i="1"/>
  <c r="Q1871" i="1"/>
  <c r="Q308" i="1"/>
  <c r="Q1321" i="1"/>
  <c r="Q2149" i="1"/>
  <c r="Q280" i="1"/>
  <c r="Q633" i="1"/>
  <c r="Q2313" i="1"/>
  <c r="Q279" i="1"/>
  <c r="Q2148" i="1"/>
  <c r="Q1320" i="1"/>
  <c r="Q2558" i="1"/>
  <c r="Q35" i="1"/>
  <c r="Q705" i="1"/>
  <c r="Q1166" i="1"/>
  <c r="Q2147" i="1"/>
  <c r="Q3283" i="1"/>
  <c r="Q1113" i="1"/>
  <c r="Q1820" i="1"/>
  <c r="Q862" i="1"/>
  <c r="Q373" i="1"/>
  <c r="Q861" i="1"/>
  <c r="Q47" i="1"/>
  <c r="Q860" i="1"/>
  <c r="Q859" i="1"/>
  <c r="Q443" i="1"/>
  <c r="Q2225" i="1"/>
  <c r="Q632" i="1"/>
  <c r="Q2146" i="1"/>
  <c r="Q3282" i="1"/>
  <c r="Q1112" i="1"/>
  <c r="Q442" i="1"/>
  <c r="Q127" i="1"/>
  <c r="Q1838" i="1"/>
  <c r="Q1870" i="1"/>
  <c r="Q858" i="1"/>
  <c r="Q2145" i="1"/>
  <c r="Q1605" i="1"/>
  <c r="Q66" i="1"/>
  <c r="Q278" i="1"/>
  <c r="Q1819" i="1"/>
  <c r="Q432" i="1"/>
  <c r="Q1689" i="1"/>
  <c r="Q2811" i="1"/>
  <c r="Q1111" i="1"/>
  <c r="Q2443" i="1"/>
  <c r="Q277" i="1"/>
  <c r="Q729" i="1"/>
  <c r="Q631" i="1"/>
  <c r="Q372" i="1"/>
  <c r="Q630" i="1"/>
  <c r="Q857" i="1"/>
  <c r="Q1370" i="1"/>
  <c r="Q126" i="1"/>
  <c r="Q654" i="1"/>
  <c r="Q1555" i="1"/>
  <c r="Q856" i="1"/>
  <c r="Q276" i="1"/>
  <c r="Q1319" i="1"/>
  <c r="Q2144" i="1"/>
  <c r="Q1110" i="1"/>
  <c r="Q1109" i="1"/>
  <c r="Q1818" i="1"/>
  <c r="Q1688" i="1"/>
  <c r="Q132" i="1"/>
  <c r="Q629" i="1"/>
  <c r="Q3636" i="1"/>
  <c r="Q855" i="1"/>
  <c r="Q1554" i="1"/>
  <c r="Q1553" i="1"/>
  <c r="Q2143" i="1"/>
  <c r="Q145" i="1"/>
  <c r="Q2142" i="1"/>
  <c r="Q404" i="1"/>
  <c r="Q1687" i="1"/>
  <c r="Q1552" i="1"/>
  <c r="Q628" i="1"/>
  <c r="Q1551" i="1"/>
  <c r="Q1108" i="1"/>
  <c r="Q1107" i="1"/>
  <c r="Q2912" i="1"/>
  <c r="Q431" i="1"/>
  <c r="Q20" i="1"/>
  <c r="Q1869" i="1"/>
  <c r="Q1817" i="1"/>
  <c r="Q1550" i="1"/>
  <c r="Q1686" i="1"/>
  <c r="Q69" i="1"/>
  <c r="Q627" i="1"/>
  <c r="Q626" i="1"/>
  <c r="Q1549" i="1"/>
  <c r="Q704" i="1"/>
  <c r="Q343" i="1"/>
  <c r="Q430" i="1"/>
  <c r="Q70" i="1"/>
  <c r="Q2530" i="1"/>
  <c r="Q1548" i="1"/>
  <c r="Q89" i="1"/>
  <c r="Q1547" i="1"/>
  <c r="Q854" i="1"/>
  <c r="Q1106" i="1"/>
  <c r="Q2141" i="1"/>
  <c r="Q2140" i="1"/>
  <c r="Q853" i="1"/>
  <c r="Q1105" i="1"/>
  <c r="Q125" i="1"/>
  <c r="Q275" i="1"/>
  <c r="Q274" i="1"/>
  <c r="Q403" i="1"/>
  <c r="Q3635" i="1"/>
  <c r="Q273" i="1"/>
  <c r="Q2810" i="1"/>
  <c r="Q625" i="1"/>
  <c r="Q2139" i="1"/>
  <c r="Q3436" i="1"/>
  <c r="Q371" i="1"/>
  <c r="Q1546" i="1"/>
  <c r="Q624" i="1"/>
  <c r="Q3435" i="1"/>
  <c r="Q1604" i="1"/>
  <c r="Q1545" i="1"/>
  <c r="Q4006" i="1"/>
  <c r="Q1685" i="1"/>
  <c r="Q3856" i="1"/>
  <c r="Q2138" i="1"/>
  <c r="Q272" i="1"/>
  <c r="Q3127" i="1"/>
  <c r="Q1544" i="1"/>
  <c r="Q4096" i="1"/>
  <c r="Q3958" i="1"/>
  <c r="Q1104" i="1"/>
  <c r="Q1816" i="1"/>
  <c r="Q1543" i="1"/>
  <c r="Q1542" i="1"/>
  <c r="Q1318" i="1"/>
  <c r="Q623" i="1"/>
  <c r="Q1541" i="1"/>
  <c r="Q2839" i="1"/>
  <c r="Q622" i="1"/>
  <c r="Q1103" i="1"/>
  <c r="Q376" i="1"/>
  <c r="Q1317" i="1"/>
  <c r="Q1316" i="1"/>
  <c r="Q1315" i="1"/>
  <c r="Q718" i="1"/>
  <c r="Q2137" i="1"/>
  <c r="Q1314" i="1"/>
  <c r="Q621" i="1"/>
  <c r="Q928" i="1"/>
  <c r="Q429" i="1"/>
  <c r="Q307" i="1"/>
  <c r="Q1540" i="1"/>
  <c r="Q88" i="1"/>
  <c r="Q1539" i="1"/>
  <c r="Q852" i="1"/>
  <c r="Q1815" i="1"/>
  <c r="Q1102" i="1"/>
  <c r="Q9" i="1"/>
  <c r="Q271" i="1"/>
  <c r="Q620" i="1"/>
  <c r="Q1313" i="1"/>
  <c r="Q665" i="1"/>
  <c r="Q1343" i="1"/>
  <c r="Q889" i="1"/>
  <c r="Q1538" i="1"/>
  <c r="Q1101" i="1"/>
  <c r="Q370" i="1"/>
  <c r="Q2136" i="1"/>
  <c r="Q1814" i="1"/>
  <c r="Q65" i="1"/>
  <c r="Q270" i="1"/>
  <c r="Q2442" i="1"/>
  <c r="Q1615" i="1"/>
  <c r="Q1537" i="1"/>
  <c r="Q1536" i="1"/>
  <c r="Q619" i="1"/>
  <c r="Q851" i="1"/>
  <c r="Q456" i="1"/>
  <c r="Q269" i="1"/>
  <c r="Q850" i="1"/>
  <c r="Q337" i="1"/>
  <c r="Q34" i="1"/>
  <c r="Q2809" i="1"/>
  <c r="Q2233" i="1"/>
  <c r="Q1535" i="1"/>
  <c r="Q268" i="1"/>
  <c r="Q849" i="1"/>
  <c r="Q1100" i="1"/>
  <c r="Q2135" i="1"/>
  <c r="Q618" i="1"/>
  <c r="Q617" i="1"/>
  <c r="Q1099" i="1"/>
  <c r="Q455" i="1"/>
  <c r="Q616" i="1"/>
  <c r="Q267" i="1"/>
  <c r="Q131" i="1"/>
  <c r="Q1312" i="1"/>
  <c r="Q1587" i="1"/>
  <c r="Q615" i="1"/>
  <c r="Q144" i="1"/>
  <c r="Q3957" i="1"/>
  <c r="Q1165" i="1"/>
  <c r="Q1179" i="1"/>
  <c r="Q2134" i="1"/>
  <c r="Q2224" i="1"/>
  <c r="Q407" i="1"/>
  <c r="Q848" i="1"/>
  <c r="Q1311" i="1"/>
  <c r="Q614" i="1"/>
  <c r="Q1153" i="1"/>
  <c r="Q3587" i="1"/>
  <c r="Q664" i="1"/>
  <c r="Q87" i="1"/>
  <c r="Q1310" i="1"/>
  <c r="Q847" i="1"/>
  <c r="Q2223" i="1"/>
  <c r="Q703" i="1"/>
  <c r="Q124" i="1"/>
  <c r="Q336" i="1"/>
  <c r="Q1098" i="1"/>
  <c r="Q354" i="1"/>
  <c r="Q46" i="1"/>
  <c r="Q1097" i="1"/>
  <c r="Q2133" i="1"/>
  <c r="Q266" i="1"/>
  <c r="Q459" i="1"/>
  <c r="Q613" i="1"/>
  <c r="Q1356" i="1"/>
  <c r="Q265" i="1"/>
  <c r="Q894" i="1"/>
  <c r="Q2312" i="1"/>
  <c r="Q1603" i="1"/>
  <c r="Q264" i="1"/>
  <c r="Q2808" i="1"/>
  <c r="Q1813" i="1"/>
  <c r="Q734" i="1"/>
  <c r="Q143" i="1"/>
  <c r="Q1096" i="1"/>
  <c r="Q1095" i="1"/>
  <c r="Q846" i="1"/>
  <c r="Q1812" i="1"/>
  <c r="Q1309" i="1"/>
  <c r="Q1534" i="1"/>
  <c r="Q263" i="1"/>
  <c r="Q1367" i="1"/>
  <c r="Q612" i="1"/>
  <c r="Q845" i="1"/>
  <c r="Q454" i="1"/>
  <c r="Q1533" i="1"/>
  <c r="Q33" i="1"/>
  <c r="Q2807" i="1"/>
  <c r="Q1532" i="1"/>
  <c r="Q1308" i="1"/>
  <c r="Q611" i="1"/>
  <c r="Q1307" i="1"/>
  <c r="Q1811" i="1"/>
  <c r="Q844" i="1"/>
  <c r="Q610" i="1"/>
  <c r="Q1094" i="1"/>
  <c r="Q893" i="1"/>
  <c r="Q882" i="1"/>
  <c r="Q1531" i="1"/>
  <c r="Q2132" i="1"/>
  <c r="Q163" i="1"/>
  <c r="Q843" i="1"/>
  <c r="Q1713" i="1"/>
  <c r="Q262" i="1"/>
  <c r="Q609" i="1"/>
  <c r="Q2131" i="1"/>
  <c r="Q1530" i="1"/>
  <c r="Q1093" i="1"/>
  <c r="Q1529" i="1"/>
  <c r="Q892" i="1"/>
  <c r="Q1306" i="1"/>
  <c r="Q1609" i="1"/>
  <c r="Q1528" i="1"/>
  <c r="Q2806" i="1"/>
  <c r="Q842" i="1"/>
  <c r="Q841" i="1"/>
  <c r="Q1092" i="1"/>
  <c r="Q921" i="1"/>
  <c r="Q123" i="1"/>
  <c r="Q122" i="1"/>
  <c r="Q1091" i="1"/>
  <c r="Q1885" i="1"/>
  <c r="Q1090" i="1"/>
  <c r="Q261" i="1"/>
  <c r="Q86" i="1"/>
  <c r="Q1366" i="1"/>
  <c r="Q2805" i="1"/>
  <c r="Q1527" i="1"/>
  <c r="Q1684" i="1"/>
  <c r="Q1089" i="1"/>
  <c r="Q2130" i="1"/>
  <c r="Q2804" i="1"/>
  <c r="Q85" i="1"/>
  <c r="Q260" i="1"/>
  <c r="Q259" i="1"/>
  <c r="Q258" i="1"/>
  <c r="Q460" i="1"/>
  <c r="Q1088" i="1"/>
  <c r="Q1526" i="1"/>
  <c r="Q2803" i="1"/>
  <c r="Q369" i="1"/>
  <c r="Q121" i="1"/>
  <c r="Q608" i="1"/>
  <c r="Q351" i="1"/>
  <c r="Q257" i="1"/>
  <c r="Q428" i="1"/>
  <c r="Q1152" i="1"/>
  <c r="Q607" i="1"/>
  <c r="Q606" i="1"/>
  <c r="Q1087" i="1"/>
  <c r="Q120" i="1"/>
  <c r="Q605" i="1"/>
  <c r="Q84" i="1"/>
  <c r="Q1305" i="1"/>
  <c r="Q2129" i="1"/>
  <c r="Q702" i="1"/>
  <c r="Q1304" i="1"/>
  <c r="Q1525" i="1"/>
  <c r="Q2128" i="1"/>
  <c r="Q604" i="1"/>
  <c r="Q2802" i="1"/>
  <c r="Q2599" i="1"/>
  <c r="Q1086" i="1"/>
  <c r="Q1085" i="1"/>
  <c r="Q1084" i="1"/>
  <c r="Q45" i="1"/>
  <c r="Q1083" i="1"/>
  <c r="Q840" i="1"/>
  <c r="Q1708" i="1"/>
  <c r="Q3526" i="1"/>
  <c r="Q2311" i="1"/>
  <c r="Q83" i="1"/>
  <c r="Q1524" i="1"/>
  <c r="Q2801" i="1"/>
  <c r="Q368" i="1"/>
  <c r="Q1355" i="1"/>
  <c r="Q1810" i="1"/>
  <c r="Q900" i="1"/>
  <c r="Q1809" i="1"/>
  <c r="Q64" i="1"/>
  <c r="Q1523" i="1"/>
  <c r="Q256" i="1"/>
  <c r="Q1522" i="1"/>
  <c r="Q3086" i="1"/>
  <c r="Q1521" i="1"/>
  <c r="Q255" i="1"/>
  <c r="Q254" i="1"/>
  <c r="Q1082" i="1"/>
  <c r="Q2800" i="1"/>
  <c r="Q142" i="1"/>
  <c r="Q253" i="1"/>
  <c r="Q1081" i="1"/>
  <c r="Q3085" i="1"/>
  <c r="Q1376" i="1"/>
  <c r="Q2799" i="1"/>
  <c r="Q701" i="1"/>
  <c r="Q1808" i="1"/>
  <c r="Q82" i="1"/>
  <c r="Q839" i="1"/>
  <c r="Q252" i="1"/>
  <c r="Q306" i="1"/>
  <c r="Q838" i="1"/>
  <c r="Q251" i="1"/>
  <c r="Q250" i="1"/>
  <c r="Q837" i="1"/>
  <c r="Q2798" i="1"/>
  <c r="Q836" i="1"/>
  <c r="Q1520" i="1"/>
  <c r="Q1080" i="1"/>
  <c r="Q1079" i="1"/>
  <c r="Q2310" i="1"/>
  <c r="Q908" i="1"/>
  <c r="Q1683" i="1"/>
  <c r="Q1807" i="1"/>
  <c r="Q1519" i="1"/>
  <c r="Q1078" i="1"/>
  <c r="Q305" i="1"/>
  <c r="Q2529" i="1"/>
  <c r="Q2528" i="1"/>
  <c r="Q1518" i="1"/>
  <c r="Q1682" i="1"/>
  <c r="Q1077" i="1"/>
  <c r="Q603" i="1"/>
  <c r="Q63" i="1"/>
  <c r="Q835" i="1"/>
  <c r="Q2127" i="1"/>
  <c r="Q602" i="1"/>
  <c r="Q402" i="1"/>
  <c r="Q249" i="1"/>
  <c r="Q1303" i="1"/>
  <c r="Q1517" i="1"/>
  <c r="Q2450" i="1"/>
  <c r="Q248" i="1"/>
  <c r="Q2126" i="1"/>
  <c r="Q2587" i="1"/>
  <c r="Q1806" i="1"/>
  <c r="Q2797" i="1"/>
  <c r="Q1076" i="1"/>
  <c r="Q834" i="1"/>
  <c r="Q907" i="1"/>
  <c r="Q1516" i="1"/>
  <c r="Q247" i="1"/>
  <c r="Q2125" i="1"/>
  <c r="Q2124" i="1"/>
  <c r="Q1681" i="1"/>
  <c r="Q601" i="1"/>
  <c r="Q2222" i="1"/>
  <c r="Q1075" i="1"/>
  <c r="Q833" i="1"/>
  <c r="Q246" i="1"/>
  <c r="Q1868" i="1"/>
  <c r="Q367" i="1"/>
  <c r="Q2309" i="1"/>
  <c r="Q1608" i="1"/>
  <c r="Q1515" i="1"/>
  <c r="Q2527" i="1"/>
  <c r="Q3084" i="1"/>
  <c r="Q1302" i="1"/>
  <c r="Q81" i="1"/>
  <c r="Q2123" i="1"/>
  <c r="Q1715" i="1"/>
  <c r="Q1680" i="1"/>
  <c r="Q2308" i="1"/>
  <c r="Q2122" i="1"/>
  <c r="Q832" i="1"/>
  <c r="Q600" i="1"/>
  <c r="Q920" i="1"/>
  <c r="Q427" i="1"/>
  <c r="Q2526" i="1"/>
  <c r="Q162" i="1"/>
  <c r="Q831" i="1"/>
  <c r="Q599" i="1"/>
  <c r="Q1602" i="1"/>
  <c r="Q245" i="1"/>
  <c r="Q1301" i="1"/>
  <c r="Q244" i="1"/>
  <c r="Q1074" i="1"/>
  <c r="Q653" i="1"/>
  <c r="Q2859" i="1"/>
  <c r="Q1805" i="1"/>
  <c r="Q426" i="1"/>
  <c r="Q1073" i="1"/>
  <c r="Q1300" i="1"/>
  <c r="Q1299" i="1"/>
  <c r="Q2348" i="1"/>
  <c r="Q141" i="1"/>
  <c r="Q1679" i="1"/>
  <c r="Q598" i="1"/>
  <c r="Q830" i="1"/>
  <c r="Q1804" i="1"/>
  <c r="Q3083" i="1"/>
  <c r="Q919" i="1"/>
  <c r="Q2542" i="1"/>
  <c r="Q1514" i="1"/>
  <c r="Q1513" i="1"/>
  <c r="Q1512" i="1"/>
  <c r="Q2796" i="1"/>
  <c r="Q2221" i="1"/>
  <c r="Q829" i="1"/>
  <c r="Q366" i="1"/>
  <c r="Q335" i="1"/>
  <c r="Q1867" i="1"/>
  <c r="Q37" i="1"/>
  <c r="Q243" i="1"/>
  <c r="Q1072" i="1"/>
  <c r="Q242" i="1"/>
  <c r="Q2795" i="1"/>
  <c r="Q1298" i="1"/>
  <c r="Q3082" i="1"/>
  <c r="Q1887" i="1"/>
  <c r="Q1511" i="1"/>
  <c r="Q425" i="1"/>
  <c r="Q3535" i="1"/>
  <c r="Q2121" i="1"/>
  <c r="Q1071" i="1"/>
  <c r="Q2232" i="1"/>
  <c r="Q1297" i="1"/>
  <c r="Q2120" i="1"/>
  <c r="Q1866" i="1"/>
  <c r="Q918" i="1"/>
  <c r="Q3101" i="1"/>
  <c r="Q1803" i="1"/>
  <c r="Q2794" i="1"/>
  <c r="Q828" i="1"/>
  <c r="Q917" i="1"/>
  <c r="Q2525" i="1"/>
  <c r="Q1070" i="1"/>
  <c r="Q3081" i="1"/>
  <c r="Q2307" i="1"/>
  <c r="Q1349" i="1"/>
  <c r="Q1296" i="1"/>
  <c r="Q1295" i="1"/>
  <c r="Q2917" i="1"/>
  <c r="Q1601" i="1"/>
  <c r="Q2119" i="1"/>
  <c r="Q3316" i="1"/>
  <c r="Q2389" i="1"/>
  <c r="Q1069" i="1"/>
  <c r="Q2793" i="1"/>
  <c r="Q119" i="1"/>
  <c r="Q2947" i="1"/>
  <c r="Q3281" i="1"/>
  <c r="Q1170" i="1"/>
  <c r="Q827" i="1"/>
  <c r="Q3434" i="1"/>
  <c r="Q2220" i="1"/>
  <c r="Q2911" i="1"/>
  <c r="Q1294" i="1"/>
  <c r="Q2792" i="1"/>
  <c r="Q3293" i="1"/>
  <c r="Q888" i="1"/>
  <c r="Q2524" i="1"/>
  <c r="Q2791" i="1"/>
  <c r="Q2557" i="1"/>
  <c r="Q1510" i="1"/>
  <c r="Q2235" i="1"/>
  <c r="Q1365" i="1"/>
  <c r="Q3586" i="1"/>
  <c r="Q3280" i="1"/>
  <c r="Q3080" i="1"/>
  <c r="Q1802" i="1"/>
  <c r="Q2118" i="1"/>
  <c r="Q597" i="1"/>
  <c r="Q596" i="1"/>
  <c r="Q1342" i="1"/>
  <c r="Q3279" i="1"/>
  <c r="Q2388" i="1"/>
  <c r="Q700" i="1"/>
  <c r="Q699" i="1"/>
  <c r="Q1068" i="1"/>
  <c r="Q3525" i="1"/>
  <c r="Q1578" i="1"/>
  <c r="Q1293" i="1"/>
  <c r="Q1801" i="1"/>
  <c r="Q3079" i="1"/>
  <c r="Q3278" i="1"/>
  <c r="Q2910" i="1"/>
  <c r="Q1865" i="1"/>
  <c r="Q1067" i="1"/>
  <c r="Q3585" i="1"/>
  <c r="Q2909" i="1"/>
  <c r="Q2306" i="1"/>
  <c r="Q1800" i="1"/>
  <c r="Q3315" i="1"/>
  <c r="Q1509" i="1"/>
  <c r="Q2598" i="1"/>
  <c r="Q2117" i="1"/>
  <c r="Q2219" i="1"/>
  <c r="Q2116" i="1"/>
  <c r="Q2523" i="1"/>
  <c r="Q241" i="1"/>
  <c r="Q595" i="1"/>
  <c r="Q2115" i="1"/>
  <c r="Q1066" i="1"/>
  <c r="Q3774" i="1"/>
  <c r="Q2114" i="1"/>
  <c r="Q3524" i="1"/>
  <c r="Q2790" i="1"/>
  <c r="Q4108" i="1"/>
  <c r="Q1678" i="1"/>
  <c r="Q2850" i="1"/>
  <c r="Q2113" i="1"/>
  <c r="Q2789" i="1"/>
  <c r="Q1707" i="1"/>
  <c r="Q1799" i="1"/>
  <c r="Q3788" i="1"/>
  <c r="Q62" i="1"/>
  <c r="Q3078" i="1"/>
  <c r="Q1586" i="1"/>
  <c r="Q594" i="1"/>
  <c r="Q1837" i="1"/>
  <c r="Q1292" i="1"/>
  <c r="Q2387" i="1"/>
  <c r="Q240" i="1"/>
  <c r="Q698" i="1"/>
  <c r="Q1834" i="1"/>
  <c r="Q826" i="1"/>
  <c r="Q1291" i="1"/>
  <c r="Q926" i="1"/>
  <c r="Q2112" i="1"/>
  <c r="Q1508" i="1"/>
  <c r="Q2788" i="1"/>
  <c r="Q1065" i="1"/>
  <c r="Q2386" i="1"/>
  <c r="Q1064" i="1"/>
  <c r="Q2522" i="1"/>
  <c r="Q1290" i="1"/>
  <c r="Q1507" i="1"/>
  <c r="Q3584" i="1"/>
  <c r="Q401" i="1"/>
  <c r="Q1289" i="1"/>
  <c r="Q2946" i="1"/>
  <c r="Q1798" i="1"/>
  <c r="Q1063" i="1"/>
  <c r="Q1864" i="1"/>
  <c r="Q825" i="1"/>
  <c r="Q2111" i="1"/>
  <c r="Q1797" i="1"/>
  <c r="Q2218" i="1"/>
  <c r="Q2110" i="1"/>
  <c r="Q2385" i="1"/>
  <c r="Q1506" i="1"/>
  <c r="Q1164" i="1"/>
  <c r="Q1677" i="1"/>
  <c r="Q1676" i="1"/>
  <c r="Q717" i="1"/>
  <c r="Q916" i="1"/>
  <c r="Q3277" i="1"/>
  <c r="Q3773" i="1"/>
  <c r="Q3433" i="1"/>
  <c r="Q2787" i="1"/>
  <c r="Q365" i="1"/>
  <c r="Q1354" i="1"/>
  <c r="Q239" i="1"/>
  <c r="Q2786" i="1"/>
  <c r="Q3772" i="1"/>
  <c r="Q61" i="1"/>
  <c r="Q824" i="1"/>
  <c r="Q238" i="1"/>
  <c r="Q408" i="1"/>
  <c r="Q593" i="1"/>
  <c r="Q237" i="1"/>
  <c r="Q3523" i="1"/>
  <c r="Q1828" i="1"/>
  <c r="Q2785" i="1"/>
  <c r="Q716" i="1"/>
  <c r="Q3077" i="1"/>
  <c r="Q3956" i="1"/>
  <c r="Q3432" i="1"/>
  <c r="Q4102" i="1"/>
  <c r="Q4087" i="1"/>
  <c r="Q3982" i="1"/>
  <c r="Q52" i="1"/>
  <c r="Q823" i="1"/>
  <c r="Q4097" i="1"/>
  <c r="Q2784" i="1"/>
  <c r="Q4084" i="1"/>
  <c r="Q592" i="1"/>
  <c r="Q400" i="1"/>
  <c r="Q2783" i="1"/>
  <c r="Q3855" i="1"/>
  <c r="Q3962" i="1"/>
  <c r="Q2849" i="1"/>
  <c r="Q3276" i="1"/>
  <c r="Q3431" i="1"/>
  <c r="Q3445" i="1"/>
  <c r="Q3771" i="1"/>
  <c r="Q3634" i="1"/>
  <c r="Q591" i="1"/>
  <c r="Q2234" i="1"/>
  <c r="Q1796" i="1"/>
  <c r="Q1827" i="1"/>
  <c r="Q3112" i="1"/>
  <c r="Q1288" i="1"/>
  <c r="Q2908" i="1"/>
  <c r="Q1062" i="1"/>
  <c r="Q3664" i="1"/>
  <c r="Q2782" i="1"/>
  <c r="Q3275" i="1"/>
  <c r="Q2970" i="1"/>
  <c r="Q3955" i="1"/>
  <c r="Q1795" i="1"/>
  <c r="Q3954" i="1"/>
  <c r="Q2109" i="1"/>
  <c r="Q4040" i="1"/>
  <c r="Q3430" i="1"/>
  <c r="Q3823" i="1"/>
  <c r="Q3274" i="1"/>
  <c r="Q3273" i="1"/>
  <c r="Q3429" i="1"/>
  <c r="Q1826" i="1"/>
  <c r="Q3272" i="1"/>
  <c r="Q2586" i="1"/>
  <c r="Q4095" i="1"/>
  <c r="Q4105" i="1"/>
  <c r="Q4098" i="1"/>
  <c r="Q3813" i="1"/>
  <c r="Q3305" i="1"/>
  <c r="Q2781" i="1"/>
  <c r="Q3076" i="1"/>
  <c r="Q3428" i="1"/>
  <c r="Q4107" i="1"/>
  <c r="Q2907" i="1"/>
  <c r="Q2906" i="1"/>
  <c r="Q2780" i="1"/>
  <c r="Q590" i="1"/>
  <c r="Q4051" i="1"/>
  <c r="Q2521" i="1"/>
  <c r="Q4061" i="1"/>
  <c r="Q3427" i="1"/>
  <c r="Q3854" i="1"/>
  <c r="Q1505" i="1"/>
  <c r="Q2779" i="1"/>
  <c r="Q4094" i="1"/>
  <c r="Q4039" i="1"/>
  <c r="Q3075" i="1"/>
  <c r="Q3154" i="1"/>
  <c r="Q3770" i="1"/>
  <c r="Q3426" i="1"/>
  <c r="Q3271" i="1"/>
  <c r="Q118" i="1"/>
  <c r="Q2778" i="1"/>
  <c r="Q3769" i="1"/>
  <c r="Q1675" i="1"/>
  <c r="Q334" i="1"/>
  <c r="Q1706" i="1"/>
  <c r="Q2108" i="1"/>
  <c r="Q236" i="1"/>
  <c r="Q2455" i="1"/>
  <c r="Q1794" i="1"/>
  <c r="Q2905" i="1"/>
  <c r="Q3074" i="1"/>
  <c r="Q822" i="1"/>
  <c r="Q2540" i="1"/>
  <c r="Q1504" i="1"/>
  <c r="Q3270" i="1"/>
  <c r="Q589" i="1"/>
  <c r="Q235" i="1"/>
  <c r="Q3425" i="1"/>
  <c r="Q3424" i="1"/>
  <c r="Q3953" i="1"/>
  <c r="Q1503" i="1"/>
  <c r="Q588" i="1"/>
  <c r="Q821" i="1"/>
  <c r="Q906" i="1"/>
  <c r="Q3522" i="1"/>
  <c r="Q2107" i="1"/>
  <c r="Q3633" i="1"/>
  <c r="Q453" i="1"/>
  <c r="Q1287" i="1"/>
  <c r="Q2106" i="1"/>
  <c r="Q364" i="1"/>
  <c r="Q2777" i="1"/>
  <c r="Q1863" i="1"/>
  <c r="Q2384" i="1"/>
  <c r="Q3073" i="1"/>
  <c r="Q1833" i="1"/>
  <c r="Q3304" i="1"/>
  <c r="Q2556" i="1"/>
  <c r="Q1614" i="1"/>
  <c r="Q3423" i="1"/>
  <c r="Q2776" i="1"/>
  <c r="Q1793" i="1"/>
  <c r="Q117" i="1"/>
  <c r="Q820" i="1"/>
  <c r="Q3422" i="1"/>
  <c r="Q1502" i="1"/>
  <c r="Q333" i="1"/>
  <c r="Q2520" i="1"/>
  <c r="Q2842" i="1"/>
  <c r="Q3632" i="1"/>
  <c r="Q1501" i="1"/>
  <c r="Q2383" i="1"/>
  <c r="Q2400" i="1"/>
  <c r="Q234" i="1"/>
  <c r="Q732" i="1"/>
  <c r="Q3768" i="1"/>
  <c r="Q2775" i="1"/>
  <c r="Q3583" i="1"/>
  <c r="Q3072" i="1"/>
  <c r="Q116" i="1"/>
  <c r="Q587" i="1"/>
  <c r="Q1500" i="1"/>
  <c r="Q2555" i="1"/>
  <c r="Q2774" i="1"/>
  <c r="Q3269" i="1"/>
  <c r="Q586" i="1"/>
  <c r="Q3421" i="1"/>
  <c r="Q1178" i="1"/>
  <c r="Q2773" i="1"/>
  <c r="Q3420" i="1"/>
  <c r="Q3972" i="1"/>
  <c r="Q2105" i="1"/>
  <c r="Q1792" i="1"/>
  <c r="Q1499" i="1"/>
  <c r="Q2104" i="1"/>
  <c r="Q399" i="1"/>
  <c r="Q1498" i="1"/>
  <c r="Q23" i="1"/>
  <c r="Q2519" i="1"/>
  <c r="Q2103" i="1"/>
  <c r="Q2102" i="1"/>
  <c r="Q1061" i="1"/>
  <c r="Q1585" i="1"/>
  <c r="Q2305" i="1"/>
  <c r="Q585" i="1"/>
  <c r="Q1674" i="1"/>
  <c r="Q2101" i="1"/>
  <c r="Q2772" i="1"/>
  <c r="Q819" i="1"/>
  <c r="Q2100" i="1"/>
  <c r="Q2771" i="1"/>
  <c r="Q584" i="1"/>
  <c r="Q2099" i="1"/>
  <c r="Q4114" i="1"/>
  <c r="Q2770" i="1"/>
  <c r="Q3871" i="1"/>
  <c r="Q3071" i="1"/>
  <c r="Q2454" i="1"/>
  <c r="Q697" i="1"/>
  <c r="Q3070" i="1"/>
  <c r="Q4068" i="1"/>
  <c r="Q3268" i="1"/>
  <c r="Q3767" i="1"/>
  <c r="Q4109" i="1"/>
  <c r="Q583" i="1"/>
  <c r="Q4083" i="1"/>
  <c r="Q3419" i="1"/>
  <c r="Q1060" i="1"/>
  <c r="Q3766" i="1"/>
  <c r="Q2769" i="1"/>
  <c r="Q1497" i="1"/>
  <c r="Q4036" i="1"/>
  <c r="Q3418" i="1"/>
  <c r="Q1286" i="1"/>
  <c r="Q2518" i="1"/>
  <c r="Q1791" i="1"/>
  <c r="Q818" i="1"/>
  <c r="Q582" i="1"/>
  <c r="Q1673" i="1"/>
  <c r="Q1285" i="1"/>
  <c r="Q1284" i="1"/>
  <c r="Q1577" i="1"/>
  <c r="Q398" i="1"/>
  <c r="Q2768" i="1"/>
  <c r="Q2517" i="1"/>
  <c r="Q581" i="1"/>
  <c r="Q915" i="1"/>
  <c r="Q1496" i="1"/>
  <c r="Q3656" i="1"/>
  <c r="Q3417" i="1"/>
  <c r="Q115" i="1"/>
  <c r="Q233" i="1"/>
  <c r="Q32" i="1"/>
  <c r="Q1283" i="1"/>
  <c r="Q332" i="1"/>
  <c r="Q2098" i="1"/>
  <c r="Q1059" i="1"/>
  <c r="Q922" i="1"/>
  <c r="Q580" i="1"/>
  <c r="Q3416" i="1"/>
  <c r="Q2767" i="1"/>
  <c r="Q2965" i="1"/>
  <c r="Q914" i="1"/>
  <c r="Q3521" i="1"/>
  <c r="Q4019" i="1"/>
  <c r="Q2601" i="1"/>
  <c r="Q1282" i="1"/>
  <c r="Q2304" i="1"/>
  <c r="Q1672" i="1"/>
  <c r="Q817" i="1"/>
  <c r="Q2097" i="1"/>
  <c r="Q4005" i="1"/>
  <c r="Q397" i="1"/>
  <c r="Q2217" i="1"/>
  <c r="Q2766" i="1"/>
  <c r="Q2441" i="1"/>
  <c r="Q2904" i="1"/>
  <c r="Q1495" i="1"/>
  <c r="Q232" i="1"/>
  <c r="Q3765" i="1"/>
  <c r="Q2096" i="1"/>
  <c r="Q2216" i="1"/>
  <c r="Q2765" i="1"/>
  <c r="Q1058" i="1"/>
  <c r="Q1494" i="1"/>
  <c r="Q3520" i="1"/>
  <c r="Q1493" i="1"/>
  <c r="Q60" i="1"/>
  <c r="Q161" i="1"/>
  <c r="Q3655" i="1"/>
  <c r="Q2764" i="1"/>
  <c r="Q396" i="1"/>
  <c r="Q2215" i="1"/>
  <c r="Q2903" i="1"/>
  <c r="Q2854" i="1"/>
  <c r="Q1492" i="1"/>
  <c r="Q2303" i="1"/>
  <c r="Q4004" i="1"/>
  <c r="Q3267" i="1"/>
  <c r="Q2095" i="1"/>
  <c r="Q1281" i="1"/>
  <c r="Q1491" i="1"/>
  <c r="Q2763" i="1"/>
  <c r="Q2094" i="1"/>
  <c r="Q3266" i="1"/>
  <c r="Q3069" i="1"/>
  <c r="Q1280" i="1"/>
  <c r="Q2093" i="1"/>
  <c r="Q1373" i="1"/>
  <c r="Q1279" i="1"/>
  <c r="Q3764" i="1"/>
  <c r="Q2931" i="1"/>
  <c r="Q80" i="1"/>
  <c r="Q1790" i="1"/>
  <c r="Q1057" i="1"/>
  <c r="Q579" i="1"/>
  <c r="Q3597" i="1"/>
  <c r="Q1490" i="1"/>
  <c r="Q331" i="1"/>
  <c r="Q578" i="1"/>
  <c r="Q2597" i="1"/>
  <c r="Q2092" i="1"/>
  <c r="Q1862" i="1"/>
  <c r="Q2516" i="1"/>
  <c r="Q231" i="1"/>
  <c r="Q3582" i="1"/>
  <c r="Q1056" i="1"/>
  <c r="Q2515" i="1"/>
  <c r="Q2440" i="1"/>
  <c r="Q304" i="1"/>
  <c r="Q696" i="1"/>
  <c r="Q816" i="1"/>
  <c r="Q577" i="1"/>
  <c r="Q1278" i="1"/>
  <c r="Q1671" i="1"/>
  <c r="Q1055" i="1"/>
  <c r="Q441" i="1"/>
  <c r="Q171" i="1"/>
  <c r="Q576" i="1"/>
  <c r="Q424" i="1"/>
  <c r="Q1348" i="1"/>
  <c r="Q1277" i="1"/>
  <c r="Q1489" i="1"/>
  <c r="Q1488" i="1"/>
  <c r="Q1276" i="1"/>
  <c r="Q2596" i="1"/>
  <c r="Q1054" i="1"/>
  <c r="Q1053" i="1"/>
  <c r="Q1487" i="1"/>
  <c r="Q350" i="1"/>
  <c r="Q31" i="1"/>
  <c r="Q2302" i="1"/>
  <c r="Q575" i="1"/>
  <c r="Q59" i="1"/>
  <c r="Q2091" i="1"/>
  <c r="Q2762" i="1"/>
  <c r="Q330" i="1"/>
  <c r="Q1486" i="1"/>
  <c r="Q79" i="1"/>
  <c r="Q815" i="1"/>
  <c r="Q1364" i="1"/>
  <c r="Q2090" i="1"/>
  <c r="Q2761" i="1"/>
  <c r="Q1275" i="1"/>
  <c r="Q1274" i="1"/>
  <c r="Q1861" i="1"/>
  <c r="Q2089" i="1"/>
  <c r="Q1485" i="1"/>
  <c r="Q160" i="1"/>
  <c r="Q574" i="1"/>
  <c r="Q2760" i="1"/>
  <c r="Q1484" i="1"/>
  <c r="Q230" i="1"/>
  <c r="Q573" i="1"/>
  <c r="Q2088" i="1"/>
  <c r="Q2087" i="1"/>
  <c r="Q2514" i="1"/>
  <c r="Q423" i="1"/>
  <c r="Q363" i="1"/>
  <c r="Q19" i="1"/>
  <c r="Q2759" i="1"/>
  <c r="Q1052" i="1"/>
  <c r="Q1051" i="1"/>
  <c r="Q1483" i="1"/>
  <c r="Q1482" i="1"/>
  <c r="Q1050" i="1"/>
  <c r="Q572" i="1"/>
  <c r="Q1273" i="1"/>
  <c r="Q2086" i="1"/>
  <c r="Q2301" i="1"/>
  <c r="Q571" i="1"/>
  <c r="Q570" i="1"/>
  <c r="Q715" i="1"/>
  <c r="Q3952" i="1"/>
  <c r="Q1272" i="1"/>
  <c r="Q2214" i="1"/>
  <c r="Q1481" i="1"/>
  <c r="Q3292" i="1"/>
  <c r="Q2085" i="1"/>
  <c r="Q1789" i="1"/>
  <c r="Q298" i="1"/>
  <c r="Q2513" i="1"/>
  <c r="Q3175" i="1"/>
  <c r="Q3265" i="1"/>
  <c r="Q422" i="1"/>
  <c r="Q2382" i="1"/>
  <c r="Q1788" i="1"/>
  <c r="Q2084" i="1"/>
  <c r="Q1787" i="1"/>
  <c r="Q1786" i="1"/>
  <c r="Q3601" i="1"/>
  <c r="Q1591" i="1"/>
  <c r="Q2083" i="1"/>
  <c r="Q2082" i="1"/>
  <c r="Q569" i="1"/>
  <c r="Q1049" i="1"/>
  <c r="Q814" i="1"/>
  <c r="Q2758" i="1"/>
  <c r="Q229" i="1"/>
  <c r="Q2757" i="1"/>
  <c r="Q1048" i="1"/>
  <c r="Q1882" i="1"/>
  <c r="Q1594" i="1"/>
  <c r="Q930" i="1"/>
  <c r="Q2756" i="1"/>
  <c r="Q2081" i="1"/>
  <c r="Q228" i="1"/>
  <c r="Q1480" i="1"/>
  <c r="Q2512" i="1"/>
  <c r="Q3111" i="1"/>
  <c r="Q2237" i="1"/>
  <c r="Q1271" i="1"/>
  <c r="Q2511" i="1"/>
  <c r="Q114" i="1"/>
  <c r="Q663" i="1"/>
  <c r="Q2080" i="1"/>
  <c r="Q3519" i="1"/>
  <c r="Q2510" i="1"/>
  <c r="Q395" i="1"/>
  <c r="Q3" i="1"/>
  <c r="Q3763" i="1"/>
  <c r="Q2902" i="1"/>
  <c r="Q3518" i="1"/>
  <c r="Q3449" i="1"/>
  <c r="Q2439" i="1"/>
  <c r="Q3068" i="1"/>
  <c r="Q2755" i="1"/>
  <c r="Q3951" i="1"/>
  <c r="Q3631" i="1"/>
  <c r="Q1183" i="1"/>
  <c r="Q2901" i="1"/>
  <c r="Q2079" i="1"/>
  <c r="Q394" i="1"/>
  <c r="Q3415" i="1"/>
  <c r="Q2300" i="1"/>
  <c r="Q3153" i="1"/>
  <c r="Q3414" i="1"/>
  <c r="Q2754" i="1"/>
  <c r="Q2900" i="1"/>
  <c r="Q3413" i="1"/>
  <c r="Q4003" i="1"/>
  <c r="Q2213" i="1"/>
  <c r="Q1718" i="1"/>
  <c r="Q3812" i="1"/>
  <c r="Q3762" i="1"/>
  <c r="Q3264" i="1"/>
  <c r="Q2509" i="1"/>
  <c r="Q3581" i="1"/>
  <c r="Q3116" i="1"/>
  <c r="Q3171" i="1"/>
  <c r="Q3630" i="1"/>
  <c r="Q2753" i="1"/>
  <c r="Q1613" i="1"/>
  <c r="Q2609" i="1"/>
  <c r="Q5" i="1"/>
  <c r="Q2508" i="1"/>
  <c r="Q3314" i="1"/>
  <c r="Q3811" i="1"/>
  <c r="Q3067" i="1"/>
  <c r="Q3517" i="1"/>
  <c r="Q2078" i="1"/>
  <c r="Q1670" i="1"/>
  <c r="Q3822" i="1"/>
  <c r="Q3870" i="1"/>
  <c r="Q3580" i="1"/>
  <c r="Q3761" i="1"/>
  <c r="Q3066" i="1"/>
  <c r="Q3516" i="1"/>
  <c r="Q3760" i="1"/>
  <c r="Q3834" i="1"/>
  <c r="Q3065" i="1"/>
  <c r="Q2299" i="1"/>
  <c r="Q2507" i="1"/>
  <c r="Q3537" i="1"/>
  <c r="Q3629" i="1"/>
  <c r="Q4111" i="1"/>
  <c r="Q3173" i="1"/>
  <c r="Q1151" i="1"/>
  <c r="Q3412" i="1"/>
  <c r="Q3579" i="1"/>
  <c r="Q3628" i="1"/>
  <c r="Q2752" i="1"/>
  <c r="Q3411" i="1"/>
  <c r="Q3598" i="1"/>
  <c r="Q421" i="1"/>
  <c r="Q568" i="1"/>
  <c r="Q813" i="1"/>
  <c r="Q2751" i="1"/>
  <c r="Q1669" i="1"/>
  <c r="Q3133" i="1"/>
  <c r="Q3263" i="1"/>
  <c r="Q3262" i="1"/>
  <c r="Q2077" i="1"/>
  <c r="Q3261" i="1"/>
  <c r="Q3666" i="1"/>
  <c r="Q3896" i="1"/>
  <c r="Q3515" i="1"/>
  <c r="Q4002" i="1"/>
  <c r="Q3064" i="1"/>
  <c r="Q3950" i="1"/>
  <c r="Q3777" i="1"/>
  <c r="Q3949" i="1"/>
  <c r="Q4053" i="1"/>
  <c r="Q3810" i="1"/>
  <c r="Q3981" i="1"/>
  <c r="Q2899" i="1"/>
  <c r="Q1270" i="1"/>
  <c r="Q4082" i="1"/>
  <c r="Q3260" i="1"/>
  <c r="Q3948" i="1"/>
  <c r="Q4093" i="1"/>
  <c r="Q4081" i="1"/>
  <c r="Q812" i="1"/>
  <c r="Q1479" i="1"/>
  <c r="Q113" i="1"/>
  <c r="Q133" i="1"/>
  <c r="Q227" i="1"/>
  <c r="Q567" i="1"/>
  <c r="Q2857" i="1"/>
  <c r="Q458" i="1"/>
  <c r="Q2076" i="1"/>
  <c r="Q655" i="1"/>
  <c r="Q3259" i="1"/>
  <c r="Q1047" i="1"/>
  <c r="Q2075" i="1"/>
  <c r="Q436" i="1"/>
  <c r="Q44" i="1"/>
  <c r="Q1269" i="1"/>
  <c r="Q43" i="1"/>
  <c r="Q2506" i="1"/>
  <c r="Q1046" i="1"/>
  <c r="Q811" i="1"/>
  <c r="Q3063" i="1"/>
  <c r="Q3821" i="1"/>
  <c r="Q566" i="1"/>
  <c r="Q3062" i="1"/>
  <c r="Q226" i="1"/>
  <c r="Q3410" i="1"/>
  <c r="Q1147" i="1"/>
  <c r="Q2838" i="1"/>
  <c r="Q2438" i="1"/>
  <c r="Q2750" i="1"/>
  <c r="Q2848" i="1"/>
  <c r="Q3310" i="1"/>
  <c r="Q3578" i="1"/>
  <c r="Q2505" i="1"/>
  <c r="Q2504" i="1"/>
  <c r="Q2847" i="1"/>
  <c r="Q3947" i="1"/>
  <c r="Q3258" i="1"/>
  <c r="Q905" i="1"/>
  <c r="Q2898" i="1"/>
  <c r="Q225" i="1"/>
  <c r="Q3759" i="1"/>
  <c r="Q2589" i="1"/>
  <c r="Q1478" i="1"/>
  <c r="Q810" i="1"/>
  <c r="Q3577" i="1"/>
  <c r="Q3061" i="1"/>
  <c r="Q3869" i="1"/>
  <c r="Q2749" i="1"/>
  <c r="Q3514" i="1"/>
  <c r="Q809" i="1"/>
  <c r="Q1477" i="1"/>
  <c r="Q3758" i="1"/>
  <c r="Q2298" i="1"/>
  <c r="Q3757" i="1"/>
  <c r="Q1476" i="1"/>
  <c r="Q3513" i="1"/>
  <c r="Q2748" i="1"/>
  <c r="Q565" i="1"/>
  <c r="Q3887" i="1"/>
  <c r="Q2074" i="1"/>
  <c r="Q2554" i="1"/>
  <c r="Q4035" i="1"/>
  <c r="Q2297" i="1"/>
  <c r="Q3060" i="1"/>
  <c r="Q2747" i="1"/>
  <c r="Q3878" i="1"/>
  <c r="Q2746" i="1"/>
  <c r="Q2503" i="1"/>
  <c r="Q3512" i="1"/>
  <c r="Q3946" i="1"/>
  <c r="Q2381" i="1"/>
  <c r="Q2347" i="1"/>
  <c r="Q2745" i="1"/>
  <c r="Q3654" i="1"/>
  <c r="Q3576" i="1"/>
  <c r="Q2744" i="1"/>
  <c r="Q3627" i="1"/>
  <c r="Q3257" i="1"/>
  <c r="Q2743" i="1"/>
  <c r="Q3945" i="1"/>
  <c r="Q1475" i="1"/>
  <c r="Q420" i="1"/>
  <c r="Q714" i="1"/>
  <c r="Q452" i="1"/>
  <c r="Q377" i="1"/>
  <c r="Q1045" i="1"/>
  <c r="Q1474" i="1"/>
  <c r="Q808" i="1"/>
  <c r="Q1473" i="1"/>
  <c r="Q1702" i="1"/>
  <c r="Q2346" i="1"/>
  <c r="Q883" i="1"/>
  <c r="Q2296" i="1"/>
  <c r="Q2212" i="1"/>
  <c r="Q1668" i="1"/>
  <c r="Q1044" i="1"/>
  <c r="Q2073" i="1"/>
  <c r="Q78" i="1"/>
  <c r="Q362" i="1"/>
  <c r="Q1667" i="1"/>
  <c r="Q1268" i="1"/>
  <c r="Q2742" i="1"/>
  <c r="Q3152" i="1"/>
  <c r="Q564" i="1"/>
  <c r="Q15" i="1"/>
  <c r="Q3256" i="1"/>
  <c r="Q1043" i="1"/>
  <c r="Q2437" i="1"/>
  <c r="Q1785" i="1"/>
  <c r="Q1860" i="1"/>
  <c r="Q2345" i="1"/>
  <c r="Q2295" i="1"/>
  <c r="Q1784" i="1"/>
  <c r="Q1783" i="1"/>
  <c r="Q1782" i="1"/>
  <c r="Q2502" i="1"/>
  <c r="Q2436" i="1"/>
  <c r="Q451" i="1"/>
  <c r="Q2072" i="1"/>
  <c r="Q2927" i="1"/>
  <c r="Q3944" i="1"/>
  <c r="Q4001" i="1"/>
  <c r="Q2071" i="1"/>
  <c r="Q3151" i="1"/>
  <c r="Q3303" i="1"/>
  <c r="Q2070" i="1"/>
  <c r="Q2897" i="1"/>
  <c r="Q4018" i="1"/>
  <c r="Q669" i="1"/>
  <c r="Q3943" i="1"/>
  <c r="Q3756" i="1"/>
  <c r="Q3893" i="1"/>
  <c r="Q3255" i="1"/>
  <c r="Q3642" i="1"/>
  <c r="Q2069" i="1"/>
  <c r="Q2380" i="1"/>
  <c r="Q3575" i="1"/>
  <c r="Q2741" i="1"/>
  <c r="Q3969" i="1"/>
  <c r="Q2846" i="1"/>
  <c r="Q329" i="1"/>
  <c r="Q1781" i="1"/>
  <c r="Q563" i="1"/>
  <c r="Q1780" i="1"/>
  <c r="Q2294" i="1"/>
  <c r="Q807" i="1"/>
  <c r="Q806" i="1"/>
  <c r="Q3254" i="1"/>
  <c r="Q328" i="1"/>
  <c r="Q224" i="1"/>
  <c r="Q223" i="1"/>
  <c r="Q1666" i="1"/>
  <c r="Q1472" i="1"/>
  <c r="Q805" i="1"/>
  <c r="Q112" i="1"/>
  <c r="Q1042" i="1"/>
  <c r="Q1665" i="1"/>
  <c r="Q662" i="1"/>
  <c r="Q562" i="1"/>
  <c r="Q1779" i="1"/>
  <c r="Q1041" i="1"/>
  <c r="Q111" i="1"/>
  <c r="Q2501" i="1"/>
  <c r="Q393" i="1"/>
  <c r="Q1584" i="1"/>
  <c r="Q1267" i="1"/>
  <c r="Q2068" i="1"/>
  <c r="Q1040" i="1"/>
  <c r="Q2435" i="1"/>
  <c r="Q222" i="1"/>
  <c r="Q561" i="1"/>
  <c r="Q695" i="1"/>
  <c r="Q1039" i="1"/>
  <c r="Q560" i="1"/>
  <c r="Q1266" i="1"/>
  <c r="Q361" i="1"/>
  <c r="Q1038" i="1"/>
  <c r="Q1037" i="1"/>
  <c r="Q1471" i="1"/>
  <c r="Q2434" i="1"/>
  <c r="Q2553" i="1"/>
  <c r="Q3511" i="1"/>
  <c r="Q2067" i="1"/>
  <c r="Q3313" i="1"/>
  <c r="Q804" i="1"/>
  <c r="Q110" i="1"/>
  <c r="Q3574" i="1"/>
  <c r="Q1470" i="1"/>
  <c r="Q327" i="1"/>
  <c r="Q2740" i="1"/>
  <c r="Q3059" i="1"/>
  <c r="Q2739" i="1"/>
  <c r="Q159" i="1"/>
  <c r="Q1265" i="1"/>
  <c r="Q2066" i="1"/>
  <c r="Q2065" i="1"/>
  <c r="Q1469" i="1"/>
  <c r="Q3253" i="1"/>
  <c r="Q3320" i="1"/>
  <c r="Q2433" i="1"/>
  <c r="Q2064" i="1"/>
  <c r="Q2738" i="1"/>
  <c r="Q3058" i="1"/>
  <c r="Q2500" i="1"/>
  <c r="Q3973" i="1"/>
  <c r="Q4050" i="1"/>
  <c r="Q3252" i="1"/>
  <c r="Q2737" i="1"/>
  <c r="Q2963" i="1"/>
  <c r="Q3942" i="1"/>
  <c r="Q1468" i="1"/>
  <c r="Q3989" i="1"/>
  <c r="Q3573" i="1"/>
  <c r="Q3755" i="1"/>
  <c r="Q3251" i="1"/>
  <c r="Q1664" i="1"/>
  <c r="Q3409" i="1"/>
  <c r="Q3809" i="1"/>
  <c r="Q221" i="1"/>
  <c r="Q2293" i="1"/>
  <c r="Q3118" i="1"/>
  <c r="Q1467" i="1"/>
  <c r="Q3408" i="1"/>
  <c r="Q559" i="1"/>
  <c r="Q3250" i="1"/>
  <c r="Q3808" i="1"/>
  <c r="Q3057" i="1"/>
  <c r="Q1466" i="1"/>
  <c r="Q2499" i="1"/>
  <c r="Q3407" i="1"/>
  <c r="Q3056" i="1"/>
  <c r="Q3406" i="1"/>
  <c r="Q3055" i="1"/>
  <c r="Q3302" i="1"/>
  <c r="Q1590" i="1"/>
  <c r="Q2063" i="1"/>
  <c r="Q3054" i="1"/>
  <c r="Q694" i="1"/>
  <c r="Q2896" i="1"/>
  <c r="Q3457" i="1"/>
  <c r="Q3754" i="1"/>
  <c r="Q2945" i="1"/>
  <c r="Q1778" i="1"/>
  <c r="Q3975" i="1"/>
  <c r="Q2062" i="1"/>
  <c r="Q3543" i="1"/>
  <c r="Q2061" i="1"/>
  <c r="Q3941" i="1"/>
  <c r="Q1832" i="1"/>
  <c r="Q3249" i="1"/>
  <c r="Q4085" i="1"/>
  <c r="Q3110" i="1"/>
  <c r="Q3591" i="1"/>
  <c r="Q4000" i="1"/>
  <c r="Q3510" i="1"/>
  <c r="Q3820" i="1"/>
  <c r="Q558" i="1"/>
  <c r="Q2736" i="1"/>
  <c r="Q1465" i="1"/>
  <c r="Q3879" i="1"/>
  <c r="Q3053" i="1"/>
  <c r="Q3509" i="1"/>
  <c r="Q3968" i="1"/>
  <c r="Q1264" i="1"/>
  <c r="Q1464" i="1"/>
  <c r="Q2735" i="1"/>
  <c r="Q3301" i="1"/>
  <c r="Q4088" i="1"/>
  <c r="Q2211" i="1"/>
  <c r="Q1036" i="1"/>
  <c r="Q3405" i="1"/>
  <c r="Q3404" i="1"/>
  <c r="Q3626" i="1"/>
  <c r="Q3753" i="1"/>
  <c r="Q3403" i="1"/>
  <c r="Q557" i="1"/>
  <c r="Q41" i="1"/>
  <c r="Q4013" i="1"/>
  <c r="Q166" i="1"/>
  <c r="Q58" i="1"/>
  <c r="Q2060" i="1"/>
  <c r="Q2432" i="1"/>
  <c r="Q803" i="1"/>
  <c r="Q3448" i="1"/>
  <c r="Q2734" i="1"/>
  <c r="Q2498" i="1"/>
  <c r="Q3572" i="1"/>
  <c r="Q556" i="1"/>
  <c r="Q1035" i="1"/>
  <c r="Q3165" i="1"/>
  <c r="Q3752" i="1"/>
  <c r="Q4071" i="1"/>
  <c r="Q3833" i="1"/>
  <c r="Q555" i="1"/>
  <c r="Q3807" i="1"/>
  <c r="Q1463" i="1"/>
  <c r="Q554" i="1"/>
  <c r="Q2733" i="1"/>
  <c r="Q2210" i="1"/>
  <c r="Q2059" i="1"/>
  <c r="Q3625" i="1"/>
  <c r="Q3402" i="1"/>
  <c r="Q3052" i="1"/>
  <c r="Q2895" i="1"/>
  <c r="Q3248" i="1"/>
  <c r="Q3401" i="1"/>
  <c r="Q1777" i="1"/>
  <c r="Q326" i="1"/>
  <c r="Q3400" i="1"/>
  <c r="Q2497" i="1"/>
  <c r="Q3571" i="1"/>
  <c r="Q3399" i="1"/>
  <c r="Q2732" i="1"/>
  <c r="Q3570" i="1"/>
  <c r="Q3051" i="1"/>
  <c r="Q553" i="1"/>
  <c r="Q2431" i="1"/>
  <c r="Q77" i="1"/>
  <c r="Q1347" i="1"/>
  <c r="Q2841" i="1"/>
  <c r="Q2058" i="1"/>
  <c r="Q1462" i="1"/>
  <c r="Q2057" i="1"/>
  <c r="Q158" i="1"/>
  <c r="Q3050" i="1"/>
  <c r="Q1263" i="1"/>
  <c r="Q693" i="1"/>
  <c r="Q2056" i="1"/>
  <c r="Q1461" i="1"/>
  <c r="Q2585" i="1"/>
  <c r="Q3163" i="1"/>
  <c r="Q2292" i="1"/>
  <c r="Q3751" i="1"/>
  <c r="Q929" i="1"/>
  <c r="Q1663" i="1"/>
  <c r="Q3150" i="1"/>
  <c r="Q2291" i="1"/>
  <c r="Q2326" i="1"/>
  <c r="Q1174" i="1"/>
  <c r="Q2055" i="1"/>
  <c r="Q419" i="1"/>
  <c r="Q109" i="1"/>
  <c r="Q3508" i="1"/>
  <c r="Q552" i="1"/>
  <c r="Q2379" i="1"/>
  <c r="Q692" i="1"/>
  <c r="Q2054" i="1"/>
  <c r="Q440" i="1"/>
  <c r="Q1034" i="1"/>
  <c r="Q1262" i="1"/>
  <c r="Q802" i="1"/>
  <c r="Q801" i="1"/>
  <c r="Q551" i="1"/>
  <c r="Q1859" i="1"/>
  <c r="Q800" i="1"/>
  <c r="Q1460" i="1"/>
  <c r="Q2290" i="1"/>
  <c r="Q1459" i="1"/>
  <c r="Q392" i="1"/>
  <c r="Q108" i="1"/>
  <c r="Q2604" i="1"/>
  <c r="Q550" i="1"/>
  <c r="Q1033" i="1"/>
  <c r="Q2552" i="1"/>
  <c r="Q1875" i="1"/>
  <c r="Q349" i="1"/>
  <c r="Q1261" i="1"/>
  <c r="Q1260" i="1"/>
  <c r="Q549" i="1"/>
  <c r="Q3247" i="1"/>
  <c r="Q3398" i="1"/>
  <c r="Q1259" i="1"/>
  <c r="Q3456" i="1"/>
  <c r="Q3246" i="1"/>
  <c r="Q799" i="1"/>
  <c r="Q57" i="1"/>
  <c r="Q2289" i="1"/>
  <c r="Q2430" i="1"/>
  <c r="Q1600" i="1"/>
  <c r="Q548" i="1"/>
  <c r="Q1258" i="1"/>
  <c r="Q547" i="1"/>
  <c r="Q1163" i="1"/>
  <c r="Q1257" i="1"/>
  <c r="Q173" i="1"/>
  <c r="Q1719" i="1"/>
  <c r="Q220" i="1"/>
  <c r="Q2496" i="1"/>
  <c r="Q2584" i="1"/>
  <c r="Q2551" i="1"/>
  <c r="Q3397" i="1"/>
  <c r="Q1662" i="1"/>
  <c r="Q2378" i="1"/>
  <c r="Q3162" i="1"/>
  <c r="Q1256" i="1"/>
  <c r="Q1776" i="1"/>
  <c r="Q2053" i="1"/>
  <c r="Q2" i="1"/>
  <c r="Q2731" i="1"/>
  <c r="Q546" i="1"/>
  <c r="Q2052" i="1"/>
  <c r="Q3396" i="1"/>
  <c r="Q1775" i="1"/>
  <c r="Q3149" i="1"/>
  <c r="Q1363" i="1"/>
  <c r="Q2944" i="1"/>
  <c r="Q30" i="1"/>
  <c r="Q1255" i="1"/>
  <c r="Q2051" i="1"/>
  <c r="Q1254" i="1"/>
  <c r="Q2550" i="1"/>
  <c r="Q2538" i="1"/>
  <c r="Q545" i="1"/>
  <c r="Q2943" i="1"/>
  <c r="Q3148" i="1"/>
  <c r="Q3291" i="1"/>
  <c r="Q2730" i="1"/>
  <c r="Q3172" i="1"/>
  <c r="Q219" i="1"/>
  <c r="Q2429" i="1"/>
  <c r="Q1661" i="1"/>
  <c r="Q544" i="1"/>
  <c r="Q1032" i="1"/>
  <c r="Q165" i="1"/>
  <c r="Q107" i="1"/>
  <c r="Q303" i="1"/>
  <c r="Q325" i="1"/>
  <c r="Q6" i="1"/>
  <c r="Q2288" i="1"/>
  <c r="Q1253" i="1"/>
  <c r="Q1774" i="1"/>
  <c r="Q218" i="1"/>
  <c r="Q543" i="1"/>
  <c r="Q1031" i="1"/>
  <c r="Q661" i="1"/>
  <c r="Q391" i="1"/>
  <c r="Q798" i="1"/>
  <c r="Q1030" i="1"/>
  <c r="Q1773" i="1"/>
  <c r="Q39" i="1"/>
  <c r="Q1029" i="1"/>
  <c r="Q2583" i="1"/>
  <c r="Q3624" i="1"/>
  <c r="Q3507" i="1"/>
  <c r="Q2962" i="1"/>
  <c r="Q1878" i="1"/>
  <c r="Q2729" i="1"/>
  <c r="Q3049" i="1"/>
  <c r="Q2894" i="1"/>
  <c r="Q390" i="1"/>
  <c r="Q3170" i="1"/>
  <c r="Q691" i="1"/>
  <c r="Q2193" i="1"/>
  <c r="Q3245" i="1"/>
  <c r="Q3244" i="1"/>
  <c r="Q2050" i="1"/>
  <c r="Q2728" i="1"/>
  <c r="Q913" i="1"/>
  <c r="Q1458" i="1"/>
  <c r="Q1028" i="1"/>
  <c r="Q2049" i="1"/>
  <c r="Q542" i="1"/>
  <c r="Q3395" i="1"/>
  <c r="Q1252" i="1"/>
  <c r="Q2048" i="1"/>
  <c r="Q360" i="1"/>
  <c r="Q1772" i="1"/>
  <c r="Q1831" i="1"/>
  <c r="Q541" i="1"/>
  <c r="Q1771" i="1"/>
  <c r="Q140" i="1"/>
  <c r="Q50" i="1"/>
  <c r="Q3147" i="1"/>
  <c r="Q42" i="1"/>
  <c r="Q1027" i="1"/>
  <c r="Q1251" i="1"/>
  <c r="Q2209" i="1"/>
  <c r="Q1250" i="1"/>
  <c r="Q1858" i="1"/>
  <c r="Q157" i="1"/>
  <c r="Q2727" i="1"/>
  <c r="Q1701" i="1"/>
  <c r="Q4058" i="1"/>
  <c r="Q3853" i="1"/>
  <c r="Q3790" i="1"/>
  <c r="Q2047" i="1"/>
  <c r="Q76" i="1"/>
  <c r="Q4062" i="1"/>
  <c r="Q3506" i="1"/>
  <c r="Q3653" i="1"/>
  <c r="Q3750" i="1"/>
  <c r="Q1026" i="1"/>
  <c r="Q29" i="1"/>
  <c r="Q4066" i="1"/>
  <c r="Q2046" i="1"/>
  <c r="Q3048" i="1"/>
  <c r="Q3588" i="1"/>
  <c r="Q1025" i="1"/>
  <c r="Q2837" i="1"/>
  <c r="Q3047" i="1"/>
  <c r="Q4080" i="1"/>
  <c r="Q3505" i="1"/>
  <c r="Q540" i="1"/>
  <c r="Q3749" i="1"/>
  <c r="Q3868" i="1"/>
  <c r="Q2045" i="1"/>
  <c r="Q2287" i="1"/>
  <c r="Q539" i="1"/>
  <c r="Q3940" i="1"/>
  <c r="Q217" i="1"/>
  <c r="Q3640" i="1"/>
  <c r="Q1024" i="1"/>
  <c r="Q3046" i="1"/>
  <c r="Q3455" i="1"/>
  <c r="Q3243" i="1"/>
  <c r="Q3806" i="1"/>
  <c r="Q660" i="1"/>
  <c r="Q216" i="1"/>
  <c r="Q3867" i="1"/>
  <c r="Q3748" i="1"/>
  <c r="Q2495" i="1"/>
  <c r="Q1023" i="1"/>
  <c r="Q538" i="1"/>
  <c r="Q690" i="1"/>
  <c r="Q3662" i="1"/>
  <c r="Q797" i="1"/>
  <c r="Q2044" i="1"/>
  <c r="Q2377" i="1"/>
  <c r="Q106" i="1"/>
  <c r="Q1022" i="1"/>
  <c r="Q1021" i="1"/>
  <c r="Q1770" i="1"/>
  <c r="Q3109" i="1"/>
  <c r="Q1020" i="1"/>
  <c r="Q1162" i="1"/>
  <c r="Q1019" i="1"/>
  <c r="Q418" i="1"/>
  <c r="Q2452" i="1"/>
  <c r="Q537" i="1"/>
  <c r="Q1018" i="1"/>
  <c r="Q324" i="1"/>
  <c r="Q1457" i="1"/>
  <c r="Q2286" i="1"/>
  <c r="Q1456" i="1"/>
  <c r="Q323" i="1"/>
  <c r="Q1249" i="1"/>
  <c r="Q1660" i="1"/>
  <c r="Q796" i="1"/>
  <c r="Q2285" i="1"/>
  <c r="Q3146" i="1"/>
  <c r="Q2494" i="1"/>
  <c r="Q1248" i="1"/>
  <c r="Q1455" i="1"/>
  <c r="Q795" i="1"/>
  <c r="Q1769" i="1"/>
  <c r="Q2284" i="1"/>
  <c r="Q1454" i="1"/>
  <c r="Q389" i="1"/>
  <c r="Q794" i="1"/>
  <c r="Q1659" i="1"/>
  <c r="Q536" i="1"/>
  <c r="Q2726" i="1"/>
  <c r="Q3242" i="1"/>
  <c r="Q3747" i="1"/>
  <c r="Q4014" i="1"/>
  <c r="Q2608" i="1"/>
  <c r="Q322" i="1"/>
  <c r="Q3939" i="1"/>
  <c r="Q3836" i="1"/>
  <c r="Q3241" i="1"/>
  <c r="Q3980" i="1"/>
  <c r="Q3746" i="1"/>
  <c r="Q3394" i="1"/>
  <c r="Q174" i="1"/>
  <c r="Q1017" i="1"/>
  <c r="Q3623" i="1"/>
  <c r="Q4052" i="1"/>
  <c r="Q1768" i="1"/>
  <c r="Q3938" i="1"/>
  <c r="Q2043" i="1"/>
  <c r="Q3393" i="1"/>
  <c r="Q3504" i="1"/>
  <c r="Q1339" i="1"/>
  <c r="Q3045" i="1"/>
  <c r="Q3745" i="1"/>
  <c r="Q2283" i="1"/>
  <c r="Q3569" i="1"/>
  <c r="Q2042" i="1"/>
  <c r="Q3744" i="1"/>
  <c r="Q2493" i="1"/>
  <c r="Q2725" i="1"/>
  <c r="Q3743" i="1"/>
  <c r="Q3877" i="1"/>
  <c r="Q3895" i="1"/>
  <c r="Q2724" i="1"/>
  <c r="Q1884" i="1"/>
  <c r="Q3044" i="1"/>
  <c r="Q733" i="1"/>
  <c r="Q2723" i="1"/>
  <c r="Q2595" i="1"/>
  <c r="Q1453" i="1"/>
  <c r="Q3979" i="1"/>
  <c r="Q2492" i="1"/>
  <c r="Q2722" i="1"/>
  <c r="Q3503" i="1"/>
  <c r="Q3866" i="1"/>
  <c r="Q3859" i="1"/>
  <c r="Q3392" i="1"/>
  <c r="Q3391" i="1"/>
  <c r="Q3742" i="1"/>
  <c r="Q3540" i="1"/>
  <c r="Q1247" i="1"/>
  <c r="Q1452" i="1"/>
  <c r="Q3937" i="1"/>
  <c r="Q3390" i="1"/>
  <c r="Q3865" i="1"/>
  <c r="Q1767" i="1"/>
  <c r="Q3936" i="1"/>
  <c r="Q3935" i="1"/>
  <c r="Q2041" i="1"/>
  <c r="Q793" i="1"/>
  <c r="Q3622" i="1"/>
  <c r="Q3819" i="1"/>
  <c r="Q3389" i="1"/>
  <c r="Q2721" i="1"/>
  <c r="Q2398" i="1"/>
  <c r="Q3502" i="1"/>
  <c r="Q4009" i="1"/>
  <c r="Q2040" i="1"/>
  <c r="Q3741" i="1"/>
  <c r="Q3501" i="1"/>
  <c r="Q3740" i="1"/>
  <c r="Q884" i="1"/>
  <c r="Q2720" i="1"/>
  <c r="Q3739" i="1"/>
  <c r="Q3500" i="1"/>
  <c r="Q3738" i="1"/>
  <c r="Q215" i="1"/>
  <c r="Q3737" i="1"/>
  <c r="Q3787" i="1"/>
  <c r="Q2039" i="1"/>
  <c r="Q3534" i="1"/>
  <c r="Q1246" i="1"/>
  <c r="Q2344" i="1"/>
  <c r="Q3988" i="1"/>
  <c r="Q535" i="1"/>
  <c r="Q1583" i="1"/>
  <c r="Q1016" i="1"/>
  <c r="Q792" i="1"/>
  <c r="Q1015" i="1"/>
  <c r="Q1451" i="1"/>
  <c r="Q2038" i="1"/>
  <c r="Q2282" i="1"/>
  <c r="Q2208" i="1"/>
  <c r="Q1014" i="1"/>
  <c r="Q887" i="1"/>
  <c r="Q3043" i="1"/>
  <c r="Q3542" i="1"/>
  <c r="Q4017" i="1"/>
  <c r="Q2428" i="1"/>
  <c r="Q3736" i="1"/>
  <c r="Q4034" i="1"/>
  <c r="Q3735" i="1"/>
  <c r="Q3734" i="1"/>
  <c r="Q1766" i="1"/>
  <c r="Q3108" i="1"/>
  <c r="Q3240" i="1"/>
  <c r="Q4020" i="1"/>
  <c r="Q1245" i="1"/>
  <c r="Q4067" i="1"/>
  <c r="Q2037" i="1"/>
  <c r="Q3239" i="1"/>
  <c r="Q3733" i="1"/>
  <c r="Q3238" i="1"/>
  <c r="Q3934" i="1"/>
  <c r="Q2036" i="1"/>
  <c r="Q3883" i="1"/>
  <c r="Q3169" i="1"/>
  <c r="Q2719" i="1"/>
  <c r="Q2718" i="1"/>
  <c r="Q3832" i="1"/>
  <c r="Q2717" i="1"/>
  <c r="Q2376" i="1"/>
  <c r="Q3499" i="1"/>
  <c r="Q3805" i="1"/>
  <c r="Q3639" i="1"/>
  <c r="Q3732" i="1"/>
  <c r="Q3042" i="1"/>
  <c r="Q3568" i="1"/>
  <c r="Q3731" i="1"/>
  <c r="Q3661" i="1"/>
  <c r="Q3730" i="1"/>
  <c r="Q3933" i="1"/>
  <c r="Q417" i="1"/>
  <c r="Q2427" i="1"/>
  <c r="Q3932" i="1"/>
  <c r="Q3621" i="1"/>
  <c r="Q2716" i="1"/>
  <c r="Q2281" i="1"/>
  <c r="Q4049" i="1"/>
  <c r="Q348" i="1"/>
  <c r="Q2715" i="1"/>
  <c r="Q3041" i="1"/>
  <c r="Q321" i="1"/>
  <c r="Q2426" i="1"/>
  <c r="Q1244" i="1"/>
  <c r="Q2035" i="1"/>
  <c r="Q2280" i="1"/>
  <c r="Q2190" i="1"/>
  <c r="Q1013" i="1"/>
  <c r="Q534" i="1"/>
  <c r="Q1582" i="1"/>
  <c r="Q1338" i="1"/>
  <c r="Q320" i="1"/>
  <c r="Q791" i="1"/>
  <c r="Q790" i="1"/>
  <c r="Q1450" i="1"/>
  <c r="Q40" i="1"/>
  <c r="Q1012" i="1"/>
  <c r="Q789" i="1"/>
  <c r="Q2714" i="1"/>
  <c r="Q214" i="1"/>
  <c r="Q3388" i="1"/>
  <c r="Q4065" i="1"/>
  <c r="Q3237" i="1"/>
  <c r="Q213" i="1"/>
  <c r="Q353" i="1"/>
  <c r="Q3660" i="1"/>
  <c r="Q2034" i="1"/>
  <c r="Q3641" i="1"/>
  <c r="Q3876" i="1"/>
  <c r="Q3567" i="1"/>
  <c r="Q3387" i="1"/>
  <c r="Q3498" i="1"/>
  <c r="Q3729" i="1"/>
  <c r="Q3386" i="1"/>
  <c r="Q3728" i="1"/>
  <c r="Q1449" i="1"/>
  <c r="Q533" i="1"/>
  <c r="Q3897" i="1"/>
  <c r="Q1243" i="1"/>
  <c r="Q450" i="1"/>
  <c r="Q532" i="1"/>
  <c r="Q2325" i="1"/>
  <c r="Q172" i="1"/>
  <c r="Q2590" i="1"/>
  <c r="Q531" i="1"/>
  <c r="Q1242" i="1"/>
  <c r="Q212" i="1"/>
  <c r="Q2713" i="1"/>
  <c r="Q2893" i="1"/>
  <c r="Q1011" i="1"/>
  <c r="Q1241" i="1"/>
  <c r="Q1448" i="1"/>
  <c r="Q689" i="1"/>
  <c r="Q1874" i="1"/>
  <c r="Q530" i="1"/>
  <c r="Q462" i="1"/>
  <c r="Q1607" i="1"/>
  <c r="Q1010" i="1"/>
  <c r="Q2033" i="1"/>
  <c r="Q2032" i="1"/>
  <c r="Q2491" i="1"/>
  <c r="Q21" i="1"/>
  <c r="Q96" i="1"/>
  <c r="Q2712" i="1"/>
  <c r="Q4008" i="1"/>
  <c r="Q2490" i="1"/>
  <c r="Q3236" i="1"/>
  <c r="Q2343" i="1"/>
  <c r="Q1658" i="1"/>
  <c r="Q2711" i="1"/>
  <c r="Q3385" i="1"/>
  <c r="Q3235" i="1"/>
  <c r="Q3384" i="1"/>
  <c r="Q3967" i="1"/>
  <c r="Q2342" i="1"/>
  <c r="Q1240" i="1"/>
  <c r="Q3145" i="1"/>
  <c r="Q4048" i="1"/>
  <c r="Q388" i="1"/>
  <c r="Q1447" i="1"/>
  <c r="Q2229" i="1"/>
  <c r="Q1446" i="1"/>
  <c r="Q1009" i="1"/>
  <c r="Q2562" i="1"/>
  <c r="Q3040" i="1"/>
  <c r="Q416" i="1"/>
  <c r="Q3039" i="1"/>
  <c r="Q728" i="1"/>
  <c r="Q2582" i="1"/>
  <c r="Q105" i="1"/>
  <c r="Q1445" i="1"/>
  <c r="Q1239" i="1"/>
  <c r="Q3038" i="1"/>
  <c r="Q529" i="1"/>
  <c r="Q788" i="1"/>
  <c r="Q2710" i="1"/>
  <c r="Q1008" i="1"/>
  <c r="Q1007" i="1"/>
  <c r="Q449" i="1"/>
  <c r="Q528" i="1"/>
  <c r="Q527" i="1"/>
  <c r="Q319" i="1"/>
  <c r="Q2031" i="1"/>
  <c r="Q211" i="1"/>
  <c r="Q2709" i="1"/>
  <c r="Q156" i="1"/>
  <c r="Q139" i="1"/>
  <c r="Q526" i="1"/>
  <c r="Q3037" i="1"/>
  <c r="Q787" i="1"/>
  <c r="Q3234" i="1"/>
  <c r="Q2489" i="1"/>
  <c r="Q1006" i="1"/>
  <c r="Q1005" i="1"/>
  <c r="Q1444" i="1"/>
  <c r="Q359" i="1"/>
  <c r="Q104" i="1"/>
  <c r="Q1238" i="1"/>
  <c r="Q3442" i="1"/>
  <c r="Q688" i="1"/>
  <c r="Q3036" i="1"/>
  <c r="Q3144" i="1"/>
  <c r="Q3383" i="1"/>
  <c r="Q1443" i="1"/>
  <c r="Q2892" i="1"/>
  <c r="Q2561" i="1"/>
  <c r="Q2341" i="1"/>
  <c r="Q3780" i="1"/>
  <c r="Q170" i="1"/>
  <c r="Q1657" i="1"/>
  <c r="Q3454" i="1"/>
  <c r="Q2030" i="1"/>
  <c r="Q3233" i="1"/>
  <c r="Q3308" i="1"/>
  <c r="Q3100" i="1"/>
  <c r="Q3132" i="1"/>
  <c r="Q1656" i="1"/>
  <c r="Q3125" i="1"/>
  <c r="Q3657" i="1"/>
  <c r="Q1765" i="1"/>
  <c r="Q3107" i="1"/>
  <c r="Q2708" i="1"/>
  <c r="Q3168" i="1"/>
  <c r="Q3453" i="1"/>
  <c r="Q2581" i="1"/>
  <c r="Q1442" i="1"/>
  <c r="Q3382" i="1"/>
  <c r="Q1441" i="1"/>
  <c r="Q3541" i="1"/>
  <c r="Q2488" i="1"/>
  <c r="Q2207" i="1"/>
  <c r="Q2707" i="1"/>
  <c r="Q925" i="1"/>
  <c r="Q3319" i="1"/>
  <c r="Q2029" i="1"/>
  <c r="Q3620" i="1"/>
  <c r="Q3566" i="1"/>
  <c r="Q2206" i="1"/>
  <c r="Q3497" i="1"/>
  <c r="Q2845" i="1"/>
  <c r="Q3727" i="1"/>
  <c r="Q1881" i="1"/>
  <c r="Q2028" i="1"/>
  <c r="Q3539" i="1"/>
  <c r="Q1237" i="1"/>
  <c r="Q3496" i="1"/>
  <c r="Q2205" i="1"/>
  <c r="Q1830" i="1"/>
  <c r="Q3324" i="1"/>
  <c r="Q3619" i="1"/>
  <c r="Q2027" i="1"/>
  <c r="Q2026" i="1"/>
  <c r="Q786" i="1"/>
  <c r="Q2926" i="1"/>
  <c r="Q2844" i="1"/>
  <c r="Q2891" i="1"/>
  <c r="Q28" i="1"/>
  <c r="Q27" i="1"/>
  <c r="Q2025" i="1"/>
  <c r="Q2024" i="1"/>
  <c r="Q525" i="1"/>
  <c r="Q2023" i="1"/>
  <c r="Q2204" i="1"/>
  <c r="Q14" i="1"/>
  <c r="Q2549" i="1"/>
  <c r="Q3035" i="1"/>
  <c r="Q687" i="1"/>
  <c r="Q2706" i="1"/>
  <c r="Q2022" i="1"/>
  <c r="Q2832" i="1"/>
  <c r="Q3726" i="1"/>
  <c r="Q2580" i="1"/>
  <c r="Q3034" i="1"/>
  <c r="Q2375" i="1"/>
  <c r="Q2203" i="1"/>
  <c r="Q2279" i="1"/>
  <c r="Q1004" i="1"/>
  <c r="Q686" i="1"/>
  <c r="Q1440" i="1"/>
  <c r="Q524" i="1"/>
  <c r="Q2021" i="1"/>
  <c r="Q1764" i="1"/>
  <c r="Q1439" i="1"/>
  <c r="Q523" i="1"/>
  <c r="Q1857" i="1"/>
  <c r="Q2705" i="1"/>
  <c r="Q1763" i="1"/>
  <c r="Q522" i="1"/>
  <c r="Q1438" i="1"/>
  <c r="Q2704" i="1"/>
  <c r="Q713" i="1"/>
  <c r="Q1437" i="1"/>
  <c r="Q2340" i="1"/>
  <c r="Q2202" i="1"/>
  <c r="Q2278" i="1"/>
  <c r="Q2703" i="1"/>
  <c r="Q1371" i="1"/>
  <c r="Q2020" i="1"/>
  <c r="Q1762" i="1"/>
  <c r="Q1761" i="1"/>
  <c r="Q3565" i="1"/>
  <c r="Q1593" i="1"/>
  <c r="Q1003" i="1"/>
  <c r="Q2019" i="1"/>
  <c r="Q3381" i="1"/>
  <c r="Q1436" i="1"/>
  <c r="Q2018" i="1"/>
  <c r="Q2702" i="1"/>
  <c r="Q2017" i="1"/>
  <c r="Q904" i="1"/>
  <c r="Q2374" i="1"/>
  <c r="Q2016" i="1"/>
  <c r="Q2201" i="1"/>
  <c r="Q1002" i="1"/>
  <c r="Q1001" i="1"/>
  <c r="Q2015" i="1"/>
  <c r="Q3115" i="1"/>
  <c r="Q2186" i="1"/>
  <c r="Q3232" i="1"/>
  <c r="Q2187" i="1"/>
  <c r="Q3978" i="1"/>
  <c r="Q2925" i="1"/>
  <c r="Q4057" i="1"/>
  <c r="Q2890" i="1"/>
  <c r="Q2701" i="1"/>
  <c r="Q1435" i="1"/>
  <c r="Q2014" i="1"/>
  <c r="Q3495" i="1"/>
  <c r="Q1236" i="1"/>
  <c r="Q1177" i="1"/>
  <c r="Q1760" i="1"/>
  <c r="Q2700" i="1"/>
  <c r="Q2013" i="1"/>
  <c r="Q138" i="1"/>
  <c r="Q2487" i="1"/>
  <c r="Q1655" i="1"/>
  <c r="Q2277" i="1"/>
  <c r="Q3818" i="1"/>
  <c r="Q521" i="1"/>
  <c r="Q1000" i="1"/>
  <c r="Q785" i="1"/>
  <c r="Q2276" i="1"/>
  <c r="Q1434" i="1"/>
  <c r="Q520" i="1"/>
  <c r="Q2012" i="1"/>
  <c r="Q1150" i="1"/>
  <c r="Q899" i="1"/>
  <c r="Q999" i="1"/>
  <c r="Q519" i="1"/>
  <c r="Q998" i="1"/>
  <c r="Q2486" i="1"/>
  <c r="Q1612" i="1"/>
  <c r="Q1235" i="1"/>
  <c r="Q1654" i="1"/>
  <c r="Q1234" i="1"/>
  <c r="Q518" i="1"/>
  <c r="Q2485" i="1"/>
  <c r="Q2453" i="1"/>
  <c r="Q24" i="1"/>
  <c r="Q210" i="1"/>
  <c r="Q2275" i="1"/>
  <c r="Q3380" i="1"/>
  <c r="Q2425" i="1"/>
  <c r="Q784" i="1"/>
  <c r="Q659" i="1"/>
  <c r="Q2011" i="1"/>
  <c r="Q1856" i="1"/>
  <c r="Q997" i="1"/>
  <c r="Q996" i="1"/>
  <c r="Q1712" i="1"/>
  <c r="Q1173" i="1"/>
  <c r="Q2010" i="1"/>
  <c r="Q995" i="1"/>
  <c r="Q2009" i="1"/>
  <c r="Q2699" i="1"/>
  <c r="Q2008" i="1"/>
  <c r="Q685" i="1"/>
  <c r="Q1233" i="1"/>
  <c r="Q155" i="1"/>
  <c r="Q912" i="1"/>
  <c r="Q517" i="1"/>
  <c r="Q209" i="1"/>
  <c r="Q1855" i="1"/>
  <c r="Q994" i="1"/>
  <c r="Q993" i="1"/>
  <c r="Q2698" i="1"/>
  <c r="Q1759" i="1"/>
  <c r="Q2697" i="1"/>
  <c r="Q1758" i="1"/>
  <c r="Q2274" i="1"/>
  <c r="Q1757" i="1"/>
  <c r="Q992" i="1"/>
  <c r="Q2484" i="1"/>
  <c r="Q2424" i="1"/>
  <c r="Q516" i="1"/>
  <c r="Q387" i="1"/>
  <c r="Q2352" i="1"/>
  <c r="Q2007" i="1"/>
  <c r="Q515" i="1"/>
  <c r="Q783" i="1"/>
  <c r="Q782" i="1"/>
  <c r="Q2373" i="1"/>
  <c r="Q2696" i="1"/>
  <c r="Q2483" i="1"/>
  <c r="Q2006" i="1"/>
  <c r="Q514" i="1"/>
  <c r="Q208" i="1"/>
  <c r="Q415" i="1"/>
  <c r="Q991" i="1"/>
  <c r="Q781" i="1"/>
  <c r="Q684" i="1"/>
  <c r="Q2695" i="1"/>
  <c r="Q2482" i="1"/>
  <c r="Q2273" i="1"/>
  <c r="Q1362" i="1"/>
  <c r="Q990" i="1"/>
  <c r="Q780" i="1"/>
  <c r="Q1232" i="1"/>
  <c r="Q2005" i="1"/>
  <c r="Q207" i="1"/>
  <c r="Q414" i="1"/>
  <c r="Q3033" i="1"/>
  <c r="Q1589" i="1"/>
  <c r="Q3931" i="1"/>
  <c r="Q513" i="1"/>
  <c r="Q3300" i="1"/>
  <c r="Q13" i="1"/>
  <c r="Q2961" i="1"/>
  <c r="Q3804" i="1"/>
  <c r="Q683" i="1"/>
  <c r="Q296" i="1"/>
  <c r="Q2423" i="1"/>
  <c r="Q779" i="1"/>
  <c r="Q989" i="1"/>
  <c r="Q682" i="1"/>
  <c r="Q3231" i="1"/>
  <c r="Q512" i="1"/>
  <c r="Q511" i="1"/>
  <c r="Q903" i="1"/>
  <c r="Q1606" i="1"/>
  <c r="Q923" i="1"/>
  <c r="Q2694" i="1"/>
  <c r="Q2004" i="1"/>
  <c r="Q2693" i="1"/>
  <c r="Q2692" i="1"/>
  <c r="Q2579" i="1"/>
  <c r="Q1231" i="1"/>
  <c r="Q2916" i="1"/>
  <c r="Q2272" i="1"/>
  <c r="Q3494" i="1"/>
  <c r="Q3379" i="1"/>
  <c r="Q2548" i="1"/>
  <c r="Q3493" i="1"/>
  <c r="Q1756" i="1"/>
  <c r="Q2691" i="1"/>
  <c r="Q2271" i="1"/>
  <c r="Q1755" i="1"/>
  <c r="Q2690" i="1"/>
  <c r="Q1230" i="1"/>
  <c r="Q3032" i="1"/>
  <c r="Q386" i="1"/>
  <c r="Q1229" i="1"/>
  <c r="Q778" i="1"/>
  <c r="Q385" i="1"/>
  <c r="Q3230" i="1"/>
  <c r="Q2270" i="1"/>
  <c r="Q1836" i="1"/>
  <c r="Q1653" i="1"/>
  <c r="Q384" i="1"/>
  <c r="Q206" i="1"/>
  <c r="Q358" i="1"/>
  <c r="Q11" i="1"/>
  <c r="Q510" i="1"/>
  <c r="Q1433" i="1"/>
  <c r="Q509" i="1"/>
  <c r="Q1169" i="1"/>
  <c r="Q205" i="1"/>
  <c r="Q3143" i="1"/>
  <c r="Q3031" i="1"/>
  <c r="Q3229" i="1"/>
  <c r="Q2372" i="1"/>
  <c r="Q2889" i="1"/>
  <c r="Q2888" i="1"/>
  <c r="Q1754" i="1"/>
  <c r="Q2422" i="1"/>
  <c r="Q3652" i="1"/>
  <c r="Q2003" i="1"/>
  <c r="Q1175" i="1"/>
  <c r="Q3564" i="1"/>
  <c r="Q3167" i="1"/>
  <c r="Q1432" i="1"/>
  <c r="Q1652" i="1"/>
  <c r="Q3312" i="1"/>
  <c r="Q1341" i="1"/>
  <c r="Q1431" i="1"/>
  <c r="Q3161" i="1"/>
  <c r="Q3643" i="1"/>
  <c r="Q3592" i="1"/>
  <c r="Q3142" i="1"/>
  <c r="Q2578" i="1"/>
  <c r="Q3030" i="1"/>
  <c r="Q3029" i="1"/>
  <c r="Q3124" i="1"/>
  <c r="Q4056" i="1"/>
  <c r="Q3378" i="1"/>
  <c r="Q2481" i="1"/>
  <c r="Q1651" i="1"/>
  <c r="Q2960" i="1"/>
  <c r="Q3106" i="1"/>
  <c r="Q3131" i="1"/>
  <c r="Q3160" i="1"/>
  <c r="Q681" i="1"/>
  <c r="Q777" i="1"/>
  <c r="Q3105" i="1"/>
  <c r="Q2339" i="1"/>
  <c r="Q1705" i="1"/>
  <c r="Q3299" i="1"/>
  <c r="Q3778" i="1"/>
  <c r="Q1361" i="1"/>
  <c r="Q988" i="1"/>
  <c r="Q1430" i="1"/>
  <c r="Q3028" i="1"/>
  <c r="Q776" i="1"/>
  <c r="Q987" i="1"/>
  <c r="Q2002" i="1"/>
  <c r="Q1176" i="1"/>
  <c r="Q1753" i="1"/>
  <c r="Q680" i="1"/>
  <c r="Q1375" i="1"/>
  <c r="Q2001" i="1"/>
  <c r="Q3027" i="1"/>
  <c r="Q2689" i="1"/>
  <c r="Q3228" i="1"/>
  <c r="Q2350" i="1"/>
  <c r="Q986" i="1"/>
  <c r="Q2371" i="1"/>
  <c r="Q2000" i="1"/>
  <c r="Q1999" i="1"/>
  <c r="Q3725" i="1"/>
  <c r="Q886" i="1"/>
  <c r="Q3724" i="1"/>
  <c r="Q3492" i="1"/>
  <c r="Q2269" i="1"/>
  <c r="Q3026" i="1"/>
  <c r="Q1429" i="1"/>
  <c r="Q775" i="1"/>
  <c r="Q3377" i="1"/>
  <c r="Q3536" i="1"/>
  <c r="Q774" i="1"/>
  <c r="Q3645" i="1"/>
  <c r="Q2594" i="1"/>
  <c r="Q3618" i="1"/>
  <c r="Q3104" i="1"/>
  <c r="Q3491" i="1"/>
  <c r="Q1998" i="1"/>
  <c r="Q318" i="1"/>
  <c r="Q1752" i="1"/>
  <c r="Q3025" i="1"/>
  <c r="Q4113" i="1"/>
  <c r="Q3590" i="1"/>
  <c r="Q1997" i="1"/>
  <c r="Q2268" i="1"/>
  <c r="Q1996" i="1"/>
  <c r="Q3024" i="1"/>
  <c r="Q902" i="1"/>
  <c r="Q3376" i="1"/>
  <c r="Q2959" i="1"/>
  <c r="Q3166" i="1"/>
  <c r="Q3930" i="1"/>
  <c r="Q2566" i="1"/>
  <c r="Q4033" i="1"/>
  <c r="Q4079" i="1"/>
  <c r="Q448" i="1"/>
  <c r="Q3986" i="1"/>
  <c r="Q1886" i="1"/>
  <c r="Q2942" i="1"/>
  <c r="Q773" i="1"/>
  <c r="Q4016" i="1"/>
  <c r="Q2941" i="1"/>
  <c r="Q1350" i="1"/>
  <c r="Q3227" i="1"/>
  <c r="Q1428" i="1"/>
  <c r="Q2688" i="1"/>
  <c r="Q3023" i="1"/>
  <c r="Q3872" i="1"/>
  <c r="Q2887" i="1"/>
  <c r="Q3617" i="1"/>
  <c r="Q3123" i="1"/>
  <c r="Q1995" i="1"/>
  <c r="Q2687" i="1"/>
  <c r="Q508" i="1"/>
  <c r="Q1994" i="1"/>
  <c r="Q507" i="1"/>
  <c r="Q2940" i="1"/>
  <c r="Q2421" i="1"/>
  <c r="Q3490" i="1"/>
  <c r="Q3375" i="1"/>
  <c r="Q4032" i="1"/>
  <c r="Q38" i="1"/>
  <c r="Q2324" i="1"/>
  <c r="Q1427" i="1"/>
  <c r="Q1854" i="1"/>
  <c r="Q3723" i="1"/>
  <c r="Q1842" i="1"/>
  <c r="Q204" i="1"/>
  <c r="Q985" i="1"/>
  <c r="Q2370" i="1"/>
  <c r="Q1426" i="1"/>
  <c r="Q2267" i="1"/>
  <c r="Q1751" i="1"/>
  <c r="Q506" i="1"/>
  <c r="Q1425" i="1"/>
  <c r="Q2886" i="1"/>
  <c r="Q3374" i="1"/>
  <c r="Q2969" i="1"/>
  <c r="Q1750" i="1"/>
  <c r="Q1228" i="1"/>
  <c r="Q1227" i="1"/>
  <c r="Q137" i="1"/>
  <c r="Q2577" i="1"/>
  <c r="Q1841" i="1"/>
  <c r="Q2686" i="1"/>
  <c r="Q2266" i="1"/>
  <c r="Q1650" i="1"/>
  <c r="Q383" i="1"/>
  <c r="Q2685" i="1"/>
  <c r="Q1226" i="1"/>
  <c r="Q203" i="1"/>
  <c r="Q1360" i="1"/>
  <c r="Q202" i="1"/>
  <c r="Q1993" i="1"/>
  <c r="Q1749" i="1"/>
  <c r="Q154" i="1"/>
  <c r="Q2480" i="1"/>
  <c r="Q1649" i="1"/>
  <c r="Q1161" i="1"/>
  <c r="Q2479" i="1"/>
  <c r="Q1992" i="1"/>
  <c r="Q12" i="1"/>
  <c r="Q2684" i="1"/>
  <c r="Q984" i="1"/>
  <c r="Q727" i="1"/>
  <c r="Q1703" i="1"/>
  <c r="Q1748" i="1"/>
  <c r="Q772" i="1"/>
  <c r="Q2683" i="1"/>
  <c r="Q201" i="1"/>
  <c r="Q2353" i="1"/>
  <c r="Q771" i="1"/>
  <c r="Q3538" i="1"/>
  <c r="Q1991" i="1"/>
  <c r="Q1990" i="1"/>
  <c r="Q2420" i="1"/>
  <c r="Q2419" i="1"/>
  <c r="Q3638" i="1"/>
  <c r="Q56" i="1"/>
  <c r="Q505" i="1"/>
  <c r="Q2265" i="1"/>
  <c r="Q770" i="1"/>
  <c r="Q352" i="1"/>
  <c r="Q1424" i="1"/>
  <c r="Q983" i="1"/>
  <c r="Q1611" i="1"/>
  <c r="Q1225" i="1"/>
  <c r="Q679" i="1"/>
  <c r="Q504" i="1"/>
  <c r="Q2682" i="1"/>
  <c r="Q3226" i="1"/>
  <c r="Q1989" i="1"/>
  <c r="Q1988" i="1"/>
  <c r="Q2236" i="1"/>
  <c r="Q1224" i="1"/>
  <c r="Q1883" i="1"/>
  <c r="Q103" i="1"/>
  <c r="Q769" i="1"/>
  <c r="Q3722" i="1"/>
  <c r="Q3721" i="1"/>
  <c r="Q3373" i="1"/>
  <c r="Q896" i="1"/>
  <c r="Q3720" i="1"/>
  <c r="Q3489" i="1"/>
  <c r="Q3719" i="1"/>
  <c r="Q3929" i="1"/>
  <c r="Q3372" i="1"/>
  <c r="Q3987" i="1"/>
  <c r="Q1223" i="1"/>
  <c r="Q2833" i="1"/>
  <c r="Q4047" i="1"/>
  <c r="Q3563" i="1"/>
  <c r="Q3718" i="1"/>
  <c r="Q3852" i="1"/>
  <c r="Q3659" i="1"/>
  <c r="Q3928" i="1"/>
  <c r="Q3225" i="1"/>
  <c r="Q3717" i="1"/>
  <c r="Q3022" i="1"/>
  <c r="Q3562" i="1"/>
  <c r="Q4070" i="1"/>
  <c r="Q3927" i="1"/>
  <c r="Q2231" i="1"/>
  <c r="Q3616" i="1"/>
  <c r="Q4031" i="1"/>
  <c r="Q3851" i="1"/>
  <c r="Q3926" i="1"/>
  <c r="Q4015" i="1"/>
  <c r="Q3615" i="1"/>
  <c r="Q1877" i="1"/>
  <c r="Q4046" i="1"/>
  <c r="Q3224" i="1"/>
  <c r="Q2856" i="1"/>
  <c r="Q2681" i="1"/>
  <c r="Q3716" i="1"/>
  <c r="Q3966" i="1"/>
  <c r="Q3488" i="1"/>
  <c r="Q3614" i="1"/>
  <c r="Q1648" i="1"/>
  <c r="Q1222" i="1"/>
  <c r="Q982" i="1"/>
  <c r="Q1423" i="1"/>
  <c r="Q1647" i="1"/>
  <c r="Q981" i="1"/>
  <c r="Q3223" i="1"/>
  <c r="Q439" i="1"/>
  <c r="Q1221" i="1"/>
  <c r="Q200" i="1"/>
  <c r="Q3021" i="1"/>
  <c r="Q898" i="1"/>
  <c r="Q1422" i="1"/>
  <c r="Q1646" i="1"/>
  <c r="Q768" i="1"/>
  <c r="Q1747" i="1"/>
  <c r="Q75" i="1"/>
  <c r="Q767" i="1"/>
  <c r="Q980" i="1"/>
  <c r="Q979" i="1"/>
  <c r="Q503" i="1"/>
  <c r="Q3020" i="1"/>
  <c r="Q2369" i="1"/>
  <c r="Q3019" i="1"/>
  <c r="Q2929" i="1"/>
  <c r="Q2338" i="1"/>
  <c r="Q3018" i="1"/>
  <c r="Q1421" i="1"/>
  <c r="Q3017" i="1"/>
  <c r="Q3371" i="1"/>
  <c r="Q1746" i="1"/>
  <c r="Q1987" i="1"/>
  <c r="Q2418" i="1"/>
  <c r="Q2680" i="1"/>
  <c r="Q3164" i="1"/>
  <c r="Q2885" i="1"/>
  <c r="Q3298" i="1"/>
  <c r="Q2593" i="1"/>
  <c r="Q1645" i="1"/>
  <c r="Q347" i="1"/>
  <c r="Q766" i="1"/>
  <c r="Q2337" i="1"/>
  <c r="Q978" i="1"/>
  <c r="Q1599" i="1"/>
  <c r="Q1220" i="1"/>
  <c r="Q2884" i="1"/>
  <c r="Q2200" i="1"/>
  <c r="Q3487" i="1"/>
  <c r="Q1420" i="1"/>
  <c r="Q2349" i="1"/>
  <c r="Q8" i="1"/>
  <c r="Q1644" i="1"/>
  <c r="Q2264" i="1"/>
  <c r="Q3486" i="1"/>
  <c r="Q1986" i="1"/>
  <c r="Q1219" i="1"/>
  <c r="Q1643" i="1"/>
  <c r="Q977" i="1"/>
  <c r="Q976" i="1"/>
  <c r="Q975" i="1"/>
  <c r="Q2883" i="1"/>
  <c r="Q457" i="1"/>
  <c r="Q1985" i="1"/>
  <c r="Q2478" i="1"/>
  <c r="Q1218" i="1"/>
  <c r="Q502" i="1"/>
  <c r="Q3370" i="1"/>
  <c r="Q1217" i="1"/>
  <c r="Q2449" i="1"/>
  <c r="Q3715" i="1"/>
  <c r="Q501" i="1"/>
  <c r="Q1984" i="1"/>
  <c r="Q1983" i="1"/>
  <c r="Q4078" i="1"/>
  <c r="Q1353" i="1"/>
  <c r="Q1982" i="1"/>
  <c r="Q974" i="1"/>
  <c r="Q3714" i="1"/>
  <c r="Q1419" i="1"/>
  <c r="Q3016" i="1"/>
  <c r="Q3174" i="1"/>
  <c r="Q1745" i="1"/>
  <c r="Q1160" i="1"/>
  <c r="Q3015" i="1"/>
  <c r="Q3114" i="1"/>
  <c r="Q2576" i="1"/>
  <c r="Q3444" i="1"/>
  <c r="Q2958" i="1"/>
  <c r="Q1981" i="1"/>
  <c r="Q973" i="1"/>
  <c r="Q2336" i="1"/>
  <c r="Q1216" i="1"/>
  <c r="Q500" i="1"/>
  <c r="Q3222" i="1"/>
  <c r="Q2263" i="1"/>
  <c r="Q2679" i="1"/>
  <c r="Q3117" i="1"/>
  <c r="Q447" i="1"/>
  <c r="Q2939" i="1"/>
  <c r="Q2938" i="1"/>
  <c r="Q3113" i="1"/>
  <c r="Q3369" i="1"/>
  <c r="Q2262" i="1"/>
  <c r="Q1880" i="1"/>
  <c r="Q1344" i="1"/>
  <c r="Q1642" i="1"/>
  <c r="Q3014" i="1"/>
  <c r="Q2968" i="1"/>
  <c r="Q2678" i="1"/>
  <c r="Q2924" i="1"/>
  <c r="Q3290" i="1"/>
  <c r="Q26" i="1"/>
  <c r="Q1346" i="1"/>
  <c r="Q199" i="1"/>
  <c r="Q2575" i="1"/>
  <c r="Q972" i="1"/>
  <c r="Q2560" i="1"/>
  <c r="Q2417" i="1"/>
  <c r="Q2923" i="1"/>
  <c r="Q3297" i="1"/>
  <c r="Q1215" i="1"/>
  <c r="Q499" i="1"/>
  <c r="Q3713" i="1"/>
  <c r="Q3712" i="1"/>
  <c r="Q3803" i="1"/>
  <c r="Q3850" i="1"/>
  <c r="Q2261" i="1"/>
  <c r="Q4012" i="1"/>
  <c r="Q3221" i="1"/>
  <c r="Q3013" i="1"/>
  <c r="Q3977" i="1"/>
  <c r="Q2574" i="1"/>
  <c r="Q3368" i="1"/>
  <c r="Q3367" i="1"/>
  <c r="Q2677" i="1"/>
  <c r="Q3141" i="1"/>
  <c r="Q3802" i="1"/>
  <c r="Q3012" i="1"/>
  <c r="Q2676" i="1"/>
  <c r="Q2675" i="1"/>
  <c r="Q2188" i="1"/>
  <c r="Q3801" i="1"/>
  <c r="Q3140" i="1"/>
  <c r="Q3485" i="1"/>
  <c r="Q2351" i="1"/>
  <c r="Q2416" i="1"/>
  <c r="Q2674" i="1"/>
  <c r="Q2335" i="1"/>
  <c r="Q3366" i="1"/>
  <c r="Q1980" i="1"/>
  <c r="Q2477" i="1"/>
  <c r="Q3103" i="1"/>
  <c r="Q3365" i="1"/>
  <c r="Q1214" i="1"/>
  <c r="Q3711" i="1"/>
  <c r="Q3011" i="1"/>
  <c r="Q3364" i="1"/>
  <c r="Q2260" i="1"/>
  <c r="Q3864" i="1"/>
  <c r="Q2591" i="1"/>
  <c r="Q3651" i="1"/>
  <c r="Q1744" i="1"/>
  <c r="Q198" i="1"/>
  <c r="Q1979" i="1"/>
  <c r="Q2476" i="1"/>
  <c r="Q3561" i="1"/>
  <c r="Q3363" i="1"/>
  <c r="Q1829" i="1"/>
  <c r="Q498" i="1"/>
  <c r="Q3362" i="1"/>
  <c r="Q1418" i="1"/>
  <c r="Q2673" i="1"/>
  <c r="Q3613" i="1"/>
  <c r="Q1978" i="1"/>
  <c r="Q3220" i="1"/>
  <c r="Q497" i="1"/>
  <c r="Q3560" i="1"/>
  <c r="Q971" i="1"/>
  <c r="Q1417" i="1"/>
  <c r="Q3886" i="1"/>
  <c r="Q1977" i="1"/>
  <c r="Q1581" i="1"/>
  <c r="Q4045" i="1"/>
  <c r="Q3361" i="1"/>
  <c r="Q1149" i="1"/>
  <c r="Q1853" i="1"/>
  <c r="Q496" i="1"/>
  <c r="Q4077" i="1"/>
  <c r="Q3612" i="1"/>
  <c r="Q2259" i="1"/>
  <c r="Q495" i="1"/>
  <c r="Q3880" i="1"/>
  <c r="Q1213" i="1"/>
  <c r="Q3710" i="1"/>
  <c r="Q2672" i="1"/>
  <c r="Q3360" i="1"/>
  <c r="Q2671" i="1"/>
  <c r="Q153" i="1"/>
  <c r="Q4090" i="1"/>
  <c r="Q3800" i="1"/>
  <c r="Q3010" i="1"/>
  <c r="Q2475" i="1"/>
  <c r="Q3925" i="1"/>
  <c r="Q1743" i="1"/>
  <c r="Q1976" i="1"/>
  <c r="Q3359" i="1"/>
  <c r="Q3924" i="1"/>
  <c r="Q2882" i="1"/>
  <c r="Q4076" i="1"/>
  <c r="Q3139" i="1"/>
  <c r="Q102" i="1"/>
  <c r="Q970" i="1"/>
  <c r="Q55" i="1"/>
  <c r="Q2933" i="1"/>
  <c r="Q3009" i="1"/>
  <c r="Q3650" i="1"/>
  <c r="Q658" i="1"/>
  <c r="Q3138" i="1"/>
  <c r="Q3484" i="1"/>
  <c r="Q302" i="1"/>
  <c r="Q3709" i="1"/>
  <c r="Q2670" i="1"/>
  <c r="Q3827" i="1"/>
  <c r="Q3219" i="1"/>
  <c r="Q3441" i="1"/>
  <c r="Q317" i="1"/>
  <c r="Q3358" i="1"/>
  <c r="Q3849" i="1"/>
  <c r="Q494" i="1"/>
  <c r="Q3779" i="1"/>
  <c r="Q382" i="1"/>
  <c r="Q3848" i="1"/>
  <c r="Q25" i="1"/>
  <c r="Q2669" i="1"/>
  <c r="Q1159" i="1"/>
  <c r="Q3483" i="1"/>
  <c r="Q197" i="1"/>
  <c r="Q3999" i="1"/>
  <c r="Q1416" i="1"/>
  <c r="Q3885" i="1"/>
  <c r="Q493" i="1"/>
  <c r="Q51" i="1"/>
  <c r="Q1742" i="1"/>
  <c r="Q1975" i="1"/>
  <c r="Q657" i="1"/>
  <c r="Q3611" i="1"/>
  <c r="Q2668" i="1"/>
  <c r="Q2667" i="1"/>
  <c r="Q1641" i="1"/>
  <c r="Q1212" i="1"/>
  <c r="Q765" i="1"/>
  <c r="Q1839" i="1"/>
  <c r="Q196" i="1"/>
  <c r="Q1211" i="1"/>
  <c r="Q2881" i="1"/>
  <c r="Q3008" i="1"/>
  <c r="Q969" i="1"/>
  <c r="Q1415" i="1"/>
  <c r="Q2666" i="1"/>
  <c r="Q2368" i="1"/>
  <c r="Q3923" i="1"/>
  <c r="Q346" i="1"/>
  <c r="Q18" i="1"/>
  <c r="Q3875" i="1"/>
  <c r="Q195" i="1"/>
  <c r="Q764" i="1"/>
  <c r="Q492" i="1"/>
  <c r="Q1852" i="1"/>
  <c r="Q1876" i="1"/>
  <c r="Q1974" i="1"/>
  <c r="Q731" i="1"/>
  <c r="Q2192" i="1"/>
  <c r="Q2665" i="1"/>
  <c r="Q968" i="1"/>
  <c r="Q2664" i="1"/>
  <c r="Q2663" i="1"/>
  <c r="Q2448" i="1"/>
  <c r="Q2367" i="1"/>
  <c r="Q3831" i="1"/>
  <c r="Q3218" i="1"/>
  <c r="Q967" i="1"/>
  <c r="Q966" i="1"/>
  <c r="Q1414" i="1"/>
  <c r="Q881" i="1"/>
  <c r="Q3649" i="1"/>
  <c r="Q3217" i="1"/>
  <c r="Q4044" i="1"/>
  <c r="Q3922" i="1"/>
  <c r="Q2573" i="1"/>
  <c r="Q2662" i="1"/>
  <c r="Q3357" i="1"/>
  <c r="Q1973" i="1"/>
  <c r="Q3216" i="1"/>
  <c r="Q3971" i="1"/>
  <c r="Q3708" i="1"/>
  <c r="Q3889" i="1"/>
  <c r="Q3482" i="1"/>
  <c r="Q1741" i="1"/>
  <c r="Q4030" i="1"/>
  <c r="Q3356" i="1"/>
  <c r="Q3215" i="1"/>
  <c r="Q2607" i="1"/>
  <c r="Q1972" i="1"/>
  <c r="Q4089" i="1"/>
  <c r="Q3998" i="1"/>
  <c r="Q3799" i="1"/>
  <c r="Q1971" i="1"/>
  <c r="Q1740" i="1"/>
  <c r="Q2661" i="1"/>
  <c r="Q4029" i="1"/>
  <c r="Q3830" i="1"/>
  <c r="Q3921" i="1"/>
  <c r="Q1970" i="1"/>
  <c r="Q3355" i="1"/>
  <c r="Q2660" i="1"/>
  <c r="Q1969" i="1"/>
  <c r="Q3707" i="1"/>
  <c r="Q3214" i="1"/>
  <c r="Q3481" i="1"/>
  <c r="Q2659" i="1"/>
  <c r="Q3961" i="1"/>
  <c r="Q3130" i="1"/>
  <c r="Q3882" i="1"/>
  <c r="Q2658" i="1"/>
  <c r="Q3559" i="1"/>
  <c r="Q4010" i="1"/>
  <c r="Q1345" i="1"/>
  <c r="Q3997" i="1"/>
  <c r="Q3920" i="1"/>
  <c r="Q3706" i="1"/>
  <c r="Q3213" i="1"/>
  <c r="Q3212" i="1"/>
  <c r="Q3919" i="1"/>
  <c r="Q1968" i="1"/>
  <c r="Q3480" i="1"/>
  <c r="Q2474" i="1"/>
  <c r="Q3211" i="1"/>
  <c r="Q2880" i="1"/>
  <c r="Q3354" i="1"/>
  <c r="Q3965" i="1"/>
  <c r="Q3558" i="1"/>
  <c r="Q1210" i="1"/>
  <c r="Q3892" i="1"/>
  <c r="Q3789" i="1"/>
  <c r="Q3705" i="1"/>
  <c r="Q2451" i="1"/>
  <c r="Q2879" i="1"/>
  <c r="Q3704" i="1"/>
  <c r="Q4055" i="1"/>
  <c r="Q3007" i="1"/>
  <c r="Q3006" i="1"/>
  <c r="Q3665" i="1"/>
  <c r="Q3703" i="1"/>
  <c r="Q1967" i="1"/>
  <c r="Q3210" i="1"/>
  <c r="Q1739" i="1"/>
  <c r="Q438" i="1"/>
  <c r="Q3005" i="1"/>
  <c r="Q3918" i="1"/>
  <c r="Q3702" i="1"/>
  <c r="Q1413" i="1"/>
  <c r="Q2415" i="1"/>
  <c r="Q3701" i="1"/>
  <c r="Q2572" i="1"/>
  <c r="Q1352" i="1"/>
  <c r="Q2366" i="1"/>
  <c r="Q1640" i="1"/>
  <c r="Q737" i="1"/>
  <c r="Q1639" i="1"/>
  <c r="Q1966" i="1"/>
  <c r="Q965" i="1"/>
  <c r="Q2592" i="1"/>
  <c r="Q964" i="1"/>
  <c r="Q446" i="1"/>
  <c r="Q194" i="1"/>
  <c r="Q2967" i="1"/>
  <c r="Q3209" i="1"/>
  <c r="Q2365" i="1"/>
  <c r="Q2258" i="1"/>
  <c r="Q1412" i="1"/>
  <c r="Q3004" i="1"/>
  <c r="Q3447" i="1"/>
  <c r="Q3003" i="1"/>
  <c r="Q2199" i="1"/>
  <c r="Q3208" i="1"/>
  <c r="Q1716" i="1"/>
  <c r="Q1965" i="1"/>
  <c r="Q1598" i="1"/>
  <c r="Q2334" i="1"/>
  <c r="Q763" i="1"/>
  <c r="Q3479" i="1"/>
  <c r="Q1638" i="1"/>
  <c r="Q3917" i="1"/>
  <c r="Q301" i="1"/>
  <c r="Q3102" i="1"/>
  <c r="Q1209" i="1"/>
  <c r="Q1374" i="1"/>
  <c r="Q3002" i="1"/>
  <c r="Q2333" i="1"/>
  <c r="Q3700" i="1"/>
  <c r="Q1964" i="1"/>
  <c r="Q3478" i="1"/>
  <c r="Q2332" i="1"/>
  <c r="Q1963" i="1"/>
  <c r="Q381" i="1"/>
  <c r="Q1208" i="1"/>
  <c r="Q1411" i="1"/>
  <c r="Q2473" i="1"/>
  <c r="Q2472" i="1"/>
  <c r="Q3207" i="1"/>
  <c r="Q963" i="1"/>
  <c r="Q2257" i="1"/>
  <c r="Q2471" i="1"/>
  <c r="Q1410" i="1"/>
  <c r="Q3353" i="1"/>
  <c r="Q491" i="1"/>
  <c r="Q490" i="1"/>
  <c r="Q193" i="1"/>
  <c r="Q489" i="1"/>
  <c r="Q962" i="1"/>
  <c r="Q1962" i="1"/>
  <c r="Q762" i="1"/>
  <c r="Q1704" i="1"/>
  <c r="Q1711" i="1"/>
  <c r="Q1148" i="1"/>
  <c r="Q1961" i="1"/>
  <c r="Q961" i="1"/>
  <c r="Q1579" i="1"/>
  <c r="Q1960" i="1"/>
  <c r="Q1409" i="1"/>
  <c r="Q1637" i="1"/>
  <c r="Q2470" i="1"/>
  <c r="Q2256" i="1"/>
  <c r="Q3206" i="1"/>
  <c r="Q2563" i="1"/>
  <c r="Q3648" i="1"/>
  <c r="Q1959" i="1"/>
  <c r="Q1636" i="1"/>
  <c r="Q1158" i="1"/>
  <c r="Q2331" i="1"/>
  <c r="Q960" i="1"/>
  <c r="Q3699" i="1"/>
  <c r="Q1851" i="1"/>
  <c r="Q2957" i="1"/>
  <c r="Q1738" i="1"/>
  <c r="Q678" i="1"/>
  <c r="Q677" i="1"/>
  <c r="Q74" i="1"/>
  <c r="Q739" i="1"/>
  <c r="Q3451" i="1"/>
  <c r="Q101" i="1"/>
  <c r="Q1635" i="1"/>
  <c r="Q959" i="1"/>
  <c r="Q1737" i="1"/>
  <c r="Q1736" i="1"/>
  <c r="Q100" i="1"/>
  <c r="Q7" i="1"/>
  <c r="Q656" i="1"/>
  <c r="Q1958" i="1"/>
  <c r="Q1408" i="1"/>
  <c r="Q1407" i="1"/>
  <c r="Q1207" i="1"/>
  <c r="Q1957" i="1"/>
  <c r="Q2657" i="1"/>
  <c r="Q1956" i="1"/>
  <c r="Q958" i="1"/>
  <c r="Q1206" i="1"/>
  <c r="Q1955" i="1"/>
  <c r="Q957" i="1"/>
  <c r="Q2198" i="1"/>
  <c r="Q2255" i="1"/>
  <c r="Q3001" i="1"/>
  <c r="Q761" i="1"/>
  <c r="Q911" i="1"/>
  <c r="Q192" i="1"/>
  <c r="Q726" i="1"/>
  <c r="Q99" i="1"/>
  <c r="Q2197" i="1"/>
  <c r="Q2922" i="1"/>
  <c r="Q885" i="1"/>
  <c r="Q413" i="1"/>
  <c r="Q1406" i="1"/>
  <c r="Q3128" i="1"/>
  <c r="Q956" i="1"/>
  <c r="Q152" i="1"/>
  <c r="Q136" i="1"/>
  <c r="Q760" i="1"/>
  <c r="Q2364" i="1"/>
  <c r="Q1735" i="1"/>
  <c r="Q488" i="1"/>
  <c r="Q759" i="1"/>
  <c r="Q316" i="1"/>
  <c r="Q487" i="1"/>
  <c r="Q758" i="1"/>
  <c r="Q1734" i="1"/>
  <c r="Q1850" i="1"/>
  <c r="Q1733" i="1"/>
  <c r="Q2469" i="1"/>
  <c r="Q1405" i="1"/>
  <c r="Q2196" i="1"/>
  <c r="Q1172" i="1"/>
  <c r="Q2254" i="1"/>
  <c r="Q955" i="1"/>
  <c r="Q757" i="1"/>
  <c r="Q1954" i="1"/>
  <c r="Q1634" i="1"/>
  <c r="Q1404" i="1"/>
  <c r="Q2656" i="1"/>
  <c r="Q2956" i="1"/>
  <c r="Q2468" i="1"/>
  <c r="Q1351" i="1"/>
  <c r="Q1205" i="1"/>
  <c r="Q2414" i="1"/>
  <c r="Q2655" i="1"/>
  <c r="Q897" i="1"/>
  <c r="Q486" i="1"/>
  <c r="Q676" i="1"/>
  <c r="Q1953" i="1"/>
  <c r="Q191" i="1"/>
  <c r="Q485" i="1"/>
  <c r="Q756" i="1"/>
  <c r="Q357" i="1"/>
  <c r="Q412" i="1"/>
  <c r="Q484" i="1"/>
  <c r="Q3000" i="1"/>
  <c r="Q190" i="1"/>
  <c r="Q1403" i="1"/>
  <c r="Q2363" i="1"/>
  <c r="Q2654" i="1"/>
  <c r="Q189" i="1"/>
  <c r="Q1710" i="1"/>
  <c r="Q755" i="1"/>
  <c r="Q3596" i="1"/>
  <c r="Q3129" i="1"/>
  <c r="Q1732" i="1"/>
  <c r="Q1204" i="1"/>
  <c r="Q1952" i="1"/>
  <c r="Q1731" i="1"/>
  <c r="Q2362" i="1"/>
  <c r="Q1951" i="1"/>
  <c r="Q1835" i="1"/>
  <c r="Q1633" i="1"/>
  <c r="Q1950" i="1"/>
  <c r="Q1157" i="1"/>
  <c r="Q1949" i="1"/>
  <c r="Q1203" i="1"/>
  <c r="Q73" i="1"/>
  <c r="Q356" i="1"/>
  <c r="Q1202" i="1"/>
  <c r="Q954" i="1"/>
  <c r="Q2653" i="1"/>
  <c r="Q1948" i="1"/>
  <c r="Q1402" i="1"/>
  <c r="Q1843" i="1"/>
  <c r="Q2652" i="1"/>
  <c r="Q953" i="1"/>
  <c r="Q2361" i="1"/>
  <c r="Q1377" i="1"/>
  <c r="Q1167" i="1"/>
  <c r="Q1947" i="1"/>
  <c r="Q300" i="1"/>
  <c r="Q736" i="1"/>
  <c r="Q2937" i="1"/>
  <c r="Q1401" i="1"/>
  <c r="Q2253" i="1"/>
  <c r="Q754" i="1"/>
  <c r="Q1946" i="1"/>
  <c r="Q1700" i="1"/>
  <c r="Q3658" i="1"/>
  <c r="Q2547" i="1"/>
  <c r="Q1201" i="1"/>
  <c r="Q16" i="1"/>
  <c r="Q1945" i="1"/>
  <c r="Q3205" i="1"/>
  <c r="Q1730" i="1"/>
  <c r="Q2413" i="1"/>
  <c r="Q1632" i="1"/>
  <c r="Q1200" i="1"/>
  <c r="Q3204" i="1"/>
  <c r="Q2360" i="1"/>
  <c r="Q1944" i="1"/>
  <c r="Q3352" i="1"/>
  <c r="Q2539" i="1"/>
  <c r="Q924" i="1"/>
  <c r="Q2999" i="1"/>
  <c r="Q2878" i="1"/>
  <c r="Q3916" i="1"/>
  <c r="Q2359" i="1"/>
  <c r="Q3450" i="1"/>
  <c r="Q2998" i="1"/>
  <c r="Q3351" i="1"/>
  <c r="Q3663" i="1"/>
  <c r="Q3915" i="1"/>
  <c r="Q675" i="1"/>
  <c r="Q2997" i="1"/>
  <c r="Q3610" i="1"/>
  <c r="Q3826" i="1"/>
  <c r="Q3914" i="1"/>
  <c r="Q3913" i="1"/>
  <c r="Q3786" i="1"/>
  <c r="Q2996" i="1"/>
  <c r="Q2995" i="1"/>
  <c r="Q3311" i="1"/>
  <c r="Q2994" i="1"/>
  <c r="Q3985" i="1"/>
  <c r="Q3912" i="1"/>
  <c r="Q1943" i="1"/>
  <c r="Q4011" i="1"/>
  <c r="Q3798" i="1"/>
  <c r="Q3996" i="1"/>
  <c r="Q3911" i="1"/>
  <c r="Q3203" i="1"/>
  <c r="Q3698" i="1"/>
  <c r="Q3202" i="1"/>
  <c r="Q4028" i="1"/>
  <c r="Q3201" i="1"/>
  <c r="Q3910" i="1"/>
  <c r="Q4075" i="1"/>
  <c r="Q952" i="1"/>
  <c r="Q4059" i="1"/>
  <c r="Q3557" i="1"/>
  <c r="Q3697" i="1"/>
  <c r="Q1199" i="1"/>
  <c r="Q3847" i="1"/>
  <c r="Q3791" i="1"/>
  <c r="Q3462" i="1"/>
  <c r="Q3696" i="1"/>
  <c r="Q3909" i="1"/>
  <c r="Q2252" i="1"/>
  <c r="Q3695" i="1"/>
  <c r="Q3908" i="1"/>
  <c r="Q3694" i="1"/>
  <c r="Q3477" i="1"/>
  <c r="Q3884" i="1"/>
  <c r="Q4027" i="1"/>
  <c r="Q2993" i="1"/>
  <c r="Q3693" i="1"/>
  <c r="Q4026" i="1"/>
  <c r="Q2651" i="1"/>
  <c r="Q2877" i="1"/>
  <c r="Q4025" i="1"/>
  <c r="Q3600" i="1"/>
  <c r="Q2650" i="1"/>
  <c r="Q3692" i="1"/>
  <c r="Q1400" i="1"/>
  <c r="Q3460" i="1"/>
  <c r="Q2992" i="1"/>
  <c r="Q1942" i="1"/>
  <c r="Q2467" i="1"/>
  <c r="Q2876" i="1"/>
  <c r="Q3846" i="1"/>
  <c r="Q1399" i="1"/>
  <c r="Q3350" i="1"/>
  <c r="Q753" i="1"/>
  <c r="Q1198" i="1"/>
  <c r="Q3556" i="1"/>
  <c r="Q951" i="1"/>
  <c r="Q411" i="1"/>
  <c r="Q950" i="1"/>
  <c r="Q3349" i="1"/>
  <c r="Q3348" i="1"/>
  <c r="Q3200" i="1"/>
  <c r="Q3609" i="1"/>
  <c r="Q22" i="1"/>
  <c r="Q4092" i="1"/>
  <c r="Q4024" i="1"/>
  <c r="Q3907" i="1"/>
  <c r="Q949" i="1"/>
  <c r="Q3347" i="1"/>
  <c r="Q1941" i="1"/>
  <c r="Q2649" i="1"/>
  <c r="Q3199" i="1"/>
  <c r="Q3691" i="1"/>
  <c r="Q2860" i="1"/>
  <c r="Q4023" i="1"/>
  <c r="Q1940" i="1"/>
  <c r="Q4069" i="1"/>
  <c r="Q3346" i="1"/>
  <c r="Q3345" i="1"/>
  <c r="Q1939" i="1"/>
  <c r="Q3845" i="1"/>
  <c r="Q2251" i="1"/>
  <c r="Q3344" i="1"/>
  <c r="Q3476" i="1"/>
  <c r="Q4106" i="1"/>
  <c r="Q151" i="1"/>
  <c r="Q948" i="1"/>
  <c r="Q1938" i="1"/>
  <c r="Q295" i="1"/>
  <c r="Q2648" i="1"/>
  <c r="Q3797" i="1"/>
  <c r="Q2647" i="1"/>
  <c r="Q3863" i="1"/>
  <c r="Q2951" i="1"/>
  <c r="Q409" i="1"/>
  <c r="Q3995" i="1"/>
  <c r="Q72" i="1"/>
  <c r="Q1937" i="1"/>
  <c r="Q1936" i="1"/>
  <c r="Q752" i="1"/>
  <c r="Q2991" i="1"/>
  <c r="Q3829" i="1"/>
  <c r="Q2646" i="1"/>
  <c r="Q1935" i="1"/>
  <c r="Q3690" i="1"/>
  <c r="Q1197" i="1"/>
  <c r="Q2412" i="1"/>
  <c r="Q3198" i="1"/>
  <c r="Q3906" i="1"/>
  <c r="Q3343" i="1"/>
  <c r="Q188" i="1"/>
  <c r="Q2411" i="1"/>
  <c r="Q3905" i="1"/>
  <c r="Q1934" i="1"/>
  <c r="Q2410" i="1"/>
  <c r="Q2571" i="1"/>
  <c r="Q3475" i="1"/>
  <c r="Q2645" i="1"/>
  <c r="Q2570" i="1"/>
  <c r="Q483" i="1"/>
  <c r="Q2569" i="1"/>
  <c r="Q3904" i="1"/>
  <c r="Q150" i="1"/>
  <c r="Q1398" i="1"/>
  <c r="Q2875" i="1"/>
  <c r="Q3976" i="1"/>
  <c r="Q1933" i="1"/>
  <c r="Q3862" i="1"/>
  <c r="Q3796" i="1"/>
  <c r="Q2853" i="1"/>
  <c r="Q3881" i="1"/>
  <c r="Q1196" i="1"/>
  <c r="Q3342" i="1"/>
  <c r="Q3874" i="1"/>
  <c r="Q1195" i="1"/>
  <c r="Q3323" i="1"/>
  <c r="Q2644" i="1"/>
  <c r="Q1932" i="1"/>
  <c r="Q3341" i="1"/>
  <c r="Q3137" i="1"/>
  <c r="Q3844" i="1"/>
  <c r="Q3689" i="1"/>
  <c r="Q2990" i="1"/>
  <c r="Q3903" i="1"/>
  <c r="Q4041" i="1"/>
  <c r="Q380" i="1"/>
  <c r="Q3994" i="1"/>
  <c r="Q2466" i="1"/>
  <c r="Q2409" i="1"/>
  <c r="Q1714" i="1"/>
  <c r="Q3340" i="1"/>
  <c r="Q3647" i="1"/>
  <c r="Q3843" i="1"/>
  <c r="Q1931" i="1"/>
  <c r="Q1194" i="1"/>
  <c r="Q2643" i="1"/>
  <c r="Q2408" i="1"/>
  <c r="Q3795" i="1"/>
  <c r="Q3688" i="1"/>
  <c r="Q187" i="1"/>
  <c r="Q3296" i="1"/>
  <c r="Q4043" i="1"/>
  <c r="Q1849" i="1"/>
  <c r="Q2989" i="1"/>
  <c r="Q186" i="1"/>
  <c r="Q1930" i="1"/>
  <c r="Q947" i="1"/>
  <c r="Q1597" i="1"/>
  <c r="Q946" i="1"/>
  <c r="Q2988" i="1"/>
  <c r="Q945" i="1"/>
  <c r="Q2642" i="1"/>
  <c r="Q1729" i="1"/>
  <c r="Q1616" i="1"/>
  <c r="Q674" i="1"/>
  <c r="Q668" i="1"/>
  <c r="Q2641" i="1"/>
  <c r="Q751" i="1"/>
  <c r="Q2874" i="1"/>
  <c r="Q1631" i="1"/>
  <c r="Q1929" i="1"/>
  <c r="Q1397" i="1"/>
  <c r="Q1928" i="1"/>
  <c r="Q1927" i="1"/>
  <c r="Q2915" i="1"/>
  <c r="Q2397" i="1"/>
  <c r="Q2987" i="1"/>
  <c r="Q1926" i="1"/>
  <c r="Q3894" i="1"/>
  <c r="Q750" i="1"/>
  <c r="Q3687" i="1"/>
  <c r="Q2465" i="1"/>
  <c r="Q1925" i="1"/>
  <c r="Q2955" i="1"/>
  <c r="Q1924" i="1"/>
  <c r="Q3686" i="1"/>
  <c r="Q3197" i="1"/>
  <c r="Q4022" i="1"/>
  <c r="Q2873" i="1"/>
  <c r="Q3322" i="1"/>
  <c r="Q2330" i="1"/>
  <c r="Q3196" i="1"/>
  <c r="Q2640" i="1"/>
  <c r="Q2329" i="1"/>
  <c r="Q3195" i="1"/>
  <c r="Q3824" i="1"/>
  <c r="Q1844" i="1"/>
  <c r="Q3794" i="1"/>
  <c r="Q2358" i="1"/>
  <c r="Q3194" i="1"/>
  <c r="Q3474" i="1"/>
  <c r="Q4112" i="1"/>
  <c r="Q2639" i="1"/>
  <c r="Q482" i="1"/>
  <c r="Q3838" i="1"/>
  <c r="Q2872" i="1"/>
  <c r="Q3685" i="1"/>
  <c r="Q4086" i="1"/>
  <c r="Q3593" i="1"/>
  <c r="Q3861" i="1"/>
  <c r="Q2986" i="1"/>
  <c r="Q2638" i="1"/>
  <c r="Q3473" i="1"/>
  <c r="Q3608" i="1"/>
  <c r="Q2985" i="1"/>
  <c r="Q2637" i="1"/>
  <c r="Q749" i="1"/>
  <c r="Q4038" i="1"/>
  <c r="Q944" i="1"/>
  <c r="Q1596" i="1"/>
  <c r="Q3472" i="1"/>
  <c r="Q410" i="1"/>
  <c r="Q3785" i="1"/>
  <c r="Q1923" i="1"/>
  <c r="Q2250" i="1"/>
  <c r="Q2407" i="1"/>
  <c r="Q3193" i="1"/>
  <c r="Q2636" i="1"/>
  <c r="Q294" i="1"/>
  <c r="Q652" i="1"/>
  <c r="Q3784" i="1"/>
  <c r="Q3902" i="1"/>
  <c r="Q299" i="1"/>
  <c r="Q2546" i="1"/>
  <c r="Q3599" i="1"/>
  <c r="Q2635" i="1"/>
  <c r="Q3192" i="1"/>
  <c r="Q2565" i="1"/>
  <c r="Q3817" i="1"/>
  <c r="Q2634" i="1"/>
  <c r="Q3890" i="1"/>
  <c r="Q379" i="1"/>
  <c r="Q3191" i="1"/>
  <c r="Q3684" i="1"/>
  <c r="Q943" i="1"/>
  <c r="Q1193" i="1"/>
  <c r="Q3471" i="1"/>
  <c r="Q2836" i="1"/>
  <c r="Q3793" i="1"/>
  <c r="Q481" i="1"/>
  <c r="Q2633" i="1"/>
  <c r="Q3122" i="1"/>
  <c r="Q149" i="1"/>
  <c r="Q1922" i="1"/>
  <c r="Q169" i="1"/>
  <c r="Q3190" i="1"/>
  <c r="Q2357" i="1"/>
  <c r="Q480" i="1"/>
  <c r="Q3964" i="1"/>
  <c r="Q1192" i="1"/>
  <c r="Q1396" i="1"/>
  <c r="Q2249" i="1"/>
  <c r="Q1395" i="1"/>
  <c r="Q479" i="1"/>
  <c r="Q1921" i="1"/>
  <c r="Q2871" i="1"/>
  <c r="Q2328" i="1"/>
  <c r="Q2632" i="1"/>
  <c r="Q3683" i="1"/>
  <c r="Q1394" i="1"/>
  <c r="Q3189" i="1"/>
  <c r="Q3607" i="1"/>
  <c r="Q2984" i="1"/>
  <c r="Q1595" i="1"/>
  <c r="Q2464" i="1"/>
  <c r="Q3307" i="1"/>
  <c r="Q2835" i="1"/>
  <c r="Q478" i="1"/>
  <c r="Q735" i="1"/>
  <c r="Q3159" i="1"/>
  <c r="Q2932" i="1"/>
  <c r="Q1191" i="1"/>
  <c r="Q3470" i="1"/>
  <c r="Q477" i="1"/>
  <c r="Q185" i="1"/>
  <c r="Q2248" i="1"/>
  <c r="Q942" i="1"/>
  <c r="Q1359" i="1"/>
  <c r="Q1368" i="1"/>
  <c r="Q3555" i="1"/>
  <c r="Q1920" i="1"/>
  <c r="Q941" i="1"/>
  <c r="Q3682" i="1"/>
  <c r="Q2631" i="1"/>
  <c r="Q3188" i="1"/>
  <c r="Q2406" i="1"/>
  <c r="Q2918" i="1"/>
  <c r="Q2983" i="1"/>
  <c r="Q2630" i="1"/>
  <c r="Q1879" i="1"/>
  <c r="Q3681" i="1"/>
  <c r="Q3158" i="1"/>
  <c r="Q3187" i="1"/>
  <c r="Q476" i="1"/>
  <c r="Q3825" i="1"/>
  <c r="Q1919" i="1"/>
  <c r="Q3595" i="1"/>
  <c r="Q315" i="1"/>
  <c r="Q3339" i="1"/>
  <c r="Q3186" i="1"/>
  <c r="Q461" i="1"/>
  <c r="Q314" i="1"/>
  <c r="Q3338" i="1"/>
  <c r="Q1728" i="1"/>
  <c r="Q2982" i="1"/>
  <c r="Q1393" i="1"/>
  <c r="Q2870" i="1"/>
  <c r="Q1182" i="1"/>
  <c r="Q184" i="1"/>
  <c r="Q2247" i="1"/>
  <c r="Q2405" i="1"/>
  <c r="Q98" i="1"/>
  <c r="Q3993" i="1"/>
  <c r="Q3337" i="1"/>
  <c r="Q2327" i="1"/>
  <c r="Q2921" i="1"/>
  <c r="Q2629" i="1"/>
  <c r="Q3594" i="1"/>
  <c r="Q2981" i="1"/>
  <c r="Q2356" i="1"/>
  <c r="Q2567" i="1"/>
  <c r="Q2603" i="1"/>
  <c r="Q3554" i="1"/>
  <c r="Q2869" i="1"/>
  <c r="Q3321" i="1"/>
  <c r="Q3680" i="1"/>
  <c r="Q2980" i="1"/>
  <c r="Q2404" i="1"/>
  <c r="Q3553" i="1"/>
  <c r="Q1630" i="1"/>
  <c r="Q3792" i="1"/>
  <c r="Q2628" i="1"/>
  <c r="Q3546" i="1"/>
  <c r="Q3336" i="1"/>
  <c r="Q2855" i="1"/>
  <c r="Q2627" i="1"/>
  <c r="Q3606" i="1"/>
  <c r="Q2626" i="1"/>
  <c r="Q2966" i="1"/>
  <c r="Q3545" i="1"/>
  <c r="Q3469" i="1"/>
  <c r="Q3783" i="1"/>
  <c r="Q1629" i="1"/>
  <c r="Q3552" i="1"/>
  <c r="Q2246" i="1"/>
  <c r="Q2979" i="1"/>
  <c r="Q1392" i="1"/>
  <c r="Q3335" i="1"/>
  <c r="Q2545" i="1"/>
  <c r="Q2625" i="1"/>
  <c r="Q3605" i="1"/>
  <c r="Q3901" i="1"/>
  <c r="Q3604" i="1"/>
  <c r="Q3551" i="1"/>
  <c r="Q2624" i="1"/>
  <c r="Q3842" i="1"/>
  <c r="Q1727" i="1"/>
  <c r="Q3992" i="1"/>
  <c r="Q3679" i="1"/>
  <c r="Q2544" i="1"/>
  <c r="Q2191" i="1"/>
  <c r="Q3334" i="1"/>
  <c r="Q3550" i="1"/>
  <c r="Q3185" i="1"/>
  <c r="Q1918" i="1"/>
  <c r="Q1917" i="1"/>
  <c r="Q3468" i="1"/>
  <c r="Q2978" i="1"/>
  <c r="Q3333" i="1"/>
  <c r="Q475" i="1"/>
  <c r="Q3121" i="1"/>
  <c r="Q2463" i="1"/>
  <c r="Q3184" i="1"/>
  <c r="Q474" i="1"/>
  <c r="Q3136" i="1"/>
  <c r="Q2868" i="1"/>
  <c r="Q3295" i="1"/>
  <c r="Q473" i="1"/>
  <c r="Q2403" i="1"/>
  <c r="Q1610" i="1"/>
  <c r="Q1391" i="1"/>
  <c r="Q2623" i="1"/>
  <c r="Q2936" i="1"/>
  <c r="Q3332" i="1"/>
  <c r="Q2622" i="1"/>
  <c r="Q3983" i="1"/>
  <c r="Q3183" i="1"/>
  <c r="Q3331" i="1"/>
  <c r="Q3678" i="1"/>
  <c r="Q1916" i="1"/>
  <c r="Q3440" i="1"/>
  <c r="Q3841" i="1"/>
  <c r="Q1915" i="1"/>
  <c r="Q1848" i="1"/>
  <c r="Q2977" i="1"/>
  <c r="Q3677" i="1"/>
  <c r="Q2976" i="1"/>
  <c r="Q2975" i="1"/>
  <c r="Q2954" i="1"/>
  <c r="Q3603" i="1"/>
  <c r="Q3135" i="1"/>
  <c r="Q3646" i="1"/>
  <c r="Q2195" i="1"/>
  <c r="Q3840" i="1"/>
  <c r="Q3120" i="1"/>
  <c r="Q3446" i="1"/>
  <c r="Q3816" i="1"/>
  <c r="Q1726" i="1"/>
  <c r="Q3182" i="1"/>
  <c r="Q1725" i="1"/>
  <c r="Q1914" i="1"/>
  <c r="Q1390" i="1"/>
  <c r="Q3467" i="1"/>
  <c r="Q1171" i="1"/>
  <c r="Q3900" i="1"/>
  <c r="Q1913" i="1"/>
  <c r="Q2606" i="1"/>
  <c r="Q472" i="1"/>
  <c r="Q1912" i="1"/>
  <c r="Q1911" i="1"/>
  <c r="Q3330" i="1"/>
  <c r="Q1190" i="1"/>
  <c r="Q3181" i="1"/>
  <c r="Q2621" i="1"/>
  <c r="Q3839" i="1"/>
  <c r="Q3466" i="1"/>
  <c r="Q3549" i="1"/>
  <c r="Q2935" i="1"/>
  <c r="Q2462" i="1"/>
  <c r="Q3318" i="1"/>
  <c r="Q748" i="1"/>
  <c r="Q1910" i="1"/>
  <c r="Q1628" i="1"/>
  <c r="Q3465" i="1"/>
  <c r="Q2620" i="1"/>
  <c r="Q3873" i="1"/>
  <c r="Q1909" i="1"/>
  <c r="Q1908" i="1"/>
  <c r="Q1907" i="1"/>
  <c r="Q1627" i="1"/>
  <c r="Q3329" i="1"/>
  <c r="Q2934" i="1"/>
  <c r="Q3589" i="1"/>
  <c r="Q2974" i="1"/>
  <c r="Q471" i="1"/>
  <c r="Q3439" i="1"/>
  <c r="Q2973" i="1"/>
  <c r="Q3991" i="1"/>
  <c r="Q2619" i="1"/>
  <c r="Q470" i="1"/>
  <c r="Q4060" i="1"/>
  <c r="Q1724" i="1"/>
  <c r="Q4101" i="1"/>
  <c r="Q2972" i="1"/>
  <c r="Q1389" i="1"/>
  <c r="Q2461" i="1"/>
  <c r="Q3452" i="1"/>
  <c r="Q3461" i="1"/>
  <c r="Q54" i="1"/>
  <c r="Q4110" i="1"/>
  <c r="Q4100" i="1"/>
  <c r="Q469" i="1"/>
  <c r="Q3676" i="1"/>
  <c r="Q3675" i="1"/>
  <c r="Q3674" i="1"/>
  <c r="Q1906" i="1"/>
  <c r="Q3899" i="1"/>
  <c r="Q3673" i="1"/>
  <c r="Q1840" i="1"/>
  <c r="Q2920" i="1"/>
  <c r="Q3672" i="1"/>
  <c r="Q2323" i="1"/>
  <c r="Q1905" i="1"/>
  <c r="Q2867" i="1"/>
  <c r="Q3328" i="1"/>
  <c r="Q3671" i="1"/>
  <c r="Q2953" i="1"/>
  <c r="Q2930" i="1"/>
  <c r="Q2460" i="1"/>
  <c r="Q4054" i="1"/>
  <c r="Q1189" i="1"/>
  <c r="Q2245" i="1"/>
  <c r="Q345" i="1"/>
  <c r="Q2244" i="1"/>
  <c r="Q2618" i="1"/>
  <c r="Q3327" i="1"/>
  <c r="Q1188" i="1"/>
  <c r="Q1626" i="1"/>
  <c r="Q4104" i="1"/>
  <c r="Q1187" i="1"/>
  <c r="Q468" i="1"/>
  <c r="Q4091" i="1"/>
  <c r="Q1904" i="1"/>
  <c r="Q2866" i="1"/>
  <c r="Q4074" i="1"/>
  <c r="Q747" i="1"/>
  <c r="Q1903" i="1"/>
  <c r="Q1902" i="1"/>
  <c r="Q3602" i="1"/>
  <c r="Q746" i="1"/>
  <c r="Q2919" i="1"/>
  <c r="Q467" i="1"/>
  <c r="Q1617" i="1"/>
  <c r="Q673" i="1"/>
  <c r="Q466" i="1"/>
  <c r="Q4073" i="1"/>
  <c r="Q168" i="1"/>
  <c r="Q745" i="1"/>
  <c r="Q3180" i="1"/>
  <c r="Q2243" i="1"/>
  <c r="Q667" i="1"/>
  <c r="Q3891" i="1"/>
  <c r="Q3670" i="1"/>
  <c r="Q2617" i="1"/>
  <c r="Q1186" i="1"/>
  <c r="Q2459" i="1"/>
  <c r="Q3963" i="1"/>
  <c r="Q1901" i="1"/>
  <c r="Q3119" i="1"/>
  <c r="Q3974" i="1"/>
  <c r="Q4103" i="1"/>
  <c r="Q1358" i="1"/>
  <c r="Q3669" i="1"/>
  <c r="Q1900" i="1"/>
  <c r="Q4072" i="1"/>
  <c r="Q1899" i="1"/>
  <c r="Q1378" i="1"/>
  <c r="Q3548" i="1"/>
  <c r="Q4099" i="1"/>
  <c r="Q744" i="1"/>
  <c r="Q3668" i="1"/>
  <c r="Q4064" i="1"/>
  <c r="Q4042" i="1"/>
  <c r="Q3984" i="1"/>
  <c r="Q2616" i="1"/>
  <c r="Q3667" i="1"/>
  <c r="Q2355" i="1"/>
  <c r="Q3179" i="1"/>
  <c r="Q1847" i="1"/>
  <c r="Q2402" i="1"/>
  <c r="Q2194" i="1"/>
  <c r="Q1388" i="1"/>
  <c r="Q2865" i="1"/>
  <c r="Q4021" i="1"/>
  <c r="Q183" i="1"/>
  <c r="Q3990" i="1"/>
  <c r="Q3782" i="1"/>
  <c r="Q1387" i="1"/>
  <c r="Q1386" i="1"/>
  <c r="Q1898" i="1"/>
  <c r="Q3837" i="1"/>
  <c r="Q3860" i="1"/>
  <c r="Q672" i="1"/>
  <c r="Q313" i="1"/>
  <c r="Q3178" i="1"/>
  <c r="Q3898" i="1"/>
  <c r="Q2458" i="1"/>
  <c r="Q3326" i="1"/>
  <c r="Q182" i="1"/>
  <c r="Q1723" i="1"/>
  <c r="Q3781" i="1"/>
  <c r="Q4115" i="1"/>
  <c r="Q1385" i="1"/>
  <c r="Q3828" i="1"/>
  <c r="Q1588" i="1"/>
  <c r="Q1897" i="1"/>
  <c r="Q1846" i="1"/>
  <c r="Q1625" i="1"/>
  <c r="Q167" i="1"/>
  <c r="Q1384" i="1"/>
  <c r="Q1896" i="1"/>
  <c r="Q1895" i="1"/>
  <c r="Q1624" i="1"/>
  <c r="Q725" i="1"/>
  <c r="Q465" i="1"/>
  <c r="Q743" i="1"/>
  <c r="Q2401" i="1"/>
  <c r="Q1894" i="1"/>
  <c r="Q1156" i="1"/>
  <c r="Q181" i="1"/>
  <c r="Q724" i="1"/>
  <c r="Q2242" i="1"/>
  <c r="Q1623" i="1"/>
  <c r="Q1893" i="1"/>
  <c r="Q742" i="1"/>
  <c r="Q1580" i="1"/>
  <c r="Q148" i="1"/>
  <c r="Q741" i="1"/>
  <c r="Q135" i="1"/>
  <c r="Q71" i="1"/>
  <c r="Q464" i="1"/>
  <c r="Q1892" i="1"/>
  <c r="Q1383" i="1"/>
  <c r="Q180" i="1"/>
  <c r="Q2241" i="1"/>
  <c r="Q1622" i="1"/>
  <c r="Q1185" i="1"/>
  <c r="Q2240" i="1"/>
  <c r="Q671" i="1"/>
  <c r="Q179" i="1"/>
  <c r="Q53" i="1"/>
  <c r="Q1722" i="1"/>
  <c r="Q378" i="1"/>
  <c r="Q2864" i="1"/>
  <c r="Q723" i="1"/>
  <c r="Q17" i="1"/>
  <c r="Q147" i="1"/>
  <c r="Q97" i="1"/>
  <c r="Q1621" i="1"/>
  <c r="Q178" i="1"/>
  <c r="Q445" i="1"/>
  <c r="Q1155" i="1"/>
  <c r="Q910" i="1"/>
  <c r="Q177" i="1"/>
  <c r="Q2615" i="1"/>
  <c r="Q312" i="1"/>
  <c r="Q940" i="1"/>
  <c r="Q939" i="1"/>
  <c r="Q2354" i="1"/>
  <c r="Q670" i="1"/>
  <c r="Q938" i="1"/>
  <c r="Q1382" i="1"/>
  <c r="Q1891" i="1"/>
  <c r="Q1845" i="1"/>
  <c r="Q3177" i="1"/>
  <c r="Q2614" i="1"/>
  <c r="Q2971" i="1"/>
  <c r="Q2457" i="1"/>
  <c r="Q2559" i="1"/>
  <c r="Q2613" i="1"/>
  <c r="Q1381" i="1"/>
  <c r="Q2612" i="1"/>
  <c r="Q2843" i="1"/>
  <c r="Q311" i="1"/>
  <c r="Q2863" i="1"/>
  <c r="Q937" i="1"/>
  <c r="Q1890" i="1"/>
  <c r="Q2541" i="1"/>
  <c r="Q1889" i="1"/>
  <c r="Q936" i="1"/>
  <c r="Q2611" i="1"/>
  <c r="Q2952" i="1"/>
  <c r="Q935" i="1"/>
  <c r="Q934" i="1"/>
  <c r="Q3325" i="1"/>
  <c r="Q1184" i="1"/>
  <c r="Q3294" i="1"/>
  <c r="Q2239" i="1"/>
  <c r="Q463" i="1"/>
  <c r="Q1340" i="1"/>
  <c r="Q2189" i="1"/>
  <c r="Q3459" i="1"/>
  <c r="Q10" i="1"/>
  <c r="Q1721" i="1"/>
  <c r="Q1380" i="1"/>
  <c r="Q2862" i="1"/>
  <c r="Q3176" i="1"/>
  <c r="Q712" i="1"/>
  <c r="Q310" i="1"/>
  <c r="Q3547" i="1"/>
  <c r="Q933" i="1"/>
  <c r="Q134" i="1"/>
  <c r="Q3157" i="1"/>
  <c r="Q932" i="1"/>
  <c r="Q437" i="1"/>
  <c r="Q3464" i="1"/>
  <c r="Q740" i="1"/>
  <c r="Q2861" i="1"/>
  <c r="Q931" i="1"/>
  <c r="Q2238" i="1"/>
  <c r="Q1620" i="1"/>
  <c r="Q3463" i="1"/>
  <c r="Q1888" i="1"/>
  <c r="Q1379" i="1"/>
  <c r="Q176" i="1"/>
  <c r="Q1619" i="1"/>
  <c r="Q2568" i="1"/>
  <c r="Q2456" i="1"/>
  <c r="Q1720" i="1"/>
  <c r="Q3644" i="1"/>
  <c r="Q2610" i="1"/>
  <c r="Q175" i="1"/>
  <c r="Q2834" i="1"/>
  <c r="Q2543" i="1"/>
  <c r="L880" i="1"/>
  <c r="L1337" i="1"/>
  <c r="L1576" i="1"/>
  <c r="L130" i="1"/>
  <c r="L293" i="1"/>
  <c r="L1575" i="1"/>
  <c r="L1146" i="1"/>
  <c r="L2185" i="1"/>
  <c r="L3544" i="1"/>
  <c r="L1574" i="1"/>
  <c r="L651" i="1"/>
  <c r="L292" i="1"/>
  <c r="L342" i="1"/>
  <c r="L95" i="1"/>
  <c r="L1873" i="1"/>
  <c r="L3858" i="1"/>
  <c r="L2831" i="1"/>
  <c r="L1698" i="1"/>
  <c r="L3533" i="1"/>
  <c r="L1145" i="1"/>
  <c r="L1336" i="1"/>
  <c r="L3970" i="1"/>
  <c r="L891" i="1"/>
  <c r="L650" i="1"/>
  <c r="L2184" i="1"/>
  <c r="L1144" i="1"/>
  <c r="L2602" i="1"/>
  <c r="L649" i="1"/>
  <c r="L1697" i="1"/>
  <c r="L1573" i="1"/>
  <c r="L1696" i="1"/>
  <c r="L49" i="1"/>
  <c r="L1168" i="1"/>
  <c r="L1572" i="1"/>
  <c r="L1571" i="1"/>
  <c r="L94" i="1"/>
  <c r="L3099" i="1"/>
  <c r="L375" i="1"/>
  <c r="L1143" i="1"/>
  <c r="L1357" i="1"/>
  <c r="L1695" i="1"/>
  <c r="L648" i="1"/>
  <c r="L3289" i="1"/>
  <c r="L647" i="1"/>
  <c r="L722" i="1"/>
  <c r="L1618" i="1"/>
  <c r="L2183" i="1"/>
  <c r="L3098" i="1"/>
  <c r="L1825" i="1"/>
  <c r="L1142" i="1"/>
  <c r="L2600" i="1"/>
  <c r="L3288" i="1"/>
  <c r="L297" i="1"/>
  <c r="L2830" i="1"/>
  <c r="L2829" i="1"/>
  <c r="L1709" i="1"/>
  <c r="L1694" i="1"/>
  <c r="L879" i="1"/>
  <c r="L2182" i="1"/>
  <c r="L2564" i="1"/>
  <c r="L291" i="1"/>
  <c r="L1570" i="1"/>
  <c r="L290" i="1"/>
  <c r="L878" i="1"/>
  <c r="L3287" i="1"/>
  <c r="L3126" i="1"/>
  <c r="L2181" i="1"/>
  <c r="L2230" i="1"/>
  <c r="L2180" i="1"/>
  <c r="L341" i="1"/>
  <c r="L129" i="1"/>
  <c r="L2828" i="1"/>
  <c r="L2179" i="1"/>
  <c r="L2537" i="1"/>
  <c r="L289" i="1"/>
  <c r="L1335" i="1"/>
  <c r="L374" i="1"/>
  <c r="L2321" i="1"/>
  <c r="L2827" i="1"/>
  <c r="L2950" i="1"/>
  <c r="L3317" i="1"/>
  <c r="L2322" i="1"/>
  <c r="L2178" i="1"/>
  <c r="L1334" i="1"/>
  <c r="L3286" i="1"/>
  <c r="L1141" i="1"/>
  <c r="L1569" i="1"/>
  <c r="L1824" i="1"/>
  <c r="L2177" i="1"/>
  <c r="L435" i="1"/>
  <c r="L2396" i="1"/>
  <c r="L3156" i="1"/>
  <c r="L3097" i="1"/>
  <c r="L340" i="1"/>
  <c r="L1693" i="1"/>
  <c r="L877" i="1"/>
  <c r="L2826" i="1"/>
  <c r="L288" i="1"/>
  <c r="L2395" i="1"/>
  <c r="L2588" i="1"/>
  <c r="L1140" i="1"/>
  <c r="L309" i="1"/>
  <c r="L93" i="1"/>
  <c r="L2399" i="1"/>
  <c r="L927" i="1"/>
  <c r="L646" i="1"/>
  <c r="L1139" i="1"/>
  <c r="L3532" i="1"/>
  <c r="L1568" i="1"/>
  <c r="L287" i="1"/>
  <c r="L1138" i="1"/>
  <c r="L721" i="1"/>
  <c r="L711" i="1"/>
  <c r="L2536" i="1"/>
  <c r="L2394" i="1"/>
  <c r="L720" i="1"/>
  <c r="L1567" i="1"/>
  <c r="L1566" i="1"/>
  <c r="L68" i="1"/>
  <c r="L1137" i="1"/>
  <c r="L3776" i="1"/>
  <c r="L2825" i="1"/>
  <c r="L286" i="1"/>
  <c r="L895" i="1"/>
  <c r="L1565" i="1"/>
  <c r="L876" i="1"/>
  <c r="L164" i="1"/>
  <c r="L2176" i="1"/>
  <c r="L1136" i="1"/>
  <c r="L875" i="1"/>
  <c r="L2852" i="1"/>
  <c r="L444" i="1"/>
  <c r="L3531" i="1"/>
  <c r="L1333" i="1"/>
  <c r="L2320" i="1"/>
  <c r="L1135" i="1"/>
  <c r="L3888" i="1"/>
  <c r="L730" i="1"/>
  <c r="L355" i="1"/>
  <c r="L645" i="1"/>
  <c r="L2175" i="1"/>
  <c r="L644" i="1"/>
  <c r="L2964" i="1"/>
  <c r="L3096" i="1"/>
  <c r="L1369" i="1"/>
  <c r="L2174" i="1"/>
  <c r="L901" i="1"/>
  <c r="L2447" i="1"/>
  <c r="L1134" i="1"/>
  <c r="L1133" i="1"/>
  <c r="L2824" i="1"/>
  <c r="L738" i="1"/>
  <c r="L2173" i="1"/>
  <c r="L1564" i="1"/>
  <c r="L710" i="1"/>
  <c r="L1132" i="1"/>
  <c r="L3458" i="1"/>
  <c r="L2228" i="1"/>
  <c r="L909" i="1"/>
  <c r="L3438" i="1"/>
  <c r="L3134" i="1"/>
  <c r="L3443" i="1"/>
  <c r="L4037" i="1"/>
  <c r="L1823" i="1"/>
  <c r="L2823" i="1"/>
  <c r="L3530" i="1"/>
  <c r="L1563" i="1"/>
  <c r="L2319" i="1"/>
  <c r="L1131" i="1"/>
  <c r="L2172" i="1"/>
  <c r="L2171" i="1"/>
  <c r="L709" i="1"/>
  <c r="L2227" i="1"/>
  <c r="L2170" i="1"/>
  <c r="L2169" i="1"/>
  <c r="L1592" i="1"/>
  <c r="L1372" i="1"/>
  <c r="L3285" i="1"/>
  <c r="L1562" i="1"/>
  <c r="L2168" i="1"/>
  <c r="L2393" i="1"/>
  <c r="L2914" i="1"/>
  <c r="L2535" i="1"/>
  <c r="L2822" i="1"/>
  <c r="L3284" i="1"/>
  <c r="L2167" i="1"/>
  <c r="L1332" i="1"/>
  <c r="L2166" i="1"/>
  <c r="L48" i="1"/>
  <c r="L3095" i="1"/>
  <c r="L2858" i="1"/>
  <c r="L406" i="1"/>
  <c r="L1561" i="1"/>
  <c r="L1331" i="1"/>
  <c r="L2165" i="1"/>
  <c r="L3815" i="1"/>
  <c r="L1692" i="1"/>
  <c r="L1130" i="1"/>
  <c r="L874" i="1"/>
  <c r="L1330" i="1"/>
  <c r="L2821" i="1"/>
  <c r="L3094" i="1"/>
  <c r="L2534" i="1"/>
  <c r="L2318" i="1"/>
  <c r="L3814" i="1"/>
  <c r="L405" i="1"/>
  <c r="L643" i="1"/>
  <c r="L873" i="1"/>
  <c r="L872" i="1"/>
  <c r="L2820" i="1"/>
  <c r="L871" i="1"/>
  <c r="L1560" i="1"/>
  <c r="L1559" i="1"/>
  <c r="L1329" i="1"/>
  <c r="L2819" i="1"/>
  <c r="L1328" i="1"/>
  <c r="L1327" i="1"/>
  <c r="L890" i="1"/>
  <c r="L642" i="1"/>
  <c r="L3093" i="1"/>
  <c r="L3775" i="1"/>
  <c r="L641" i="1"/>
  <c r="L434" i="1"/>
  <c r="L3092" i="1"/>
  <c r="L2533" i="1"/>
  <c r="L1129" i="1"/>
  <c r="L1128" i="1"/>
  <c r="L2818" i="1"/>
  <c r="L4063" i="1"/>
  <c r="L2817" i="1"/>
  <c r="L3091" i="1"/>
  <c r="L3529" i="1"/>
  <c r="L285" i="1"/>
  <c r="L2446" i="1"/>
  <c r="L3090" i="1"/>
  <c r="L3155" i="1"/>
  <c r="L3437" i="1"/>
  <c r="L1717" i="1"/>
  <c r="L3528" i="1"/>
  <c r="L344" i="1"/>
  <c r="L2226" i="1"/>
  <c r="L3089" i="1"/>
  <c r="L870" i="1"/>
  <c r="L2816" i="1"/>
  <c r="L2949" i="1"/>
  <c r="L2164" i="1"/>
  <c r="L1127" i="1"/>
  <c r="L1126" i="1"/>
  <c r="L1181" i="1"/>
  <c r="L2163" i="1"/>
  <c r="L2317" i="1"/>
  <c r="L2445" i="1"/>
  <c r="L1125" i="1"/>
  <c r="L2316" i="1"/>
  <c r="L1326" i="1"/>
  <c r="L284" i="1"/>
  <c r="L2162" i="1"/>
  <c r="L2161" i="1"/>
  <c r="L640" i="1"/>
  <c r="L2851" i="1"/>
  <c r="L3960" i="1"/>
  <c r="L2815" i="1"/>
  <c r="L1325" i="1"/>
  <c r="L639" i="1"/>
  <c r="L3527" i="1"/>
  <c r="L2948" i="1"/>
  <c r="L2840" i="1"/>
  <c r="L2392" i="1"/>
  <c r="L3637" i="1"/>
  <c r="L2605" i="1"/>
  <c r="L2160" i="1"/>
  <c r="L2159" i="1"/>
  <c r="L2814" i="1"/>
  <c r="L4" i="1"/>
  <c r="L1124" i="1"/>
  <c r="L3959" i="1"/>
  <c r="L1123" i="1"/>
  <c r="L433" i="1"/>
  <c r="L67" i="1"/>
  <c r="L1558" i="1"/>
  <c r="L708" i="1"/>
  <c r="L707" i="1"/>
  <c r="L283" i="1"/>
  <c r="L36" i="1"/>
  <c r="L282" i="1"/>
  <c r="L2158" i="1"/>
  <c r="L1557" i="1"/>
  <c r="L339" i="1"/>
  <c r="L2157" i="1"/>
  <c r="L92" i="1"/>
  <c r="L1324" i="1"/>
  <c r="L2156" i="1"/>
  <c r="L1691" i="1"/>
  <c r="L128" i="1"/>
  <c r="L638" i="1"/>
  <c r="L91" i="1"/>
  <c r="L1122" i="1"/>
  <c r="L869" i="1"/>
  <c r="L637" i="1"/>
  <c r="L868" i="1"/>
  <c r="L1154" i="1"/>
  <c r="L1121" i="1"/>
  <c r="L90" i="1"/>
  <c r="L867" i="1"/>
  <c r="L1120" i="1"/>
  <c r="L636" i="1"/>
  <c r="L866" i="1"/>
  <c r="L2444" i="1"/>
  <c r="L4007" i="1"/>
  <c r="L2532" i="1"/>
  <c r="L2913" i="1"/>
  <c r="L1556" i="1"/>
  <c r="L2155" i="1"/>
  <c r="L3306" i="1"/>
  <c r="L2813" i="1"/>
  <c r="L3835" i="1"/>
  <c r="L2315" i="1"/>
  <c r="L3309" i="1"/>
  <c r="L338" i="1"/>
  <c r="L2154" i="1"/>
  <c r="L2391" i="1"/>
  <c r="L2928" i="1"/>
  <c r="L865" i="1"/>
  <c r="L3088" i="1"/>
  <c r="L1699" i="1"/>
  <c r="L3857" i="1"/>
  <c r="L146" i="1"/>
  <c r="L2314" i="1"/>
  <c r="L1119" i="1"/>
  <c r="L635" i="1"/>
  <c r="L706" i="1"/>
  <c r="L1118" i="1"/>
  <c r="L1872" i="1"/>
  <c r="L1323" i="1"/>
  <c r="L3087" i="1"/>
  <c r="L1180" i="1"/>
  <c r="L1117" i="1"/>
  <c r="L2531" i="1"/>
  <c r="L1116" i="1"/>
  <c r="L1322" i="1"/>
  <c r="L2153" i="1"/>
  <c r="L2152" i="1"/>
  <c r="L634" i="1"/>
  <c r="L1115" i="1"/>
  <c r="L666" i="1"/>
  <c r="L1822" i="1"/>
  <c r="L1114" i="1"/>
  <c r="L2812" i="1"/>
  <c r="L2390" i="1"/>
  <c r="L864" i="1"/>
  <c r="L2151" i="1"/>
  <c r="L719" i="1"/>
  <c r="L281" i="1"/>
  <c r="L2150" i="1"/>
  <c r="L1821" i="1"/>
  <c r="L863" i="1"/>
  <c r="L1690" i="1"/>
  <c r="L1871" i="1"/>
  <c r="L308" i="1"/>
  <c r="L1321" i="1"/>
  <c r="L2149" i="1"/>
  <c r="L280" i="1"/>
  <c r="L633" i="1"/>
  <c r="L2313" i="1"/>
  <c r="L279" i="1"/>
  <c r="L2148" i="1"/>
  <c r="L1320" i="1"/>
  <c r="L2558" i="1"/>
  <c r="L35" i="1"/>
  <c r="L705" i="1"/>
  <c r="L1166" i="1"/>
  <c r="L2147" i="1"/>
  <c r="L3283" i="1"/>
  <c r="L1113" i="1"/>
  <c r="L1820" i="1"/>
  <c r="L862" i="1"/>
  <c r="L373" i="1"/>
  <c r="L861" i="1"/>
  <c r="L47" i="1"/>
  <c r="L860" i="1"/>
  <c r="L859" i="1"/>
  <c r="L443" i="1"/>
  <c r="L2225" i="1"/>
  <c r="L632" i="1"/>
  <c r="L2146" i="1"/>
  <c r="L3282" i="1"/>
  <c r="L1112" i="1"/>
  <c r="L442" i="1"/>
  <c r="L127" i="1"/>
  <c r="L1838" i="1"/>
  <c r="L1870" i="1"/>
  <c r="L858" i="1"/>
  <c r="L2145" i="1"/>
  <c r="L1605" i="1"/>
  <c r="L66" i="1"/>
  <c r="L278" i="1"/>
  <c r="L1819" i="1"/>
  <c r="L432" i="1"/>
  <c r="L1689" i="1"/>
  <c r="L2811" i="1"/>
  <c r="L1111" i="1"/>
  <c r="L2443" i="1"/>
  <c r="L277" i="1"/>
  <c r="L729" i="1"/>
  <c r="L631" i="1"/>
  <c r="L372" i="1"/>
  <c r="L630" i="1"/>
  <c r="L857" i="1"/>
  <c r="L1370" i="1"/>
  <c r="L126" i="1"/>
  <c r="L654" i="1"/>
  <c r="L1555" i="1"/>
  <c r="L856" i="1"/>
  <c r="L276" i="1"/>
  <c r="L1319" i="1"/>
  <c r="L2144" i="1"/>
  <c r="L1110" i="1"/>
  <c r="L1109" i="1"/>
  <c r="L1818" i="1"/>
  <c r="L1688" i="1"/>
  <c r="L132" i="1"/>
  <c r="L629" i="1"/>
  <c r="L3636" i="1"/>
  <c r="L855" i="1"/>
  <c r="L1554" i="1"/>
  <c r="L1553" i="1"/>
  <c r="L2143" i="1"/>
  <c r="L145" i="1"/>
  <c r="L2142" i="1"/>
  <c r="L404" i="1"/>
  <c r="L1687" i="1"/>
  <c r="L1552" i="1"/>
  <c r="L628" i="1"/>
  <c r="L1551" i="1"/>
  <c r="L1108" i="1"/>
  <c r="L1107" i="1"/>
  <c r="L2912" i="1"/>
  <c r="L431" i="1"/>
  <c r="L20" i="1"/>
  <c r="L1869" i="1"/>
  <c r="L1817" i="1"/>
  <c r="L1550" i="1"/>
  <c r="L1686" i="1"/>
  <c r="L69" i="1"/>
  <c r="L627" i="1"/>
  <c r="L626" i="1"/>
  <c r="L1549" i="1"/>
  <c r="L704" i="1"/>
  <c r="L343" i="1"/>
  <c r="L430" i="1"/>
  <c r="L70" i="1"/>
  <c r="L2530" i="1"/>
  <c r="L1548" i="1"/>
  <c r="L89" i="1"/>
  <c r="L1547" i="1"/>
  <c r="L854" i="1"/>
  <c r="L1106" i="1"/>
  <c r="L2141" i="1"/>
  <c r="L2140" i="1"/>
  <c r="L853" i="1"/>
  <c r="L1105" i="1"/>
  <c r="L125" i="1"/>
  <c r="L275" i="1"/>
  <c r="L274" i="1"/>
  <c r="L403" i="1"/>
  <c r="L3635" i="1"/>
  <c r="L273" i="1"/>
  <c r="L2810" i="1"/>
  <c r="L625" i="1"/>
  <c r="L2139" i="1"/>
  <c r="L3436" i="1"/>
  <c r="L371" i="1"/>
  <c r="L1546" i="1"/>
  <c r="L624" i="1"/>
  <c r="L3435" i="1"/>
  <c r="L1604" i="1"/>
  <c r="L1545" i="1"/>
  <c r="L4006" i="1"/>
  <c r="L1685" i="1"/>
  <c r="L3856" i="1"/>
  <c r="L2138" i="1"/>
  <c r="L272" i="1"/>
  <c r="L3127" i="1"/>
  <c r="L1544" i="1"/>
  <c r="L4096" i="1"/>
  <c r="L3958" i="1"/>
  <c r="L1104" i="1"/>
  <c r="L1816" i="1"/>
  <c r="L1543" i="1"/>
  <c r="L1542" i="1"/>
  <c r="L1318" i="1"/>
  <c r="L623" i="1"/>
  <c r="L1541" i="1"/>
  <c r="L2839" i="1"/>
  <c r="L622" i="1"/>
  <c r="L1103" i="1"/>
  <c r="L376" i="1"/>
  <c r="L1317" i="1"/>
  <c r="L1316" i="1"/>
  <c r="L1315" i="1"/>
  <c r="L718" i="1"/>
  <c r="L2137" i="1"/>
  <c r="L1314" i="1"/>
  <c r="L621" i="1"/>
  <c r="L928" i="1"/>
  <c r="L429" i="1"/>
  <c r="L307" i="1"/>
  <c r="L1540" i="1"/>
  <c r="L88" i="1"/>
  <c r="L1539" i="1"/>
  <c r="L852" i="1"/>
  <c r="L1815" i="1"/>
  <c r="L1102" i="1"/>
  <c r="L9" i="1"/>
  <c r="L271" i="1"/>
  <c r="L620" i="1"/>
  <c r="L1313" i="1"/>
  <c r="L665" i="1"/>
  <c r="L1343" i="1"/>
  <c r="L889" i="1"/>
  <c r="L1538" i="1"/>
  <c r="L1101" i="1"/>
  <c r="L370" i="1"/>
  <c r="L2136" i="1"/>
  <c r="L1814" i="1"/>
  <c r="L65" i="1"/>
  <c r="L270" i="1"/>
  <c r="L2442" i="1"/>
  <c r="L1615" i="1"/>
  <c r="L1537" i="1"/>
  <c r="L1536" i="1"/>
  <c r="L619" i="1"/>
  <c r="L851" i="1"/>
  <c r="L456" i="1"/>
  <c r="L269" i="1"/>
  <c r="L850" i="1"/>
  <c r="L337" i="1"/>
  <c r="L34" i="1"/>
  <c r="L2809" i="1"/>
  <c r="L2233" i="1"/>
  <c r="L1535" i="1"/>
  <c r="L268" i="1"/>
  <c r="L849" i="1"/>
  <c r="L1100" i="1"/>
  <c r="L2135" i="1"/>
  <c r="L618" i="1"/>
  <c r="L617" i="1"/>
  <c r="L1099" i="1"/>
  <c r="L455" i="1"/>
  <c r="L616" i="1"/>
  <c r="L267" i="1"/>
  <c r="L131" i="1"/>
  <c r="L1312" i="1"/>
  <c r="L1587" i="1"/>
  <c r="L615" i="1"/>
  <c r="L144" i="1"/>
  <c r="L3957" i="1"/>
  <c r="L1165" i="1"/>
  <c r="L1179" i="1"/>
  <c r="L2134" i="1"/>
  <c r="L2224" i="1"/>
  <c r="L407" i="1"/>
  <c r="L848" i="1"/>
  <c r="L1311" i="1"/>
  <c r="L614" i="1"/>
  <c r="L1153" i="1"/>
  <c r="L3587" i="1"/>
  <c r="L664" i="1"/>
  <c r="L87" i="1"/>
  <c r="L1310" i="1"/>
  <c r="L847" i="1"/>
  <c r="L2223" i="1"/>
  <c r="L703" i="1"/>
  <c r="L124" i="1"/>
  <c r="L336" i="1"/>
  <c r="L1098" i="1"/>
  <c r="L354" i="1"/>
  <c r="L46" i="1"/>
  <c r="L1097" i="1"/>
  <c r="L2133" i="1"/>
  <c r="L266" i="1"/>
  <c r="L459" i="1"/>
  <c r="L613" i="1"/>
  <c r="L1356" i="1"/>
  <c r="L265" i="1"/>
  <c r="L894" i="1"/>
  <c r="L2312" i="1"/>
  <c r="L1603" i="1"/>
  <c r="L264" i="1"/>
  <c r="L2808" i="1"/>
  <c r="L1813" i="1"/>
  <c r="L734" i="1"/>
  <c r="L143" i="1"/>
  <c r="L1096" i="1"/>
  <c r="L1095" i="1"/>
  <c r="L846" i="1"/>
  <c r="L1812" i="1"/>
  <c r="L1309" i="1"/>
  <c r="L1534" i="1"/>
  <c r="L263" i="1"/>
  <c r="L1367" i="1"/>
  <c r="L612" i="1"/>
  <c r="L845" i="1"/>
  <c r="L454" i="1"/>
  <c r="L1533" i="1"/>
  <c r="L33" i="1"/>
  <c r="L2807" i="1"/>
  <c r="L1532" i="1"/>
  <c r="L1308" i="1"/>
  <c r="L611" i="1"/>
  <c r="L1307" i="1"/>
  <c r="L1811" i="1"/>
  <c r="L844" i="1"/>
  <c r="L610" i="1"/>
  <c r="L1094" i="1"/>
  <c r="L893" i="1"/>
  <c r="L882" i="1"/>
  <c r="L1531" i="1"/>
  <c r="L2132" i="1"/>
  <c r="L163" i="1"/>
  <c r="L843" i="1"/>
  <c r="L1713" i="1"/>
  <c r="L262" i="1"/>
  <c r="L609" i="1"/>
  <c r="L2131" i="1"/>
  <c r="L1530" i="1"/>
  <c r="L1093" i="1"/>
  <c r="L1529" i="1"/>
  <c r="L892" i="1"/>
  <c r="L1306" i="1"/>
  <c r="L1609" i="1"/>
  <c r="L1528" i="1"/>
  <c r="L2806" i="1"/>
  <c r="L842" i="1"/>
  <c r="L841" i="1"/>
  <c r="L1092" i="1"/>
  <c r="L921" i="1"/>
  <c r="L123" i="1"/>
  <c r="L122" i="1"/>
  <c r="L1091" i="1"/>
  <c r="L1885" i="1"/>
  <c r="L1090" i="1"/>
  <c r="L261" i="1"/>
  <c r="L86" i="1"/>
  <c r="L1366" i="1"/>
  <c r="L2805" i="1"/>
  <c r="L1527" i="1"/>
  <c r="L1684" i="1"/>
  <c r="L1089" i="1"/>
  <c r="L2130" i="1"/>
  <c r="L2804" i="1"/>
  <c r="L85" i="1"/>
  <c r="L260" i="1"/>
  <c r="L259" i="1"/>
  <c r="L258" i="1"/>
  <c r="L460" i="1"/>
  <c r="L1088" i="1"/>
  <c r="L1526" i="1"/>
  <c r="L2803" i="1"/>
  <c r="L369" i="1"/>
  <c r="L121" i="1"/>
  <c r="L608" i="1"/>
  <c r="L351" i="1"/>
  <c r="L257" i="1"/>
  <c r="L428" i="1"/>
  <c r="L1152" i="1"/>
  <c r="L607" i="1"/>
  <c r="L606" i="1"/>
  <c r="L1087" i="1"/>
  <c r="L120" i="1"/>
  <c r="L605" i="1"/>
  <c r="L84" i="1"/>
  <c r="L1305" i="1"/>
  <c r="L2129" i="1"/>
  <c r="L702" i="1"/>
  <c r="L1304" i="1"/>
  <c r="L1525" i="1"/>
  <c r="L2128" i="1"/>
  <c r="L604" i="1"/>
  <c r="L2802" i="1"/>
  <c r="L2599" i="1"/>
  <c r="L1086" i="1"/>
  <c r="L1085" i="1"/>
  <c r="L1084" i="1"/>
  <c r="L45" i="1"/>
  <c r="L1083" i="1"/>
  <c r="L840" i="1"/>
  <c r="L1708" i="1"/>
  <c r="L3526" i="1"/>
  <c r="L2311" i="1"/>
  <c r="L83" i="1"/>
  <c r="L1524" i="1"/>
  <c r="L2801" i="1"/>
  <c r="L368" i="1"/>
  <c r="L1355" i="1"/>
  <c r="L1810" i="1"/>
  <c r="L900" i="1"/>
  <c r="L1809" i="1"/>
  <c r="L64" i="1"/>
  <c r="L1523" i="1"/>
  <c r="L256" i="1"/>
  <c r="L1522" i="1"/>
  <c r="L3086" i="1"/>
  <c r="L1521" i="1"/>
  <c r="L255" i="1"/>
  <c r="L254" i="1"/>
  <c r="L1082" i="1"/>
  <c r="L2800" i="1"/>
  <c r="L142" i="1"/>
  <c r="L253" i="1"/>
  <c r="L1081" i="1"/>
  <c r="L3085" i="1"/>
  <c r="L1376" i="1"/>
  <c r="L2799" i="1"/>
  <c r="L701" i="1"/>
  <c r="L1808" i="1"/>
  <c r="L82" i="1"/>
  <c r="L839" i="1"/>
  <c r="L252" i="1"/>
  <c r="L306" i="1"/>
  <c r="L838" i="1"/>
  <c r="L251" i="1"/>
  <c r="L250" i="1"/>
  <c r="L837" i="1"/>
  <c r="L2798" i="1"/>
  <c r="L836" i="1"/>
  <c r="L1520" i="1"/>
  <c r="L1080" i="1"/>
  <c r="L1079" i="1"/>
  <c r="L2310" i="1"/>
  <c r="L908" i="1"/>
  <c r="L1683" i="1"/>
  <c r="L1807" i="1"/>
  <c r="L1519" i="1"/>
  <c r="L1078" i="1"/>
  <c r="L305" i="1"/>
  <c r="L2529" i="1"/>
  <c r="L2528" i="1"/>
  <c r="L1518" i="1"/>
  <c r="L1682" i="1"/>
  <c r="L1077" i="1"/>
  <c r="L603" i="1"/>
  <c r="L63" i="1"/>
  <c r="L835" i="1"/>
  <c r="L2127" i="1"/>
  <c r="L602" i="1"/>
  <c r="L402" i="1"/>
  <c r="L249" i="1"/>
  <c r="L1303" i="1"/>
  <c r="L1517" i="1"/>
  <c r="L2450" i="1"/>
  <c r="L248" i="1"/>
  <c r="L2126" i="1"/>
  <c r="L2587" i="1"/>
  <c r="L1806" i="1"/>
  <c r="L2797" i="1"/>
  <c r="L1076" i="1"/>
  <c r="L834" i="1"/>
  <c r="L907" i="1"/>
  <c r="L1516" i="1"/>
  <c r="L247" i="1"/>
  <c r="L2125" i="1"/>
  <c r="L2124" i="1"/>
  <c r="L1681" i="1"/>
  <c r="L601" i="1"/>
  <c r="L2222" i="1"/>
  <c r="L1075" i="1"/>
  <c r="L833" i="1"/>
  <c r="L246" i="1"/>
  <c r="L1868" i="1"/>
  <c r="L367" i="1"/>
  <c r="L2309" i="1"/>
  <c r="L1608" i="1"/>
  <c r="L1515" i="1"/>
  <c r="L2527" i="1"/>
  <c r="L3084" i="1"/>
  <c r="L1302" i="1"/>
  <c r="L81" i="1"/>
  <c r="L2123" i="1"/>
  <c r="L1715" i="1"/>
  <c r="L1680" i="1"/>
  <c r="L2308" i="1"/>
  <c r="L2122" i="1"/>
  <c r="L832" i="1"/>
  <c r="L600" i="1"/>
  <c r="L920" i="1"/>
  <c r="L427" i="1"/>
  <c r="L2526" i="1"/>
  <c r="L162" i="1"/>
  <c r="L831" i="1"/>
  <c r="L599" i="1"/>
  <c r="L1602" i="1"/>
  <c r="L245" i="1"/>
  <c r="L1301" i="1"/>
  <c r="L244" i="1"/>
  <c r="L1074" i="1"/>
  <c r="L653" i="1"/>
  <c r="L2859" i="1"/>
  <c r="L1805" i="1"/>
  <c r="L426" i="1"/>
  <c r="L1073" i="1"/>
  <c r="L1300" i="1"/>
  <c r="L1299" i="1"/>
  <c r="L2348" i="1"/>
  <c r="L141" i="1"/>
  <c r="L1679" i="1"/>
  <c r="L598" i="1"/>
  <c r="L830" i="1"/>
  <c r="L1804" i="1"/>
  <c r="L3083" i="1"/>
  <c r="L919" i="1"/>
  <c r="L2542" i="1"/>
  <c r="L1514" i="1"/>
  <c r="L1513" i="1"/>
  <c r="L1512" i="1"/>
  <c r="L2796" i="1"/>
  <c r="L2221" i="1"/>
  <c r="L829" i="1"/>
  <c r="L366" i="1"/>
  <c r="L335" i="1"/>
  <c r="L1867" i="1"/>
  <c r="L37" i="1"/>
  <c r="L243" i="1"/>
  <c r="L1072" i="1"/>
  <c r="L242" i="1"/>
  <c r="L2795" i="1"/>
  <c r="L1298" i="1"/>
  <c r="L3082" i="1"/>
  <c r="L1887" i="1"/>
  <c r="L1511" i="1"/>
  <c r="L425" i="1"/>
  <c r="L3535" i="1"/>
  <c r="L2121" i="1"/>
  <c r="L1071" i="1"/>
  <c r="L2232" i="1"/>
  <c r="L1297" i="1"/>
  <c r="L2120" i="1"/>
  <c r="L1866" i="1"/>
  <c r="L918" i="1"/>
  <c r="L3101" i="1"/>
  <c r="L1803" i="1"/>
  <c r="L2794" i="1"/>
  <c r="L828" i="1"/>
  <c r="L917" i="1"/>
  <c r="L2525" i="1"/>
  <c r="L1070" i="1"/>
  <c r="L3081" i="1"/>
  <c r="L2307" i="1"/>
  <c r="L1349" i="1"/>
  <c r="L1296" i="1"/>
  <c r="L1295" i="1"/>
  <c r="L2917" i="1"/>
  <c r="L1601" i="1"/>
  <c r="L2119" i="1"/>
  <c r="L3316" i="1"/>
  <c r="L2389" i="1"/>
  <c r="L1069" i="1"/>
  <c r="L2793" i="1"/>
  <c r="L119" i="1"/>
  <c r="L2947" i="1"/>
  <c r="L3281" i="1"/>
  <c r="L1170" i="1"/>
  <c r="L827" i="1"/>
  <c r="L3434" i="1"/>
  <c r="L2220" i="1"/>
  <c r="L2911" i="1"/>
  <c r="L1294" i="1"/>
  <c r="L2792" i="1"/>
  <c r="L3293" i="1"/>
  <c r="L888" i="1"/>
  <c r="L2524" i="1"/>
  <c r="L2791" i="1"/>
  <c r="L2557" i="1"/>
  <c r="L1510" i="1"/>
  <c r="L2235" i="1"/>
  <c r="L1365" i="1"/>
  <c r="L3586" i="1"/>
  <c r="L3280" i="1"/>
  <c r="L3080" i="1"/>
  <c r="L1802" i="1"/>
  <c r="L2118" i="1"/>
  <c r="L597" i="1"/>
  <c r="L596" i="1"/>
  <c r="L1342" i="1"/>
  <c r="L3279" i="1"/>
  <c r="L2388" i="1"/>
  <c r="L700" i="1"/>
  <c r="L699" i="1"/>
  <c r="L1068" i="1"/>
  <c r="L3525" i="1"/>
  <c r="L1578" i="1"/>
  <c r="L1293" i="1"/>
  <c r="L1801" i="1"/>
  <c r="L3079" i="1"/>
  <c r="L3278" i="1"/>
  <c r="L2910" i="1"/>
  <c r="L1865" i="1"/>
  <c r="L1067" i="1"/>
  <c r="L3585" i="1"/>
  <c r="L2909" i="1"/>
  <c r="L2306" i="1"/>
  <c r="L1800" i="1"/>
  <c r="L3315" i="1"/>
  <c r="L1509" i="1"/>
  <c r="L2598" i="1"/>
  <c r="L2117" i="1"/>
  <c r="L2219" i="1"/>
  <c r="L2116" i="1"/>
  <c r="L2523" i="1"/>
  <c r="L241" i="1"/>
  <c r="L595" i="1"/>
  <c r="L2115" i="1"/>
  <c r="L1066" i="1"/>
  <c r="L3774" i="1"/>
  <c r="L2114" i="1"/>
  <c r="L3524" i="1"/>
  <c r="L2790" i="1"/>
  <c r="L4108" i="1"/>
  <c r="L1678" i="1"/>
  <c r="L2850" i="1"/>
  <c r="L2113" i="1"/>
  <c r="L2789" i="1"/>
  <c r="L1707" i="1"/>
  <c r="L1799" i="1"/>
  <c r="L3788" i="1"/>
  <c r="L62" i="1"/>
  <c r="L3078" i="1"/>
  <c r="L1586" i="1"/>
  <c r="L594" i="1"/>
  <c r="L1837" i="1"/>
  <c r="L1292" i="1"/>
  <c r="L2387" i="1"/>
  <c r="L240" i="1"/>
  <c r="L698" i="1"/>
  <c r="L1834" i="1"/>
  <c r="L826" i="1"/>
  <c r="L1291" i="1"/>
  <c r="L926" i="1"/>
  <c r="L2112" i="1"/>
  <c r="L1508" i="1"/>
  <c r="L2788" i="1"/>
  <c r="L1065" i="1"/>
  <c r="L2386" i="1"/>
  <c r="L1064" i="1"/>
  <c r="L2522" i="1"/>
  <c r="L1290" i="1"/>
  <c r="L1507" i="1"/>
  <c r="L3584" i="1"/>
  <c r="L401" i="1"/>
  <c r="L1289" i="1"/>
  <c r="L2946" i="1"/>
  <c r="L1798" i="1"/>
  <c r="L1063" i="1"/>
  <c r="L1864" i="1"/>
  <c r="L825" i="1"/>
  <c r="L2111" i="1"/>
  <c r="L1797" i="1"/>
  <c r="L2218" i="1"/>
  <c r="L2110" i="1"/>
  <c r="L2385" i="1"/>
  <c r="L1506" i="1"/>
  <c r="L1164" i="1"/>
  <c r="L1677" i="1"/>
  <c r="L1676" i="1"/>
  <c r="L717" i="1"/>
  <c r="L916" i="1"/>
  <c r="L3277" i="1"/>
  <c r="L3773" i="1"/>
  <c r="L3433" i="1"/>
  <c r="L2787" i="1"/>
  <c r="L365" i="1"/>
  <c r="L1354" i="1"/>
  <c r="L239" i="1"/>
  <c r="L2786" i="1"/>
  <c r="L3772" i="1"/>
  <c r="L61" i="1"/>
  <c r="L824" i="1"/>
  <c r="L238" i="1"/>
  <c r="L408" i="1"/>
  <c r="L593" i="1"/>
  <c r="L237" i="1"/>
  <c r="L3523" i="1"/>
  <c r="L1828" i="1"/>
  <c r="L2785" i="1"/>
  <c r="L716" i="1"/>
  <c r="L3077" i="1"/>
  <c r="L3956" i="1"/>
  <c r="L3432" i="1"/>
  <c r="L4102" i="1"/>
  <c r="L4087" i="1"/>
  <c r="L3982" i="1"/>
  <c r="L52" i="1"/>
  <c r="L823" i="1"/>
  <c r="L4097" i="1"/>
  <c r="L2784" i="1"/>
  <c r="L4084" i="1"/>
  <c r="L592" i="1"/>
  <c r="L400" i="1"/>
  <c r="L2783" i="1"/>
  <c r="L3855" i="1"/>
  <c r="L3962" i="1"/>
  <c r="L2849" i="1"/>
  <c r="L3276" i="1"/>
  <c r="L3431" i="1"/>
  <c r="L3445" i="1"/>
  <c r="L3771" i="1"/>
  <c r="L3634" i="1"/>
  <c r="L591" i="1"/>
  <c r="L2234" i="1"/>
  <c r="L1796" i="1"/>
  <c r="L1827" i="1"/>
  <c r="L3112" i="1"/>
  <c r="L1288" i="1"/>
  <c r="L2908" i="1"/>
  <c r="L1062" i="1"/>
  <c r="L3664" i="1"/>
  <c r="L2782" i="1"/>
  <c r="L3275" i="1"/>
  <c r="L2970" i="1"/>
  <c r="L3955" i="1"/>
  <c r="L1795" i="1"/>
  <c r="L3954" i="1"/>
  <c r="L2109" i="1"/>
  <c r="L4040" i="1"/>
  <c r="L3430" i="1"/>
  <c r="L3823" i="1"/>
  <c r="L3274" i="1"/>
  <c r="L3273" i="1"/>
  <c r="L3429" i="1"/>
  <c r="L1826" i="1"/>
  <c r="L3272" i="1"/>
  <c r="L2586" i="1"/>
  <c r="L4095" i="1"/>
  <c r="L4105" i="1"/>
  <c r="L4098" i="1"/>
  <c r="L3813" i="1"/>
  <c r="L3305" i="1"/>
  <c r="L2781" i="1"/>
  <c r="L3076" i="1"/>
  <c r="L3428" i="1"/>
  <c r="L4107" i="1"/>
  <c r="L2907" i="1"/>
  <c r="L2906" i="1"/>
  <c r="L2780" i="1"/>
  <c r="L590" i="1"/>
  <c r="L4051" i="1"/>
  <c r="L2521" i="1"/>
  <c r="L4061" i="1"/>
  <c r="L3427" i="1"/>
  <c r="L3854" i="1"/>
  <c r="L1505" i="1"/>
  <c r="L2779" i="1"/>
  <c r="L4094" i="1"/>
  <c r="L4039" i="1"/>
  <c r="L3075" i="1"/>
  <c r="L3154" i="1"/>
  <c r="L3770" i="1"/>
  <c r="L3426" i="1"/>
  <c r="L3271" i="1"/>
  <c r="L118" i="1"/>
  <c r="L2778" i="1"/>
  <c r="L3769" i="1"/>
  <c r="L1675" i="1"/>
  <c r="L334" i="1"/>
  <c r="L1706" i="1"/>
  <c r="L2108" i="1"/>
  <c r="L236" i="1"/>
  <c r="L2455" i="1"/>
  <c r="L1794" i="1"/>
  <c r="L2905" i="1"/>
  <c r="L3074" i="1"/>
  <c r="L822" i="1"/>
  <c r="L2540" i="1"/>
  <c r="L1504" i="1"/>
  <c r="L3270" i="1"/>
  <c r="L589" i="1"/>
  <c r="L235" i="1"/>
  <c r="L3425" i="1"/>
  <c r="L3424" i="1"/>
  <c r="L3953" i="1"/>
  <c r="L1503" i="1"/>
  <c r="L588" i="1"/>
  <c r="L821" i="1"/>
  <c r="L906" i="1"/>
  <c r="L3522" i="1"/>
  <c r="L2107" i="1"/>
  <c r="L3633" i="1"/>
  <c r="L453" i="1"/>
  <c r="L1287" i="1"/>
  <c r="L2106" i="1"/>
  <c r="L364" i="1"/>
  <c r="L2777" i="1"/>
  <c r="L1863" i="1"/>
  <c r="L2384" i="1"/>
  <c r="L3073" i="1"/>
  <c r="L1833" i="1"/>
  <c r="L3304" i="1"/>
  <c r="L2556" i="1"/>
  <c r="L1614" i="1"/>
  <c r="L3423" i="1"/>
  <c r="L2776" i="1"/>
  <c r="L1793" i="1"/>
  <c r="L117" i="1"/>
  <c r="L820" i="1"/>
  <c r="L3422" i="1"/>
  <c r="L1502" i="1"/>
  <c r="L333" i="1"/>
  <c r="L2520" i="1"/>
  <c r="L2842" i="1"/>
  <c r="L3632" i="1"/>
  <c r="L1501" i="1"/>
  <c r="L2383" i="1"/>
  <c r="L2400" i="1"/>
  <c r="L234" i="1"/>
  <c r="L732" i="1"/>
  <c r="L3768" i="1"/>
  <c r="L2775" i="1"/>
  <c r="L3583" i="1"/>
  <c r="L3072" i="1"/>
  <c r="L116" i="1"/>
  <c r="L587" i="1"/>
  <c r="L1500" i="1"/>
  <c r="L2555" i="1"/>
  <c r="L2774" i="1"/>
  <c r="L3269" i="1"/>
  <c r="L586" i="1"/>
  <c r="L3421" i="1"/>
  <c r="L1178" i="1"/>
  <c r="L2773" i="1"/>
  <c r="L3420" i="1"/>
  <c r="L3972" i="1"/>
  <c r="L2105" i="1"/>
  <c r="L1792" i="1"/>
  <c r="L1499" i="1"/>
  <c r="L2104" i="1"/>
  <c r="L399" i="1"/>
  <c r="L1498" i="1"/>
  <c r="L23" i="1"/>
  <c r="L2519" i="1"/>
  <c r="L2103" i="1"/>
  <c r="L2102" i="1"/>
  <c r="L1061" i="1"/>
  <c r="L1585" i="1"/>
  <c r="L2305" i="1"/>
  <c r="L585" i="1"/>
  <c r="L1674" i="1"/>
  <c r="L2101" i="1"/>
  <c r="L2772" i="1"/>
  <c r="L819" i="1"/>
  <c r="L2100" i="1"/>
  <c r="L2771" i="1"/>
  <c r="L584" i="1"/>
  <c r="L2099" i="1"/>
  <c r="L4114" i="1"/>
  <c r="L2770" i="1"/>
  <c r="L3871" i="1"/>
  <c r="L3071" i="1"/>
  <c r="L2454" i="1"/>
  <c r="L697" i="1"/>
  <c r="L3070" i="1"/>
  <c r="L4068" i="1"/>
  <c r="L3268" i="1"/>
  <c r="L3767" i="1"/>
  <c r="L4109" i="1"/>
  <c r="L583" i="1"/>
  <c r="L4083" i="1"/>
  <c r="L3419" i="1"/>
  <c r="L1060" i="1"/>
  <c r="L3766" i="1"/>
  <c r="L2769" i="1"/>
  <c r="L1497" i="1"/>
  <c r="L4036" i="1"/>
  <c r="L3418" i="1"/>
  <c r="L1286" i="1"/>
  <c r="L2518" i="1"/>
  <c r="L1791" i="1"/>
  <c r="L818" i="1"/>
  <c r="L582" i="1"/>
  <c r="L1673" i="1"/>
  <c r="L1285" i="1"/>
  <c r="L1284" i="1"/>
  <c r="L1577" i="1"/>
  <c r="L398" i="1"/>
  <c r="L2768" i="1"/>
  <c r="L2517" i="1"/>
  <c r="L581" i="1"/>
  <c r="L915" i="1"/>
  <c r="L1496" i="1"/>
  <c r="L3656" i="1"/>
  <c r="L3417" i="1"/>
  <c r="L115" i="1"/>
  <c r="L233" i="1"/>
  <c r="L32" i="1"/>
  <c r="L1283" i="1"/>
  <c r="L332" i="1"/>
  <c r="L2098" i="1"/>
  <c r="L1059" i="1"/>
  <c r="L922" i="1"/>
  <c r="L580" i="1"/>
  <c r="L3416" i="1"/>
  <c r="L2767" i="1"/>
  <c r="L2965" i="1"/>
  <c r="L914" i="1"/>
  <c r="L3521" i="1"/>
  <c r="L4019" i="1"/>
  <c r="L2601" i="1"/>
  <c r="L1282" i="1"/>
  <c r="L2304" i="1"/>
  <c r="L1672" i="1"/>
  <c r="L817" i="1"/>
  <c r="L2097" i="1"/>
  <c r="L4005" i="1"/>
  <c r="L397" i="1"/>
  <c r="L2217" i="1"/>
  <c r="L2766" i="1"/>
  <c r="L2441" i="1"/>
  <c r="L2904" i="1"/>
  <c r="L1495" i="1"/>
  <c r="L232" i="1"/>
  <c r="L3765" i="1"/>
  <c r="L2096" i="1"/>
  <c r="L2216" i="1"/>
  <c r="L2765" i="1"/>
  <c r="L1058" i="1"/>
  <c r="L1494" i="1"/>
  <c r="L3520" i="1"/>
  <c r="L1493" i="1"/>
  <c r="L60" i="1"/>
  <c r="L161" i="1"/>
  <c r="L3655" i="1"/>
  <c r="L2764" i="1"/>
  <c r="L396" i="1"/>
  <c r="L2215" i="1"/>
  <c r="L2903" i="1"/>
  <c r="L2854" i="1"/>
  <c r="L1492" i="1"/>
  <c r="L2303" i="1"/>
  <c r="L4004" i="1"/>
  <c r="L3267" i="1"/>
  <c r="L2095" i="1"/>
  <c r="L1281" i="1"/>
  <c r="L1491" i="1"/>
  <c r="L2763" i="1"/>
  <c r="L2094" i="1"/>
  <c r="L3266" i="1"/>
  <c r="L3069" i="1"/>
  <c r="L1280" i="1"/>
  <c r="L2093" i="1"/>
  <c r="L1373" i="1"/>
  <c r="L1279" i="1"/>
  <c r="L3764" i="1"/>
  <c r="L2931" i="1"/>
  <c r="L80" i="1"/>
  <c r="L1790" i="1"/>
  <c r="L1057" i="1"/>
  <c r="L579" i="1"/>
  <c r="L3597" i="1"/>
  <c r="L1490" i="1"/>
  <c r="L331" i="1"/>
  <c r="L578" i="1"/>
  <c r="L2597" i="1"/>
  <c r="L2092" i="1"/>
  <c r="L1862" i="1"/>
  <c r="L2516" i="1"/>
  <c r="L231" i="1"/>
  <c r="L3582" i="1"/>
  <c r="L1056" i="1"/>
  <c r="L2515" i="1"/>
  <c r="L2440" i="1"/>
  <c r="L304" i="1"/>
  <c r="L696" i="1"/>
  <c r="L816" i="1"/>
  <c r="L577" i="1"/>
  <c r="L1278" i="1"/>
  <c r="L1671" i="1"/>
  <c r="L1055" i="1"/>
  <c r="L441" i="1"/>
  <c r="L171" i="1"/>
  <c r="L576" i="1"/>
  <c r="L424" i="1"/>
  <c r="L1348" i="1"/>
  <c r="L1277" i="1"/>
  <c r="L1489" i="1"/>
  <c r="L1488" i="1"/>
  <c r="L1276" i="1"/>
  <c r="L2596" i="1"/>
  <c r="L1054" i="1"/>
  <c r="L1053" i="1"/>
  <c r="L1487" i="1"/>
  <c r="L350" i="1"/>
  <c r="L31" i="1"/>
  <c r="L2302" i="1"/>
  <c r="L575" i="1"/>
  <c r="L59" i="1"/>
  <c r="L2091" i="1"/>
  <c r="L2762" i="1"/>
  <c r="L330" i="1"/>
  <c r="L1486" i="1"/>
  <c r="L79" i="1"/>
  <c r="L815" i="1"/>
  <c r="L1364" i="1"/>
  <c r="L2090" i="1"/>
  <c r="L2761" i="1"/>
  <c r="L1275" i="1"/>
  <c r="L1274" i="1"/>
  <c r="L1861" i="1"/>
  <c r="L2089" i="1"/>
  <c r="L1485" i="1"/>
  <c r="L160" i="1"/>
  <c r="L574" i="1"/>
  <c r="L2760" i="1"/>
  <c r="L1484" i="1"/>
  <c r="L230" i="1"/>
  <c r="L573" i="1"/>
  <c r="L2088" i="1"/>
  <c r="L2087" i="1"/>
  <c r="L2514" i="1"/>
  <c r="L423" i="1"/>
  <c r="L363" i="1"/>
  <c r="L19" i="1"/>
  <c r="L2759" i="1"/>
  <c r="L1052" i="1"/>
  <c r="L1051" i="1"/>
  <c r="L1483" i="1"/>
  <c r="L1482" i="1"/>
  <c r="L1050" i="1"/>
  <c r="L572" i="1"/>
  <c r="L1273" i="1"/>
  <c r="L2086" i="1"/>
  <c r="L2301" i="1"/>
  <c r="L571" i="1"/>
  <c r="L570" i="1"/>
  <c r="L715" i="1"/>
  <c r="L3952" i="1"/>
  <c r="L1272" i="1"/>
  <c r="L2214" i="1"/>
  <c r="L1481" i="1"/>
  <c r="L3292" i="1"/>
  <c r="L2085" i="1"/>
  <c r="L1789" i="1"/>
  <c r="L298" i="1"/>
  <c r="L2513" i="1"/>
  <c r="L3175" i="1"/>
  <c r="L3265" i="1"/>
  <c r="L422" i="1"/>
  <c r="L2382" i="1"/>
  <c r="L1788" i="1"/>
  <c r="L2084" i="1"/>
  <c r="L1787" i="1"/>
  <c r="L1786" i="1"/>
  <c r="L3601" i="1"/>
  <c r="L1591" i="1"/>
  <c r="L2083" i="1"/>
  <c r="L2082" i="1"/>
  <c r="L569" i="1"/>
  <c r="L1049" i="1"/>
  <c r="L814" i="1"/>
  <c r="L2758" i="1"/>
  <c r="L229" i="1"/>
  <c r="L2757" i="1"/>
  <c r="L1048" i="1"/>
  <c r="L1882" i="1"/>
  <c r="L1594" i="1"/>
  <c r="L930" i="1"/>
  <c r="L2756" i="1"/>
  <c r="L2081" i="1"/>
  <c r="L228" i="1"/>
  <c r="L1480" i="1"/>
  <c r="L2512" i="1"/>
  <c r="L3111" i="1"/>
  <c r="L2237" i="1"/>
  <c r="L1271" i="1"/>
  <c r="L2511" i="1"/>
  <c r="L114" i="1"/>
  <c r="L663" i="1"/>
  <c r="L2080" i="1"/>
  <c r="L3519" i="1"/>
  <c r="L2510" i="1"/>
  <c r="L395" i="1"/>
  <c r="L3" i="1"/>
  <c r="L3763" i="1"/>
  <c r="L2902" i="1"/>
  <c r="L3518" i="1"/>
  <c r="L3449" i="1"/>
  <c r="L2439" i="1"/>
  <c r="L3068" i="1"/>
  <c r="L2755" i="1"/>
  <c r="L3951" i="1"/>
  <c r="L3631" i="1"/>
  <c r="L1183" i="1"/>
  <c r="L2901" i="1"/>
  <c r="L2079" i="1"/>
  <c r="L394" i="1"/>
  <c r="L3415" i="1"/>
  <c r="L2300" i="1"/>
  <c r="L3153" i="1"/>
  <c r="L3414" i="1"/>
  <c r="L2754" i="1"/>
  <c r="L2900" i="1"/>
  <c r="L3413" i="1"/>
  <c r="L4003" i="1"/>
  <c r="L2213" i="1"/>
  <c r="L1718" i="1"/>
  <c r="L3812" i="1"/>
  <c r="L3762" i="1"/>
  <c r="L3264" i="1"/>
  <c r="L2509" i="1"/>
  <c r="L3581" i="1"/>
  <c r="L3116" i="1"/>
  <c r="L3171" i="1"/>
  <c r="L3630" i="1"/>
  <c r="L2753" i="1"/>
  <c r="L1613" i="1"/>
  <c r="L2609" i="1"/>
  <c r="L5" i="1"/>
  <c r="L2508" i="1"/>
  <c r="L3314" i="1"/>
  <c r="L3811" i="1"/>
  <c r="L3067" i="1"/>
  <c r="L3517" i="1"/>
  <c r="L2078" i="1"/>
  <c r="L1670" i="1"/>
  <c r="L3822" i="1"/>
  <c r="L3870" i="1"/>
  <c r="L3580" i="1"/>
  <c r="L3761" i="1"/>
  <c r="L3066" i="1"/>
  <c r="L3516" i="1"/>
  <c r="L3760" i="1"/>
  <c r="L3834" i="1"/>
  <c r="L3065" i="1"/>
  <c r="L2299" i="1"/>
  <c r="L2507" i="1"/>
  <c r="L3537" i="1"/>
  <c r="L3629" i="1"/>
  <c r="L4111" i="1"/>
  <c r="L3173" i="1"/>
  <c r="L1151" i="1"/>
  <c r="L3412" i="1"/>
  <c r="L3579" i="1"/>
  <c r="L3628" i="1"/>
  <c r="L2752" i="1"/>
  <c r="L3411" i="1"/>
  <c r="L3598" i="1"/>
  <c r="L421" i="1"/>
  <c r="L568" i="1"/>
  <c r="L813" i="1"/>
  <c r="L2751" i="1"/>
  <c r="L1669" i="1"/>
  <c r="L3133" i="1"/>
  <c r="L3263" i="1"/>
  <c r="L3262" i="1"/>
  <c r="L2077" i="1"/>
  <c r="L3261" i="1"/>
  <c r="L3666" i="1"/>
  <c r="L3896" i="1"/>
  <c r="L3515" i="1"/>
  <c r="L4002" i="1"/>
  <c r="L3064" i="1"/>
  <c r="L3950" i="1"/>
  <c r="L3777" i="1"/>
  <c r="L3949" i="1"/>
  <c r="L4053" i="1"/>
  <c r="L3810" i="1"/>
  <c r="L3981" i="1"/>
  <c r="L2899" i="1"/>
  <c r="L1270" i="1"/>
  <c r="L4082" i="1"/>
  <c r="L3260" i="1"/>
  <c r="L3948" i="1"/>
  <c r="L4093" i="1"/>
  <c r="L4081" i="1"/>
  <c r="L812" i="1"/>
  <c r="L1479" i="1"/>
  <c r="L113" i="1"/>
  <c r="L133" i="1"/>
  <c r="L227" i="1"/>
  <c r="L567" i="1"/>
  <c r="L2857" i="1"/>
  <c r="L458" i="1"/>
  <c r="L2076" i="1"/>
  <c r="L655" i="1"/>
  <c r="L3259" i="1"/>
  <c r="L1047" i="1"/>
  <c r="L2075" i="1"/>
  <c r="L436" i="1"/>
  <c r="L44" i="1"/>
  <c r="L1269" i="1"/>
  <c r="L43" i="1"/>
  <c r="L2506" i="1"/>
  <c r="L1046" i="1"/>
  <c r="L811" i="1"/>
  <c r="L3063" i="1"/>
  <c r="L3821" i="1"/>
  <c r="L566" i="1"/>
  <c r="L3062" i="1"/>
  <c r="L226" i="1"/>
  <c r="L3410" i="1"/>
  <c r="L1147" i="1"/>
  <c r="L2838" i="1"/>
  <c r="L2438" i="1"/>
  <c r="L2750" i="1"/>
  <c r="L2848" i="1"/>
  <c r="L3310" i="1"/>
  <c r="L3578" i="1"/>
  <c r="L2505" i="1"/>
  <c r="L2504" i="1"/>
  <c r="L2847" i="1"/>
  <c r="L3947" i="1"/>
  <c r="L3258" i="1"/>
  <c r="L905" i="1"/>
  <c r="L2898" i="1"/>
  <c r="L225" i="1"/>
  <c r="L3759" i="1"/>
  <c r="L2589" i="1"/>
  <c r="L1478" i="1"/>
  <c r="L810" i="1"/>
  <c r="L3577" i="1"/>
  <c r="L3061" i="1"/>
  <c r="L3869" i="1"/>
  <c r="L2749" i="1"/>
  <c r="L3514" i="1"/>
  <c r="L809" i="1"/>
  <c r="L1477" i="1"/>
  <c r="L3758" i="1"/>
  <c r="L2298" i="1"/>
  <c r="L3757" i="1"/>
  <c r="L1476" i="1"/>
  <c r="L3513" i="1"/>
  <c r="L2748" i="1"/>
  <c r="L565" i="1"/>
  <c r="L3887" i="1"/>
  <c r="L2074" i="1"/>
  <c r="L2554" i="1"/>
  <c r="L4035" i="1"/>
  <c r="L2297" i="1"/>
  <c r="L3060" i="1"/>
  <c r="L2747" i="1"/>
  <c r="L3878" i="1"/>
  <c r="L2746" i="1"/>
  <c r="L2503" i="1"/>
  <c r="L3512" i="1"/>
  <c r="L3946" i="1"/>
  <c r="L2381" i="1"/>
  <c r="L2347" i="1"/>
  <c r="L2745" i="1"/>
  <c r="L3654" i="1"/>
  <c r="L3576" i="1"/>
  <c r="L2744" i="1"/>
  <c r="L3627" i="1"/>
  <c r="L3257" i="1"/>
  <c r="L2743" i="1"/>
  <c r="L3945" i="1"/>
  <c r="L1475" i="1"/>
  <c r="L420" i="1"/>
  <c r="L714" i="1"/>
  <c r="L452" i="1"/>
  <c r="L377" i="1"/>
  <c r="L1045" i="1"/>
  <c r="L1474" i="1"/>
  <c r="L808" i="1"/>
  <c r="L1473" i="1"/>
  <c r="L1702" i="1"/>
  <c r="L2346" i="1"/>
  <c r="L883" i="1"/>
  <c r="L2296" i="1"/>
  <c r="L2212" i="1"/>
  <c r="L1668" i="1"/>
  <c r="L1044" i="1"/>
  <c r="L2073" i="1"/>
  <c r="L78" i="1"/>
  <c r="L362" i="1"/>
  <c r="L1667" i="1"/>
  <c r="L1268" i="1"/>
  <c r="L2742" i="1"/>
  <c r="L3152" i="1"/>
  <c r="L564" i="1"/>
  <c r="L15" i="1"/>
  <c r="L3256" i="1"/>
  <c r="L1043" i="1"/>
  <c r="L2437" i="1"/>
  <c r="L1785" i="1"/>
  <c r="L1860" i="1"/>
  <c r="L2345" i="1"/>
  <c r="L2295" i="1"/>
  <c r="L1784" i="1"/>
  <c r="L1783" i="1"/>
  <c r="L1782" i="1"/>
  <c r="L2502" i="1"/>
  <c r="L2436" i="1"/>
  <c r="L451" i="1"/>
  <c r="L2072" i="1"/>
  <c r="L2927" i="1"/>
  <c r="L3944" i="1"/>
  <c r="L4001" i="1"/>
  <c r="L2071" i="1"/>
  <c r="L3151" i="1"/>
  <c r="L3303" i="1"/>
  <c r="L2070" i="1"/>
  <c r="L2897" i="1"/>
  <c r="L4018" i="1"/>
  <c r="L669" i="1"/>
  <c r="L3943" i="1"/>
  <c r="L3756" i="1"/>
  <c r="L3893" i="1"/>
  <c r="L3255" i="1"/>
  <c r="L3642" i="1"/>
  <c r="L2069" i="1"/>
  <c r="L2380" i="1"/>
  <c r="L3575" i="1"/>
  <c r="L2741" i="1"/>
  <c r="L3969" i="1"/>
  <c r="L2846" i="1"/>
  <c r="L329" i="1"/>
  <c r="L1781" i="1"/>
  <c r="L563" i="1"/>
  <c r="L1780" i="1"/>
  <c r="L2294" i="1"/>
  <c r="L807" i="1"/>
  <c r="L806" i="1"/>
  <c r="L3254" i="1"/>
  <c r="L328" i="1"/>
  <c r="L224" i="1"/>
  <c r="L223" i="1"/>
  <c r="L1666" i="1"/>
  <c r="L1472" i="1"/>
  <c r="L805" i="1"/>
  <c r="L112" i="1"/>
  <c r="L1042" i="1"/>
  <c r="L1665" i="1"/>
  <c r="L662" i="1"/>
  <c r="L562" i="1"/>
  <c r="L1779" i="1"/>
  <c r="L1041" i="1"/>
  <c r="L111" i="1"/>
  <c r="L2501" i="1"/>
  <c r="L393" i="1"/>
  <c r="L1584" i="1"/>
  <c r="L1267" i="1"/>
  <c r="L2068" i="1"/>
  <c r="L1040" i="1"/>
  <c r="L2435" i="1"/>
  <c r="L222" i="1"/>
  <c r="L561" i="1"/>
  <c r="L695" i="1"/>
  <c r="L1039" i="1"/>
  <c r="L560" i="1"/>
  <c r="L1266" i="1"/>
  <c r="L361" i="1"/>
  <c r="L1038" i="1"/>
  <c r="L1037" i="1"/>
  <c r="L1471" i="1"/>
  <c r="L2434" i="1"/>
  <c r="L2553" i="1"/>
  <c r="L3511" i="1"/>
  <c r="L2067" i="1"/>
  <c r="L3313" i="1"/>
  <c r="L804" i="1"/>
  <c r="L110" i="1"/>
  <c r="L3574" i="1"/>
  <c r="L1470" i="1"/>
  <c r="L327" i="1"/>
  <c r="L2740" i="1"/>
  <c r="L3059" i="1"/>
  <c r="L2739" i="1"/>
  <c r="L159" i="1"/>
  <c r="L1265" i="1"/>
  <c r="L2066" i="1"/>
  <c r="L2065" i="1"/>
  <c r="L1469" i="1"/>
  <c r="L3253" i="1"/>
  <c r="L3320" i="1"/>
  <c r="L2433" i="1"/>
  <c r="L2064" i="1"/>
  <c r="L2738" i="1"/>
  <c r="L3058" i="1"/>
  <c r="L2500" i="1"/>
  <c r="L3973" i="1"/>
  <c r="L4050" i="1"/>
  <c r="L3252" i="1"/>
  <c r="L2737" i="1"/>
  <c r="L2963" i="1"/>
  <c r="L3942" i="1"/>
  <c r="L1468" i="1"/>
  <c r="L3989" i="1"/>
  <c r="L3573" i="1"/>
  <c r="L3755" i="1"/>
  <c r="L3251" i="1"/>
  <c r="L1664" i="1"/>
  <c r="L3409" i="1"/>
  <c r="L3809" i="1"/>
  <c r="L221" i="1"/>
  <c r="L2293" i="1"/>
  <c r="L3118" i="1"/>
  <c r="L1467" i="1"/>
  <c r="L3408" i="1"/>
  <c r="L559" i="1"/>
  <c r="L3250" i="1"/>
  <c r="L3808" i="1"/>
  <c r="L3057" i="1"/>
  <c r="L1466" i="1"/>
  <c r="L2499" i="1"/>
  <c r="L3407" i="1"/>
  <c r="L3056" i="1"/>
  <c r="L3406" i="1"/>
  <c r="L3055" i="1"/>
  <c r="L3302" i="1"/>
  <c r="L1590" i="1"/>
  <c r="L2063" i="1"/>
  <c r="L3054" i="1"/>
  <c r="L694" i="1"/>
  <c r="L2896" i="1"/>
  <c r="L3457" i="1"/>
  <c r="L3754" i="1"/>
  <c r="L2945" i="1"/>
  <c r="L1778" i="1"/>
  <c r="L3975" i="1"/>
  <c r="L2062" i="1"/>
  <c r="L3543" i="1"/>
  <c r="L2061" i="1"/>
  <c r="L3941" i="1"/>
  <c r="L1832" i="1"/>
  <c r="L3249" i="1"/>
  <c r="L4085" i="1"/>
  <c r="L3110" i="1"/>
  <c r="L3591" i="1"/>
  <c r="L4000" i="1"/>
  <c r="L3510" i="1"/>
  <c r="L3820" i="1"/>
  <c r="L558" i="1"/>
  <c r="L2736" i="1"/>
  <c r="L1465" i="1"/>
  <c r="L3879" i="1"/>
  <c r="L3053" i="1"/>
  <c r="L3509" i="1"/>
  <c r="L3968" i="1"/>
  <c r="L1264" i="1"/>
  <c r="L1464" i="1"/>
  <c r="L2735" i="1"/>
  <c r="L3301" i="1"/>
  <c r="L4088" i="1"/>
  <c r="L2211" i="1"/>
  <c r="L1036" i="1"/>
  <c r="L3405" i="1"/>
  <c r="L3404" i="1"/>
  <c r="L3626" i="1"/>
  <c r="L3753" i="1"/>
  <c r="L3403" i="1"/>
  <c r="L557" i="1"/>
  <c r="L41" i="1"/>
  <c r="L4013" i="1"/>
  <c r="L166" i="1"/>
  <c r="L58" i="1"/>
  <c r="L2060" i="1"/>
  <c r="L2432" i="1"/>
  <c r="L803" i="1"/>
  <c r="L3448" i="1"/>
  <c r="L2734" i="1"/>
  <c r="L2498" i="1"/>
  <c r="L3572" i="1"/>
  <c r="L556" i="1"/>
  <c r="L1035" i="1"/>
  <c r="L3165" i="1"/>
  <c r="L3752" i="1"/>
  <c r="L4071" i="1"/>
  <c r="L3833" i="1"/>
  <c r="L555" i="1"/>
  <c r="L3807" i="1"/>
  <c r="L1463" i="1"/>
  <c r="L554" i="1"/>
  <c r="L2733" i="1"/>
  <c r="L2210" i="1"/>
  <c r="L2059" i="1"/>
  <c r="L3625" i="1"/>
  <c r="L3402" i="1"/>
  <c r="L3052" i="1"/>
  <c r="L2895" i="1"/>
  <c r="L3248" i="1"/>
  <c r="L3401" i="1"/>
  <c r="L1777" i="1"/>
  <c r="L326" i="1"/>
  <c r="L3400" i="1"/>
  <c r="L2497" i="1"/>
  <c r="L3571" i="1"/>
  <c r="L3399" i="1"/>
  <c r="L2732" i="1"/>
  <c r="L3570" i="1"/>
  <c r="L3051" i="1"/>
  <c r="L553" i="1"/>
  <c r="L2431" i="1"/>
  <c r="L77" i="1"/>
  <c r="L1347" i="1"/>
  <c r="L2841" i="1"/>
  <c r="L2058" i="1"/>
  <c r="L1462" i="1"/>
  <c r="L2057" i="1"/>
  <c r="L158" i="1"/>
  <c r="L3050" i="1"/>
  <c r="L1263" i="1"/>
  <c r="L693" i="1"/>
  <c r="L2056" i="1"/>
  <c r="L1461" i="1"/>
  <c r="L2585" i="1"/>
  <c r="L3163" i="1"/>
  <c r="L2292" i="1"/>
  <c r="L3751" i="1"/>
  <c r="L929" i="1"/>
  <c r="L1663" i="1"/>
  <c r="L3150" i="1"/>
  <c r="L2291" i="1"/>
  <c r="L2326" i="1"/>
  <c r="L1174" i="1"/>
  <c r="L2055" i="1"/>
  <c r="L419" i="1"/>
  <c r="L109" i="1"/>
  <c r="L3508" i="1"/>
  <c r="L552" i="1"/>
  <c r="L2379" i="1"/>
  <c r="L692" i="1"/>
  <c r="L2054" i="1"/>
  <c r="L440" i="1"/>
  <c r="L1034" i="1"/>
  <c r="L1262" i="1"/>
  <c r="L802" i="1"/>
  <c r="L801" i="1"/>
  <c r="L551" i="1"/>
  <c r="L1859" i="1"/>
  <c r="L800" i="1"/>
  <c r="L1460" i="1"/>
  <c r="L2290" i="1"/>
  <c r="L1459" i="1"/>
  <c r="L392" i="1"/>
  <c r="L108" i="1"/>
  <c r="L2604" i="1"/>
  <c r="L550" i="1"/>
  <c r="L1033" i="1"/>
  <c r="L2552" i="1"/>
  <c r="L1875" i="1"/>
  <c r="L349" i="1"/>
  <c r="L1261" i="1"/>
  <c r="L1260" i="1"/>
  <c r="L549" i="1"/>
  <c r="L3247" i="1"/>
  <c r="L3398" i="1"/>
  <c r="L1259" i="1"/>
  <c r="L3456" i="1"/>
  <c r="L3246" i="1"/>
  <c r="L799" i="1"/>
  <c r="L57" i="1"/>
  <c r="L2289" i="1"/>
  <c r="L2430" i="1"/>
  <c r="L1600" i="1"/>
  <c r="L548" i="1"/>
  <c r="L1258" i="1"/>
  <c r="L547" i="1"/>
  <c r="L1163" i="1"/>
  <c r="L1257" i="1"/>
  <c r="L173" i="1"/>
  <c r="L1719" i="1"/>
  <c r="L220" i="1"/>
  <c r="L2496" i="1"/>
  <c r="L2584" i="1"/>
  <c r="L2551" i="1"/>
  <c r="L3397" i="1"/>
  <c r="L1662" i="1"/>
  <c r="L2378" i="1"/>
  <c r="L3162" i="1"/>
  <c r="L1256" i="1"/>
  <c r="L1776" i="1"/>
  <c r="L2053" i="1"/>
  <c r="L2" i="1"/>
  <c r="L2731" i="1"/>
  <c r="L546" i="1"/>
  <c r="L2052" i="1"/>
  <c r="L3396" i="1"/>
  <c r="L1775" i="1"/>
  <c r="L3149" i="1"/>
  <c r="L1363" i="1"/>
  <c r="L2944" i="1"/>
  <c r="L30" i="1"/>
  <c r="L1255" i="1"/>
  <c r="L2051" i="1"/>
  <c r="L1254" i="1"/>
  <c r="L2550" i="1"/>
  <c r="L2538" i="1"/>
  <c r="L545" i="1"/>
  <c r="L2943" i="1"/>
  <c r="L3148" i="1"/>
  <c r="L3291" i="1"/>
  <c r="L2730" i="1"/>
  <c r="L3172" i="1"/>
  <c r="L219" i="1"/>
  <c r="L2429" i="1"/>
  <c r="L1661" i="1"/>
  <c r="L544" i="1"/>
  <c r="L1032" i="1"/>
  <c r="L165" i="1"/>
  <c r="L107" i="1"/>
  <c r="L303" i="1"/>
  <c r="L325" i="1"/>
  <c r="L6" i="1"/>
  <c r="L2288" i="1"/>
  <c r="L1253" i="1"/>
  <c r="L1774" i="1"/>
  <c r="L218" i="1"/>
  <c r="L543" i="1"/>
  <c r="L1031" i="1"/>
  <c r="L661" i="1"/>
  <c r="L391" i="1"/>
  <c r="L798" i="1"/>
  <c r="L1030" i="1"/>
  <c r="L1773" i="1"/>
  <c r="L39" i="1"/>
  <c r="L1029" i="1"/>
  <c r="L2583" i="1"/>
  <c r="L3624" i="1"/>
  <c r="L3507" i="1"/>
  <c r="L2962" i="1"/>
  <c r="L1878" i="1"/>
  <c r="L2729" i="1"/>
  <c r="L3049" i="1"/>
  <c r="L2894" i="1"/>
  <c r="L390" i="1"/>
  <c r="L3170" i="1"/>
  <c r="L691" i="1"/>
  <c r="L2193" i="1"/>
  <c r="L3245" i="1"/>
  <c r="L3244" i="1"/>
  <c r="L2050" i="1"/>
  <c r="L2728" i="1"/>
  <c r="L913" i="1"/>
  <c r="L1458" i="1"/>
  <c r="L1028" i="1"/>
  <c r="L2049" i="1"/>
  <c r="L542" i="1"/>
  <c r="L3395" i="1"/>
  <c r="L1252" i="1"/>
  <c r="L2048" i="1"/>
  <c r="L360" i="1"/>
  <c r="L1772" i="1"/>
  <c r="L1831" i="1"/>
  <c r="L541" i="1"/>
  <c r="L1771" i="1"/>
  <c r="L140" i="1"/>
  <c r="L50" i="1"/>
  <c r="L3147" i="1"/>
  <c r="L42" i="1"/>
  <c r="L1027" i="1"/>
  <c r="L1251" i="1"/>
  <c r="L2209" i="1"/>
  <c r="L1250" i="1"/>
  <c r="L1858" i="1"/>
  <c r="L157" i="1"/>
  <c r="L2727" i="1"/>
  <c r="L1701" i="1"/>
  <c r="L4058" i="1"/>
  <c r="L3853" i="1"/>
  <c r="L3790" i="1"/>
  <c r="L2047" i="1"/>
  <c r="L76" i="1"/>
  <c r="L4062" i="1"/>
  <c r="L3506" i="1"/>
  <c r="L3653" i="1"/>
  <c r="L3750" i="1"/>
  <c r="L1026" i="1"/>
  <c r="L29" i="1"/>
  <c r="L4066" i="1"/>
  <c r="L2046" i="1"/>
  <c r="L3048" i="1"/>
  <c r="L3588" i="1"/>
  <c r="L1025" i="1"/>
  <c r="L2837" i="1"/>
  <c r="L3047" i="1"/>
  <c r="L4080" i="1"/>
  <c r="L3505" i="1"/>
  <c r="L540" i="1"/>
  <c r="L3749" i="1"/>
  <c r="L3868" i="1"/>
  <c r="L2045" i="1"/>
  <c r="L2287" i="1"/>
  <c r="L539" i="1"/>
  <c r="L3940" i="1"/>
  <c r="L217" i="1"/>
  <c r="L3640" i="1"/>
  <c r="L1024" i="1"/>
  <c r="L3046" i="1"/>
  <c r="L3455" i="1"/>
  <c r="L3243" i="1"/>
  <c r="L3806" i="1"/>
  <c r="L660" i="1"/>
  <c r="L216" i="1"/>
  <c r="L3867" i="1"/>
  <c r="L3748" i="1"/>
  <c r="L2495" i="1"/>
  <c r="L1023" i="1"/>
  <c r="L538" i="1"/>
  <c r="L690" i="1"/>
  <c r="L3662" i="1"/>
  <c r="L797" i="1"/>
  <c r="L2044" i="1"/>
  <c r="L2377" i="1"/>
  <c r="L106" i="1"/>
  <c r="L1022" i="1"/>
  <c r="L1021" i="1"/>
  <c r="L1770" i="1"/>
  <c r="L3109" i="1"/>
  <c r="L1020" i="1"/>
  <c r="L1162" i="1"/>
  <c r="L1019" i="1"/>
  <c r="L418" i="1"/>
  <c r="L2452" i="1"/>
  <c r="L537" i="1"/>
  <c r="L1018" i="1"/>
  <c r="L324" i="1"/>
  <c r="L1457" i="1"/>
  <c r="L2286" i="1"/>
  <c r="L1456" i="1"/>
  <c r="L323" i="1"/>
  <c r="L1249" i="1"/>
  <c r="L1660" i="1"/>
  <c r="L796" i="1"/>
  <c r="L2285" i="1"/>
  <c r="L3146" i="1"/>
  <c r="L2494" i="1"/>
  <c r="L1248" i="1"/>
  <c r="L1455" i="1"/>
  <c r="L795" i="1"/>
  <c r="L1769" i="1"/>
  <c r="L2284" i="1"/>
  <c r="L1454" i="1"/>
  <c r="L389" i="1"/>
  <c r="L794" i="1"/>
  <c r="L1659" i="1"/>
  <c r="L536" i="1"/>
  <c r="L2726" i="1"/>
  <c r="L3242" i="1"/>
  <c r="L3747" i="1"/>
  <c r="L4014" i="1"/>
  <c r="L2608" i="1"/>
  <c r="L322" i="1"/>
  <c r="L3939" i="1"/>
  <c r="L3836" i="1"/>
  <c r="L3241" i="1"/>
  <c r="L3980" i="1"/>
  <c r="L3746" i="1"/>
  <c r="L3394" i="1"/>
  <c r="L174" i="1"/>
  <c r="L1017" i="1"/>
  <c r="L3623" i="1"/>
  <c r="L4052" i="1"/>
  <c r="L1768" i="1"/>
  <c r="L3938" i="1"/>
  <c r="L2043" i="1"/>
  <c r="L3393" i="1"/>
  <c r="L3504" i="1"/>
  <c r="L1339" i="1"/>
  <c r="L3045" i="1"/>
  <c r="L3745" i="1"/>
  <c r="L2283" i="1"/>
  <c r="L3569" i="1"/>
  <c r="L2042" i="1"/>
  <c r="L3744" i="1"/>
  <c r="L2493" i="1"/>
  <c r="L2725" i="1"/>
  <c r="L3743" i="1"/>
  <c r="L3877" i="1"/>
  <c r="L3895" i="1"/>
  <c r="L2724" i="1"/>
  <c r="L1884" i="1"/>
  <c r="L3044" i="1"/>
  <c r="L733" i="1"/>
  <c r="L2723" i="1"/>
  <c r="L2595" i="1"/>
  <c r="L1453" i="1"/>
  <c r="L3979" i="1"/>
  <c r="L2492" i="1"/>
  <c r="L2722" i="1"/>
  <c r="L3503" i="1"/>
  <c r="L3866" i="1"/>
  <c r="L3859" i="1"/>
  <c r="L3392" i="1"/>
  <c r="L3391" i="1"/>
  <c r="L3742" i="1"/>
  <c r="L3540" i="1"/>
  <c r="L1247" i="1"/>
  <c r="L1452" i="1"/>
  <c r="L3937" i="1"/>
  <c r="L3390" i="1"/>
  <c r="L3865" i="1"/>
  <c r="L1767" i="1"/>
  <c r="L3936" i="1"/>
  <c r="L3935" i="1"/>
  <c r="L2041" i="1"/>
  <c r="L793" i="1"/>
  <c r="L3622" i="1"/>
  <c r="L3819" i="1"/>
  <c r="L3389" i="1"/>
  <c r="L2721" i="1"/>
  <c r="L2398" i="1"/>
  <c r="L3502" i="1"/>
  <c r="L4009" i="1"/>
  <c r="L2040" i="1"/>
  <c r="L3741" i="1"/>
  <c r="L3501" i="1"/>
  <c r="L3740" i="1"/>
  <c r="L884" i="1"/>
  <c r="L2720" i="1"/>
  <c r="L3739" i="1"/>
  <c r="L3500" i="1"/>
  <c r="L3738" i="1"/>
  <c r="L215" i="1"/>
  <c r="L3737" i="1"/>
  <c r="L3787" i="1"/>
  <c r="L2039" i="1"/>
  <c r="L3534" i="1"/>
  <c r="L1246" i="1"/>
  <c r="L2344" i="1"/>
  <c r="L3988" i="1"/>
  <c r="L535" i="1"/>
  <c r="L1583" i="1"/>
  <c r="L1016" i="1"/>
  <c r="L792" i="1"/>
  <c r="L1015" i="1"/>
  <c r="L1451" i="1"/>
  <c r="L2038" i="1"/>
  <c r="L2282" i="1"/>
  <c r="L2208" i="1"/>
  <c r="L1014" i="1"/>
  <c r="L887" i="1"/>
  <c r="L3043" i="1"/>
  <c r="L3542" i="1"/>
  <c r="L4017" i="1"/>
  <c r="L2428" i="1"/>
  <c r="L3736" i="1"/>
  <c r="L4034" i="1"/>
  <c r="L3735" i="1"/>
  <c r="L3734" i="1"/>
  <c r="L1766" i="1"/>
  <c r="L3108" i="1"/>
  <c r="L3240" i="1"/>
  <c r="L4020" i="1"/>
  <c r="L1245" i="1"/>
  <c r="L4067" i="1"/>
  <c r="L2037" i="1"/>
  <c r="L3239" i="1"/>
  <c r="L3733" i="1"/>
  <c r="L3238" i="1"/>
  <c r="L3934" i="1"/>
  <c r="L2036" i="1"/>
  <c r="L3883" i="1"/>
  <c r="L3169" i="1"/>
  <c r="L2719" i="1"/>
  <c r="L2718" i="1"/>
  <c r="L3832" i="1"/>
  <c r="L2717" i="1"/>
  <c r="L2376" i="1"/>
  <c r="L3499" i="1"/>
  <c r="L3805" i="1"/>
  <c r="L3639" i="1"/>
  <c r="L3732" i="1"/>
  <c r="L3042" i="1"/>
  <c r="L3568" i="1"/>
  <c r="L3731" i="1"/>
  <c r="L3661" i="1"/>
  <c r="L3730" i="1"/>
  <c r="L3933" i="1"/>
  <c r="L417" i="1"/>
  <c r="L2427" i="1"/>
  <c r="L3932" i="1"/>
  <c r="L3621" i="1"/>
  <c r="L2716" i="1"/>
  <c r="L2281" i="1"/>
  <c r="L4049" i="1"/>
  <c r="L348" i="1"/>
  <c r="L2715" i="1"/>
  <c r="L3041" i="1"/>
  <c r="L321" i="1"/>
  <c r="L2426" i="1"/>
  <c r="L1244" i="1"/>
  <c r="L2035" i="1"/>
  <c r="L2280" i="1"/>
  <c r="L2190" i="1"/>
  <c r="L1013" i="1"/>
  <c r="L534" i="1"/>
  <c r="L1582" i="1"/>
  <c r="L1338" i="1"/>
  <c r="L320" i="1"/>
  <c r="L791" i="1"/>
  <c r="L790" i="1"/>
  <c r="L1450" i="1"/>
  <c r="L40" i="1"/>
  <c r="L1012" i="1"/>
  <c r="L789" i="1"/>
  <c r="L2714" i="1"/>
  <c r="L214" i="1"/>
  <c r="L3388" i="1"/>
  <c r="L4065" i="1"/>
  <c r="L3237" i="1"/>
  <c r="L213" i="1"/>
  <c r="L353" i="1"/>
  <c r="L3660" i="1"/>
  <c r="L2034" i="1"/>
  <c r="L3641" i="1"/>
  <c r="L3876" i="1"/>
  <c r="L3567" i="1"/>
  <c r="L3387" i="1"/>
  <c r="L3498" i="1"/>
  <c r="L3729" i="1"/>
  <c r="L3386" i="1"/>
  <c r="L3728" i="1"/>
  <c r="L1449" i="1"/>
  <c r="L533" i="1"/>
  <c r="L3897" i="1"/>
  <c r="L1243" i="1"/>
  <c r="L450" i="1"/>
  <c r="L532" i="1"/>
  <c r="L2325" i="1"/>
  <c r="L172" i="1"/>
  <c r="L2590" i="1"/>
  <c r="L531" i="1"/>
  <c r="L1242" i="1"/>
  <c r="L212" i="1"/>
  <c r="L2713" i="1"/>
  <c r="L2893" i="1"/>
  <c r="L1011" i="1"/>
  <c r="L1241" i="1"/>
  <c r="L1448" i="1"/>
  <c r="L689" i="1"/>
  <c r="L1874" i="1"/>
  <c r="L530" i="1"/>
  <c r="L462" i="1"/>
  <c r="L1607" i="1"/>
  <c r="L1010" i="1"/>
  <c r="L2033" i="1"/>
  <c r="L2032" i="1"/>
  <c r="L2491" i="1"/>
  <c r="L21" i="1"/>
  <c r="L96" i="1"/>
  <c r="L2712" i="1"/>
  <c r="L4008" i="1"/>
  <c r="L2490" i="1"/>
  <c r="L3236" i="1"/>
  <c r="L2343" i="1"/>
  <c r="L1658" i="1"/>
  <c r="L2711" i="1"/>
  <c r="L3385" i="1"/>
  <c r="L3235" i="1"/>
  <c r="L3384" i="1"/>
  <c r="L3967" i="1"/>
  <c r="L2342" i="1"/>
  <c r="L1240" i="1"/>
  <c r="L3145" i="1"/>
  <c r="L4048" i="1"/>
  <c r="L388" i="1"/>
  <c r="L1447" i="1"/>
  <c r="L2229" i="1"/>
  <c r="L1446" i="1"/>
  <c r="L1009" i="1"/>
  <c r="L2562" i="1"/>
  <c r="L3040" i="1"/>
  <c r="L416" i="1"/>
  <c r="L3039" i="1"/>
  <c r="L728" i="1"/>
  <c r="L2582" i="1"/>
  <c r="L105" i="1"/>
  <c r="L1445" i="1"/>
  <c r="L1239" i="1"/>
  <c r="L3038" i="1"/>
  <c r="L529" i="1"/>
  <c r="L788" i="1"/>
  <c r="L2710" i="1"/>
  <c r="L1008" i="1"/>
  <c r="L1007" i="1"/>
  <c r="L449" i="1"/>
  <c r="L528" i="1"/>
  <c r="L527" i="1"/>
  <c r="L319" i="1"/>
  <c r="L2031" i="1"/>
  <c r="L211" i="1"/>
  <c r="L2709" i="1"/>
  <c r="L156" i="1"/>
  <c r="L139" i="1"/>
  <c r="L526" i="1"/>
  <c r="L3037" i="1"/>
  <c r="L787" i="1"/>
  <c r="L3234" i="1"/>
  <c r="L2489" i="1"/>
  <c r="L1006" i="1"/>
  <c r="L1005" i="1"/>
  <c r="L1444" i="1"/>
  <c r="L359" i="1"/>
  <c r="L104" i="1"/>
  <c r="L1238" i="1"/>
  <c r="L3442" i="1"/>
  <c r="L688" i="1"/>
  <c r="L3036" i="1"/>
  <c r="L3144" i="1"/>
  <c r="L3383" i="1"/>
  <c r="L1443" i="1"/>
  <c r="L2892" i="1"/>
  <c r="L2561" i="1"/>
  <c r="L2341" i="1"/>
  <c r="L3780" i="1"/>
  <c r="L170" i="1"/>
  <c r="L1657" i="1"/>
  <c r="L3454" i="1"/>
  <c r="L2030" i="1"/>
  <c r="L3233" i="1"/>
  <c r="L3308" i="1"/>
  <c r="L3100" i="1"/>
  <c r="L3132" i="1"/>
  <c r="L1656" i="1"/>
  <c r="L3125" i="1"/>
  <c r="L3657" i="1"/>
  <c r="L1765" i="1"/>
  <c r="L3107" i="1"/>
  <c r="L2708" i="1"/>
  <c r="L3168" i="1"/>
  <c r="L3453" i="1"/>
  <c r="L2581" i="1"/>
  <c r="L1442" i="1"/>
  <c r="L3382" i="1"/>
  <c r="L1441" i="1"/>
  <c r="L3541" i="1"/>
  <c r="L2488" i="1"/>
  <c r="L2207" i="1"/>
  <c r="L2707" i="1"/>
  <c r="L925" i="1"/>
  <c r="L3319" i="1"/>
  <c r="L2029" i="1"/>
  <c r="L3620" i="1"/>
  <c r="L3566" i="1"/>
  <c r="L2206" i="1"/>
  <c r="L3497" i="1"/>
  <c r="L2845" i="1"/>
  <c r="L3727" i="1"/>
  <c r="L1881" i="1"/>
  <c r="L2028" i="1"/>
  <c r="L3539" i="1"/>
  <c r="L1237" i="1"/>
  <c r="L3496" i="1"/>
  <c r="L2205" i="1"/>
  <c r="L1830" i="1"/>
  <c r="L3324" i="1"/>
  <c r="L3619" i="1"/>
  <c r="L2027" i="1"/>
  <c r="L2026" i="1"/>
  <c r="L786" i="1"/>
  <c r="L2926" i="1"/>
  <c r="L2844" i="1"/>
  <c r="L2891" i="1"/>
  <c r="L28" i="1"/>
  <c r="L27" i="1"/>
  <c r="L2025" i="1"/>
  <c r="L2024" i="1"/>
  <c r="L525" i="1"/>
  <c r="L2023" i="1"/>
  <c r="L2204" i="1"/>
  <c r="L14" i="1"/>
  <c r="L2549" i="1"/>
  <c r="L3035" i="1"/>
  <c r="L687" i="1"/>
  <c r="L2706" i="1"/>
  <c r="L2022" i="1"/>
  <c r="L2832" i="1"/>
  <c r="L3726" i="1"/>
  <c r="L2580" i="1"/>
  <c r="L3034" i="1"/>
  <c r="L2375" i="1"/>
  <c r="L2203" i="1"/>
  <c r="L2279" i="1"/>
  <c r="L1004" i="1"/>
  <c r="L686" i="1"/>
  <c r="L1440" i="1"/>
  <c r="L524" i="1"/>
  <c r="L2021" i="1"/>
  <c r="L1764" i="1"/>
  <c r="L1439" i="1"/>
  <c r="L523" i="1"/>
  <c r="L1857" i="1"/>
  <c r="L2705" i="1"/>
  <c r="L1763" i="1"/>
  <c r="L522" i="1"/>
  <c r="L1438" i="1"/>
  <c r="L2704" i="1"/>
  <c r="L713" i="1"/>
  <c r="L1437" i="1"/>
  <c r="L2340" i="1"/>
  <c r="L2202" i="1"/>
  <c r="L2278" i="1"/>
  <c r="L2703" i="1"/>
  <c r="L1371" i="1"/>
  <c r="L2020" i="1"/>
  <c r="L1762" i="1"/>
  <c r="L1761" i="1"/>
  <c r="L3565" i="1"/>
  <c r="L1593" i="1"/>
  <c r="L1003" i="1"/>
  <c r="L2019" i="1"/>
  <c r="L3381" i="1"/>
  <c r="L1436" i="1"/>
  <c r="L2018" i="1"/>
  <c r="L2702" i="1"/>
  <c r="L2017" i="1"/>
  <c r="L904" i="1"/>
  <c r="L2374" i="1"/>
  <c r="L2016" i="1"/>
  <c r="L2201" i="1"/>
  <c r="L1002" i="1"/>
  <c r="L1001" i="1"/>
  <c r="L2015" i="1"/>
  <c r="L3115" i="1"/>
  <c r="L2186" i="1"/>
  <c r="L3232" i="1"/>
  <c r="L2187" i="1"/>
  <c r="L3978" i="1"/>
  <c r="L2925" i="1"/>
  <c r="L4057" i="1"/>
  <c r="L2890" i="1"/>
  <c r="L2701" i="1"/>
  <c r="L1435" i="1"/>
  <c r="L2014" i="1"/>
  <c r="L3495" i="1"/>
  <c r="L1236" i="1"/>
  <c r="L1177" i="1"/>
  <c r="L1760" i="1"/>
  <c r="L2700" i="1"/>
  <c r="L2013" i="1"/>
  <c r="L138" i="1"/>
  <c r="L2487" i="1"/>
  <c r="L1655" i="1"/>
  <c r="L2277" i="1"/>
  <c r="L3818" i="1"/>
  <c r="L521" i="1"/>
  <c r="L1000" i="1"/>
  <c r="L785" i="1"/>
  <c r="L2276" i="1"/>
  <c r="L1434" i="1"/>
  <c r="L520" i="1"/>
  <c r="L2012" i="1"/>
  <c r="L1150" i="1"/>
  <c r="L899" i="1"/>
  <c r="L999" i="1"/>
  <c r="L519" i="1"/>
  <c r="L998" i="1"/>
  <c r="L2486" i="1"/>
  <c r="L1612" i="1"/>
  <c r="L1235" i="1"/>
  <c r="L1654" i="1"/>
  <c r="L1234" i="1"/>
  <c r="L518" i="1"/>
  <c r="L2485" i="1"/>
  <c r="L2453" i="1"/>
  <c r="L24" i="1"/>
  <c r="L210" i="1"/>
  <c r="L2275" i="1"/>
  <c r="L3380" i="1"/>
  <c r="L2425" i="1"/>
  <c r="L784" i="1"/>
  <c r="L659" i="1"/>
  <c r="L2011" i="1"/>
  <c r="L1856" i="1"/>
  <c r="L997" i="1"/>
  <c r="L996" i="1"/>
  <c r="L1712" i="1"/>
  <c r="L1173" i="1"/>
  <c r="L2010" i="1"/>
  <c r="L995" i="1"/>
  <c r="L2009" i="1"/>
  <c r="L2699" i="1"/>
  <c r="L2008" i="1"/>
  <c r="L685" i="1"/>
  <c r="L1233" i="1"/>
  <c r="L155" i="1"/>
  <c r="L912" i="1"/>
  <c r="L517" i="1"/>
  <c r="L209" i="1"/>
  <c r="L1855" i="1"/>
  <c r="L994" i="1"/>
  <c r="L993" i="1"/>
  <c r="L2698" i="1"/>
  <c r="L1759" i="1"/>
  <c r="L2697" i="1"/>
  <c r="L1758" i="1"/>
  <c r="L2274" i="1"/>
  <c r="L1757" i="1"/>
  <c r="L992" i="1"/>
  <c r="L2484" i="1"/>
  <c r="L2424" i="1"/>
  <c r="L516" i="1"/>
  <c r="L387" i="1"/>
  <c r="L2352" i="1"/>
  <c r="L2007" i="1"/>
  <c r="L515" i="1"/>
  <c r="L783" i="1"/>
  <c r="L782" i="1"/>
  <c r="L2373" i="1"/>
  <c r="L2696" i="1"/>
  <c r="L2483" i="1"/>
  <c r="L2006" i="1"/>
  <c r="L514" i="1"/>
  <c r="L208" i="1"/>
  <c r="L415" i="1"/>
  <c r="L991" i="1"/>
  <c r="L781" i="1"/>
  <c r="L684" i="1"/>
  <c r="L2695" i="1"/>
  <c r="L2482" i="1"/>
  <c r="L2273" i="1"/>
  <c r="L1362" i="1"/>
  <c r="L990" i="1"/>
  <c r="L780" i="1"/>
  <c r="L1232" i="1"/>
  <c r="L2005" i="1"/>
  <c r="L207" i="1"/>
  <c r="L414" i="1"/>
  <c r="L3033" i="1"/>
  <c r="L1589" i="1"/>
  <c r="L3931" i="1"/>
  <c r="L513" i="1"/>
  <c r="L3300" i="1"/>
  <c r="L13" i="1"/>
  <c r="L2961" i="1"/>
  <c r="L3804" i="1"/>
  <c r="L683" i="1"/>
  <c r="L296" i="1"/>
  <c r="L2423" i="1"/>
  <c r="L779" i="1"/>
  <c r="L989" i="1"/>
  <c r="L682" i="1"/>
  <c r="L3231" i="1"/>
  <c r="L512" i="1"/>
  <c r="L511" i="1"/>
  <c r="L903" i="1"/>
  <c r="L1606" i="1"/>
  <c r="L923" i="1"/>
  <c r="L2694" i="1"/>
  <c r="L2004" i="1"/>
  <c r="L2693" i="1"/>
  <c r="L2692" i="1"/>
  <c r="L2579" i="1"/>
  <c r="L1231" i="1"/>
  <c r="L2916" i="1"/>
  <c r="L2272" i="1"/>
  <c r="L3494" i="1"/>
  <c r="L3379" i="1"/>
  <c r="L2548" i="1"/>
  <c r="L3493" i="1"/>
  <c r="L1756" i="1"/>
  <c r="L2691" i="1"/>
  <c r="L2271" i="1"/>
  <c r="L1755" i="1"/>
  <c r="L2690" i="1"/>
  <c r="L1230" i="1"/>
  <c r="L3032" i="1"/>
  <c r="L386" i="1"/>
  <c r="L1229" i="1"/>
  <c r="L778" i="1"/>
  <c r="L385" i="1"/>
  <c r="L3230" i="1"/>
  <c r="L2270" i="1"/>
  <c r="L1836" i="1"/>
  <c r="L1653" i="1"/>
  <c r="L384" i="1"/>
  <c r="L206" i="1"/>
  <c r="L358" i="1"/>
  <c r="L11" i="1"/>
  <c r="L510" i="1"/>
  <c r="L1433" i="1"/>
  <c r="L509" i="1"/>
  <c r="L1169" i="1"/>
  <c r="L205" i="1"/>
  <c r="L3143" i="1"/>
  <c r="L3031" i="1"/>
  <c r="L3229" i="1"/>
  <c r="L2372" i="1"/>
  <c r="L2889" i="1"/>
  <c r="L2888" i="1"/>
  <c r="L1754" i="1"/>
  <c r="L2422" i="1"/>
  <c r="L3652" i="1"/>
  <c r="L2003" i="1"/>
  <c r="L1175" i="1"/>
  <c r="L3564" i="1"/>
  <c r="L3167" i="1"/>
  <c r="L1432" i="1"/>
  <c r="L1652" i="1"/>
  <c r="L3312" i="1"/>
  <c r="L1341" i="1"/>
  <c r="L1431" i="1"/>
  <c r="L3161" i="1"/>
  <c r="L3643" i="1"/>
  <c r="L3592" i="1"/>
  <c r="L3142" i="1"/>
  <c r="L2578" i="1"/>
  <c r="L3030" i="1"/>
  <c r="L3029" i="1"/>
  <c r="L3124" i="1"/>
  <c r="L4056" i="1"/>
  <c r="L3378" i="1"/>
  <c r="L2481" i="1"/>
  <c r="L1651" i="1"/>
  <c r="L2960" i="1"/>
  <c r="L3106" i="1"/>
  <c r="L3131" i="1"/>
  <c r="L3160" i="1"/>
  <c r="L681" i="1"/>
  <c r="L777" i="1"/>
  <c r="L3105" i="1"/>
  <c r="L2339" i="1"/>
  <c r="L1705" i="1"/>
  <c r="L3299" i="1"/>
  <c r="L3778" i="1"/>
  <c r="L1361" i="1"/>
  <c r="L988" i="1"/>
  <c r="L1430" i="1"/>
  <c r="L3028" i="1"/>
  <c r="L776" i="1"/>
  <c r="L987" i="1"/>
  <c r="L2002" i="1"/>
  <c r="L1176" i="1"/>
  <c r="L1753" i="1"/>
  <c r="L680" i="1"/>
  <c r="L1375" i="1"/>
  <c r="L2001" i="1"/>
  <c r="L3027" i="1"/>
  <c r="L2689" i="1"/>
  <c r="L3228" i="1"/>
  <c r="L2350" i="1"/>
  <c r="L986" i="1"/>
  <c r="L2371" i="1"/>
  <c r="L2000" i="1"/>
  <c r="L1999" i="1"/>
  <c r="L3725" i="1"/>
  <c r="L886" i="1"/>
  <c r="L3724" i="1"/>
  <c r="L3492" i="1"/>
  <c r="L2269" i="1"/>
  <c r="L3026" i="1"/>
  <c r="L1429" i="1"/>
  <c r="L775" i="1"/>
  <c r="L3377" i="1"/>
  <c r="L3536" i="1"/>
  <c r="L774" i="1"/>
  <c r="L3645" i="1"/>
  <c r="L2594" i="1"/>
  <c r="L3618" i="1"/>
  <c r="L3104" i="1"/>
  <c r="L3491" i="1"/>
  <c r="L1998" i="1"/>
  <c r="L318" i="1"/>
  <c r="L1752" i="1"/>
  <c r="L3025" i="1"/>
  <c r="L4113" i="1"/>
  <c r="L3590" i="1"/>
  <c r="L1997" i="1"/>
  <c r="L2268" i="1"/>
  <c r="L1996" i="1"/>
  <c r="L3024" i="1"/>
  <c r="L902" i="1"/>
  <c r="L3376" i="1"/>
  <c r="L2959" i="1"/>
  <c r="L3166" i="1"/>
  <c r="L3930" i="1"/>
  <c r="L2566" i="1"/>
  <c r="L4033" i="1"/>
  <c r="L4079" i="1"/>
  <c r="L448" i="1"/>
  <c r="L3986" i="1"/>
  <c r="L1886" i="1"/>
  <c r="L2942" i="1"/>
  <c r="L773" i="1"/>
  <c r="L4016" i="1"/>
  <c r="L2941" i="1"/>
  <c r="L1350" i="1"/>
  <c r="L3227" i="1"/>
  <c r="L1428" i="1"/>
  <c r="L2688" i="1"/>
  <c r="L3023" i="1"/>
  <c r="L3872" i="1"/>
  <c r="L2887" i="1"/>
  <c r="L3617" i="1"/>
  <c r="L3123" i="1"/>
  <c r="L1995" i="1"/>
  <c r="L2687" i="1"/>
  <c r="L508" i="1"/>
  <c r="L1994" i="1"/>
  <c r="L507" i="1"/>
  <c r="L2940" i="1"/>
  <c r="L2421" i="1"/>
  <c r="L3490" i="1"/>
  <c r="L3375" i="1"/>
  <c r="L4032" i="1"/>
  <c r="L38" i="1"/>
  <c r="L2324" i="1"/>
  <c r="L1427" i="1"/>
  <c r="L1854" i="1"/>
  <c r="L3723" i="1"/>
  <c r="L1842" i="1"/>
  <c r="L204" i="1"/>
  <c r="L985" i="1"/>
  <c r="L2370" i="1"/>
  <c r="L1426" i="1"/>
  <c r="L2267" i="1"/>
  <c r="L1751" i="1"/>
  <c r="L506" i="1"/>
  <c r="L1425" i="1"/>
  <c r="L2886" i="1"/>
  <c r="L3374" i="1"/>
  <c r="L2969" i="1"/>
  <c r="L1750" i="1"/>
  <c r="L1228" i="1"/>
  <c r="L1227" i="1"/>
  <c r="L137" i="1"/>
  <c r="L2577" i="1"/>
  <c r="L1841" i="1"/>
  <c r="L2686" i="1"/>
  <c r="L2266" i="1"/>
  <c r="L1650" i="1"/>
  <c r="L383" i="1"/>
  <c r="L2685" i="1"/>
  <c r="L1226" i="1"/>
  <c r="L203" i="1"/>
  <c r="L1360" i="1"/>
  <c r="L202" i="1"/>
  <c r="L1993" i="1"/>
  <c r="L1749" i="1"/>
  <c r="L154" i="1"/>
  <c r="L2480" i="1"/>
  <c r="L1649" i="1"/>
  <c r="L1161" i="1"/>
  <c r="L2479" i="1"/>
  <c r="L1992" i="1"/>
  <c r="L12" i="1"/>
  <c r="L2684" i="1"/>
  <c r="L984" i="1"/>
  <c r="L727" i="1"/>
  <c r="L1703" i="1"/>
  <c r="L1748" i="1"/>
  <c r="L772" i="1"/>
  <c r="L2683" i="1"/>
  <c r="L201" i="1"/>
  <c r="L2353" i="1"/>
  <c r="L771" i="1"/>
  <c r="L3538" i="1"/>
  <c r="L1991" i="1"/>
  <c r="L1990" i="1"/>
  <c r="L2420" i="1"/>
  <c r="L2419" i="1"/>
  <c r="L3638" i="1"/>
  <c r="L56" i="1"/>
  <c r="L505" i="1"/>
  <c r="L2265" i="1"/>
  <c r="L770" i="1"/>
  <c r="L352" i="1"/>
  <c r="L1424" i="1"/>
  <c r="L983" i="1"/>
  <c r="L1611" i="1"/>
  <c r="L1225" i="1"/>
  <c r="L679" i="1"/>
  <c r="L504" i="1"/>
  <c r="L2682" i="1"/>
  <c r="L3226" i="1"/>
  <c r="L1989" i="1"/>
  <c r="L1988" i="1"/>
  <c r="L2236" i="1"/>
  <c r="L1224" i="1"/>
  <c r="L1883" i="1"/>
  <c r="L103" i="1"/>
  <c r="L769" i="1"/>
  <c r="L3722" i="1"/>
  <c r="L3721" i="1"/>
  <c r="L3373" i="1"/>
  <c r="L896" i="1"/>
  <c r="L3720" i="1"/>
  <c r="L3489" i="1"/>
  <c r="L3719" i="1"/>
  <c r="L3929" i="1"/>
  <c r="L3372" i="1"/>
  <c r="L3987" i="1"/>
  <c r="L1223" i="1"/>
  <c r="L2833" i="1"/>
  <c r="L4047" i="1"/>
  <c r="L3563" i="1"/>
  <c r="L3718" i="1"/>
  <c r="L3852" i="1"/>
  <c r="L3659" i="1"/>
  <c r="L3928" i="1"/>
  <c r="L3225" i="1"/>
  <c r="L3717" i="1"/>
  <c r="L3022" i="1"/>
  <c r="L3562" i="1"/>
  <c r="L4070" i="1"/>
  <c r="L3927" i="1"/>
  <c r="L2231" i="1"/>
  <c r="L3616" i="1"/>
  <c r="L4031" i="1"/>
  <c r="L3851" i="1"/>
  <c r="L3926" i="1"/>
  <c r="L4015" i="1"/>
  <c r="L3615" i="1"/>
  <c r="L1877" i="1"/>
  <c r="L4046" i="1"/>
  <c r="L3224" i="1"/>
  <c r="L2856" i="1"/>
  <c r="L2681" i="1"/>
  <c r="L3716" i="1"/>
  <c r="L3966" i="1"/>
  <c r="L3488" i="1"/>
  <c r="L3614" i="1"/>
  <c r="L1648" i="1"/>
  <c r="L1222" i="1"/>
  <c r="L982" i="1"/>
  <c r="L1423" i="1"/>
  <c r="L1647" i="1"/>
  <c r="L981" i="1"/>
  <c r="L3223" i="1"/>
  <c r="L439" i="1"/>
  <c r="L1221" i="1"/>
  <c r="L200" i="1"/>
  <c r="L3021" i="1"/>
  <c r="L898" i="1"/>
  <c r="L1422" i="1"/>
  <c r="L1646" i="1"/>
  <c r="L768" i="1"/>
  <c r="L1747" i="1"/>
  <c r="L75" i="1"/>
  <c r="L767" i="1"/>
  <c r="L980" i="1"/>
  <c r="L979" i="1"/>
  <c r="L503" i="1"/>
  <c r="L3020" i="1"/>
  <c r="L2369" i="1"/>
  <c r="L3019" i="1"/>
  <c r="L2929" i="1"/>
  <c r="L2338" i="1"/>
  <c r="L3018" i="1"/>
  <c r="L1421" i="1"/>
  <c r="L3017" i="1"/>
  <c r="L3371" i="1"/>
  <c r="L1746" i="1"/>
  <c r="L1987" i="1"/>
  <c r="L2418" i="1"/>
  <c r="L2680" i="1"/>
  <c r="L3164" i="1"/>
  <c r="L2885" i="1"/>
  <c r="L3298" i="1"/>
  <c r="L2593" i="1"/>
  <c r="L1645" i="1"/>
  <c r="L347" i="1"/>
  <c r="L766" i="1"/>
  <c r="L2337" i="1"/>
  <c r="L978" i="1"/>
  <c r="L1599" i="1"/>
  <c r="L1220" i="1"/>
  <c r="L2884" i="1"/>
  <c r="L2200" i="1"/>
  <c r="L3487" i="1"/>
  <c r="L1420" i="1"/>
  <c r="L2349" i="1"/>
  <c r="L8" i="1"/>
  <c r="L1644" i="1"/>
  <c r="L2264" i="1"/>
  <c r="L3486" i="1"/>
  <c r="L1986" i="1"/>
  <c r="L1219" i="1"/>
  <c r="L1643" i="1"/>
  <c r="L977" i="1"/>
  <c r="L976" i="1"/>
  <c r="L975" i="1"/>
  <c r="L2883" i="1"/>
  <c r="L457" i="1"/>
  <c r="L1985" i="1"/>
  <c r="L2478" i="1"/>
  <c r="L1218" i="1"/>
  <c r="L502" i="1"/>
  <c r="L3370" i="1"/>
  <c r="L1217" i="1"/>
  <c r="L2449" i="1"/>
  <c r="L3715" i="1"/>
  <c r="L501" i="1"/>
  <c r="L1984" i="1"/>
  <c r="L1983" i="1"/>
  <c r="L4078" i="1"/>
  <c r="L1353" i="1"/>
  <c r="L1982" i="1"/>
  <c r="L974" i="1"/>
  <c r="L3714" i="1"/>
  <c r="L1419" i="1"/>
  <c r="L3016" i="1"/>
  <c r="L3174" i="1"/>
  <c r="L1745" i="1"/>
  <c r="L1160" i="1"/>
  <c r="L3015" i="1"/>
  <c r="L3114" i="1"/>
  <c r="L2576" i="1"/>
  <c r="L3444" i="1"/>
  <c r="L2958" i="1"/>
  <c r="L1981" i="1"/>
  <c r="L973" i="1"/>
  <c r="L2336" i="1"/>
  <c r="L1216" i="1"/>
  <c r="L500" i="1"/>
  <c r="L3222" i="1"/>
  <c r="L2263" i="1"/>
  <c r="L2679" i="1"/>
  <c r="L3117" i="1"/>
  <c r="L447" i="1"/>
  <c r="L2939" i="1"/>
  <c r="L2938" i="1"/>
  <c r="L3113" i="1"/>
  <c r="L3369" i="1"/>
  <c r="L2262" i="1"/>
  <c r="L1880" i="1"/>
  <c r="L1344" i="1"/>
  <c r="L1642" i="1"/>
  <c r="L3014" i="1"/>
  <c r="L2968" i="1"/>
  <c r="L2678" i="1"/>
  <c r="L2924" i="1"/>
  <c r="L3290" i="1"/>
  <c r="L26" i="1"/>
  <c r="L1346" i="1"/>
  <c r="L199" i="1"/>
  <c r="L2575" i="1"/>
  <c r="L972" i="1"/>
  <c r="L2560" i="1"/>
  <c r="L2417" i="1"/>
  <c r="L2923" i="1"/>
  <c r="L3297" i="1"/>
  <c r="L1215" i="1"/>
  <c r="L499" i="1"/>
  <c r="L3713" i="1"/>
  <c r="L3712" i="1"/>
  <c r="L3803" i="1"/>
  <c r="L3850" i="1"/>
  <c r="L2261" i="1"/>
  <c r="L4012" i="1"/>
  <c r="L3221" i="1"/>
  <c r="L3013" i="1"/>
  <c r="L3977" i="1"/>
  <c r="L2574" i="1"/>
  <c r="L3368" i="1"/>
  <c r="L3367" i="1"/>
  <c r="L2677" i="1"/>
  <c r="L3141" i="1"/>
  <c r="L3802" i="1"/>
  <c r="L3012" i="1"/>
  <c r="L2676" i="1"/>
  <c r="L2675" i="1"/>
  <c r="L2188" i="1"/>
  <c r="L3801" i="1"/>
  <c r="L3140" i="1"/>
  <c r="L3485" i="1"/>
  <c r="L2351" i="1"/>
  <c r="L2416" i="1"/>
  <c r="L2674" i="1"/>
  <c r="L2335" i="1"/>
  <c r="L3366" i="1"/>
  <c r="L1980" i="1"/>
  <c r="L2477" i="1"/>
  <c r="L3103" i="1"/>
  <c r="L3365" i="1"/>
  <c r="L1214" i="1"/>
  <c r="L3711" i="1"/>
  <c r="L3011" i="1"/>
  <c r="L3364" i="1"/>
  <c r="L2260" i="1"/>
  <c r="L3864" i="1"/>
  <c r="L2591" i="1"/>
  <c r="L3651" i="1"/>
  <c r="L1744" i="1"/>
  <c r="L198" i="1"/>
  <c r="L1979" i="1"/>
  <c r="L2476" i="1"/>
  <c r="L3561" i="1"/>
  <c r="L3363" i="1"/>
  <c r="L1829" i="1"/>
  <c r="L498" i="1"/>
  <c r="L3362" i="1"/>
  <c r="L1418" i="1"/>
  <c r="L2673" i="1"/>
  <c r="L3613" i="1"/>
  <c r="L1978" i="1"/>
  <c r="L3220" i="1"/>
  <c r="L497" i="1"/>
  <c r="L3560" i="1"/>
  <c r="L971" i="1"/>
  <c r="L1417" i="1"/>
  <c r="L3886" i="1"/>
  <c r="L1977" i="1"/>
  <c r="L1581" i="1"/>
  <c r="L4045" i="1"/>
  <c r="L3361" i="1"/>
  <c r="L1149" i="1"/>
  <c r="L1853" i="1"/>
  <c r="L496" i="1"/>
  <c r="L4077" i="1"/>
  <c r="L3612" i="1"/>
  <c r="L2259" i="1"/>
  <c r="L495" i="1"/>
  <c r="L3880" i="1"/>
  <c r="L1213" i="1"/>
  <c r="L3710" i="1"/>
  <c r="L2672" i="1"/>
  <c r="L3360" i="1"/>
  <c r="L2671" i="1"/>
  <c r="L153" i="1"/>
  <c r="L4090" i="1"/>
  <c r="L3800" i="1"/>
  <c r="L3010" i="1"/>
  <c r="L2475" i="1"/>
  <c r="L3925" i="1"/>
  <c r="L1743" i="1"/>
  <c r="L1976" i="1"/>
  <c r="L3359" i="1"/>
  <c r="L3924" i="1"/>
  <c r="L2882" i="1"/>
  <c r="L4076" i="1"/>
  <c r="L3139" i="1"/>
  <c r="L102" i="1"/>
  <c r="L970" i="1"/>
  <c r="L55" i="1"/>
  <c r="L2933" i="1"/>
  <c r="L3009" i="1"/>
  <c r="L3650" i="1"/>
  <c r="L658" i="1"/>
  <c r="L3138" i="1"/>
  <c r="L3484" i="1"/>
  <c r="L302" i="1"/>
  <c r="L3709" i="1"/>
  <c r="L2670" i="1"/>
  <c r="L3827" i="1"/>
  <c r="L3219" i="1"/>
  <c r="L3441" i="1"/>
  <c r="L317" i="1"/>
  <c r="L3358" i="1"/>
  <c r="L3849" i="1"/>
  <c r="L494" i="1"/>
  <c r="L3779" i="1"/>
  <c r="L382" i="1"/>
  <c r="L3848" i="1"/>
  <c r="L25" i="1"/>
  <c r="L2669" i="1"/>
  <c r="L1159" i="1"/>
  <c r="L3483" i="1"/>
  <c r="L197" i="1"/>
  <c r="L3999" i="1"/>
  <c r="L1416" i="1"/>
  <c r="L3885" i="1"/>
  <c r="L493" i="1"/>
  <c r="L51" i="1"/>
  <c r="L1742" i="1"/>
  <c r="L1975" i="1"/>
  <c r="L657" i="1"/>
  <c r="L3611" i="1"/>
  <c r="L2668" i="1"/>
  <c r="L2667" i="1"/>
  <c r="L1641" i="1"/>
  <c r="L1212" i="1"/>
  <c r="L765" i="1"/>
  <c r="L1839" i="1"/>
  <c r="L196" i="1"/>
  <c r="L1211" i="1"/>
  <c r="L2881" i="1"/>
  <c r="L3008" i="1"/>
  <c r="L969" i="1"/>
  <c r="L1415" i="1"/>
  <c r="L2666" i="1"/>
  <c r="L2368" i="1"/>
  <c r="L3923" i="1"/>
  <c r="L346" i="1"/>
  <c r="L18" i="1"/>
  <c r="L3875" i="1"/>
  <c r="L195" i="1"/>
  <c r="L764" i="1"/>
  <c r="L492" i="1"/>
  <c r="L1852" i="1"/>
  <c r="L1876" i="1"/>
  <c r="L1974" i="1"/>
  <c r="L731" i="1"/>
  <c r="L2192" i="1"/>
  <c r="L2665" i="1"/>
  <c r="L968" i="1"/>
  <c r="L2664" i="1"/>
  <c r="L2663" i="1"/>
  <c r="L2448" i="1"/>
  <c r="L2367" i="1"/>
  <c r="L3831" i="1"/>
  <c r="L3218" i="1"/>
  <c r="L967" i="1"/>
  <c r="L966" i="1"/>
  <c r="L1414" i="1"/>
  <c r="L881" i="1"/>
  <c r="L3649" i="1"/>
  <c r="L3217" i="1"/>
  <c r="L4044" i="1"/>
  <c r="L3922" i="1"/>
  <c r="L2573" i="1"/>
  <c r="L2662" i="1"/>
  <c r="L3357" i="1"/>
  <c r="L1973" i="1"/>
  <c r="L3216" i="1"/>
  <c r="L3971" i="1"/>
  <c r="L3708" i="1"/>
  <c r="L3889" i="1"/>
  <c r="L3482" i="1"/>
  <c r="L1741" i="1"/>
  <c r="L4030" i="1"/>
  <c r="L3356" i="1"/>
  <c r="L3215" i="1"/>
  <c r="L2607" i="1"/>
  <c r="L1972" i="1"/>
  <c r="L4089" i="1"/>
  <c r="L3998" i="1"/>
  <c r="L3799" i="1"/>
  <c r="L1971" i="1"/>
  <c r="L1740" i="1"/>
  <c r="L2661" i="1"/>
  <c r="L4029" i="1"/>
  <c r="L3830" i="1"/>
  <c r="L3921" i="1"/>
  <c r="L1970" i="1"/>
  <c r="L3355" i="1"/>
  <c r="L2660" i="1"/>
  <c r="L1969" i="1"/>
  <c r="L3707" i="1"/>
  <c r="L3214" i="1"/>
  <c r="L3481" i="1"/>
  <c r="L2659" i="1"/>
  <c r="L3961" i="1"/>
  <c r="L3130" i="1"/>
  <c r="L3882" i="1"/>
  <c r="L2658" i="1"/>
  <c r="L3559" i="1"/>
  <c r="L4010" i="1"/>
  <c r="L1345" i="1"/>
  <c r="L3997" i="1"/>
  <c r="L3920" i="1"/>
  <c r="L3706" i="1"/>
  <c r="L3213" i="1"/>
  <c r="L3212" i="1"/>
  <c r="L3919" i="1"/>
  <c r="L1968" i="1"/>
  <c r="L3480" i="1"/>
  <c r="L2474" i="1"/>
  <c r="L3211" i="1"/>
  <c r="L2880" i="1"/>
  <c r="L3354" i="1"/>
  <c r="L3965" i="1"/>
  <c r="L3558" i="1"/>
  <c r="L1210" i="1"/>
  <c r="L3892" i="1"/>
  <c r="L3789" i="1"/>
  <c r="L3705" i="1"/>
  <c r="L2451" i="1"/>
  <c r="L2879" i="1"/>
  <c r="L3704" i="1"/>
  <c r="L4055" i="1"/>
  <c r="L3007" i="1"/>
  <c r="L3006" i="1"/>
  <c r="L3665" i="1"/>
  <c r="L3703" i="1"/>
  <c r="L1967" i="1"/>
  <c r="L3210" i="1"/>
  <c r="L1739" i="1"/>
  <c r="L438" i="1"/>
  <c r="L3005" i="1"/>
  <c r="L3918" i="1"/>
  <c r="L3702" i="1"/>
  <c r="L1413" i="1"/>
  <c r="L2415" i="1"/>
  <c r="L3701" i="1"/>
  <c r="L2572" i="1"/>
  <c r="L1352" i="1"/>
  <c r="L2366" i="1"/>
  <c r="L1640" i="1"/>
  <c r="L737" i="1"/>
  <c r="L1639" i="1"/>
  <c r="L1966" i="1"/>
  <c r="L965" i="1"/>
  <c r="L2592" i="1"/>
  <c r="L964" i="1"/>
  <c r="L446" i="1"/>
  <c r="L194" i="1"/>
  <c r="L2967" i="1"/>
  <c r="L3209" i="1"/>
  <c r="L2365" i="1"/>
  <c r="L2258" i="1"/>
  <c r="L1412" i="1"/>
  <c r="L3004" i="1"/>
  <c r="L3447" i="1"/>
  <c r="L3003" i="1"/>
  <c r="L2199" i="1"/>
  <c r="L3208" i="1"/>
  <c r="L1716" i="1"/>
  <c r="L1965" i="1"/>
  <c r="L1598" i="1"/>
  <c r="L2334" i="1"/>
  <c r="L763" i="1"/>
  <c r="L3479" i="1"/>
  <c r="L1638" i="1"/>
  <c r="L3917" i="1"/>
  <c r="L301" i="1"/>
  <c r="L3102" i="1"/>
  <c r="L1209" i="1"/>
  <c r="L1374" i="1"/>
  <c r="L3002" i="1"/>
  <c r="L2333" i="1"/>
  <c r="L3700" i="1"/>
  <c r="L1964" i="1"/>
  <c r="L3478" i="1"/>
  <c r="L2332" i="1"/>
  <c r="L1963" i="1"/>
  <c r="L381" i="1"/>
  <c r="L1208" i="1"/>
  <c r="L1411" i="1"/>
  <c r="L2473" i="1"/>
  <c r="L2472" i="1"/>
  <c r="L3207" i="1"/>
  <c r="L963" i="1"/>
  <c r="L2257" i="1"/>
  <c r="L2471" i="1"/>
  <c r="L1410" i="1"/>
  <c r="L3353" i="1"/>
  <c r="L491" i="1"/>
  <c r="L490" i="1"/>
  <c r="L193" i="1"/>
  <c r="L489" i="1"/>
  <c r="L962" i="1"/>
  <c r="L1962" i="1"/>
  <c r="L762" i="1"/>
  <c r="L1704" i="1"/>
  <c r="L1711" i="1"/>
  <c r="L1148" i="1"/>
  <c r="L1961" i="1"/>
  <c r="L961" i="1"/>
  <c r="L1579" i="1"/>
  <c r="L1960" i="1"/>
  <c r="L1409" i="1"/>
  <c r="L1637" i="1"/>
  <c r="L2470" i="1"/>
  <c r="L2256" i="1"/>
  <c r="L3206" i="1"/>
  <c r="L2563" i="1"/>
  <c r="L3648" i="1"/>
  <c r="L1959" i="1"/>
  <c r="L1636" i="1"/>
  <c r="L1158" i="1"/>
  <c r="L2331" i="1"/>
  <c r="L960" i="1"/>
  <c r="L3699" i="1"/>
  <c r="L1851" i="1"/>
  <c r="L2957" i="1"/>
  <c r="L1738" i="1"/>
  <c r="L678" i="1"/>
  <c r="L677" i="1"/>
  <c r="L74" i="1"/>
  <c r="L739" i="1"/>
  <c r="L3451" i="1"/>
  <c r="L101" i="1"/>
  <c r="L1635" i="1"/>
  <c r="L959" i="1"/>
  <c r="L1737" i="1"/>
  <c r="L1736" i="1"/>
  <c r="L100" i="1"/>
  <c r="L7" i="1"/>
  <c r="L656" i="1"/>
  <c r="L1958" i="1"/>
  <c r="L1408" i="1"/>
  <c r="L1407" i="1"/>
  <c r="L1207" i="1"/>
  <c r="L1957" i="1"/>
  <c r="L2657" i="1"/>
  <c r="L1956" i="1"/>
  <c r="L958" i="1"/>
  <c r="L1206" i="1"/>
  <c r="L1955" i="1"/>
  <c r="L957" i="1"/>
  <c r="L2198" i="1"/>
  <c r="L2255" i="1"/>
  <c r="L3001" i="1"/>
  <c r="L761" i="1"/>
  <c r="L911" i="1"/>
  <c r="L192" i="1"/>
  <c r="L726" i="1"/>
  <c r="L99" i="1"/>
  <c r="L2197" i="1"/>
  <c r="L2922" i="1"/>
  <c r="L885" i="1"/>
  <c r="L413" i="1"/>
  <c r="L1406" i="1"/>
  <c r="L3128" i="1"/>
  <c r="L956" i="1"/>
  <c r="L152" i="1"/>
  <c r="L136" i="1"/>
  <c r="L760" i="1"/>
  <c r="L2364" i="1"/>
  <c r="L1735" i="1"/>
  <c r="L488" i="1"/>
  <c r="L759" i="1"/>
  <c r="L316" i="1"/>
  <c r="L487" i="1"/>
  <c r="L758" i="1"/>
  <c r="L1734" i="1"/>
  <c r="L1850" i="1"/>
  <c r="L1733" i="1"/>
  <c r="L2469" i="1"/>
  <c r="L1405" i="1"/>
  <c r="L2196" i="1"/>
  <c r="L1172" i="1"/>
  <c r="L2254" i="1"/>
  <c r="L955" i="1"/>
  <c r="L757" i="1"/>
  <c r="L1954" i="1"/>
  <c r="L1634" i="1"/>
  <c r="L1404" i="1"/>
  <c r="L2656" i="1"/>
  <c r="L2956" i="1"/>
  <c r="L2468" i="1"/>
  <c r="L1351" i="1"/>
  <c r="L1205" i="1"/>
  <c r="L2414" i="1"/>
  <c r="L2655" i="1"/>
  <c r="L897" i="1"/>
  <c r="L486" i="1"/>
  <c r="L676" i="1"/>
  <c r="L1953" i="1"/>
  <c r="L191" i="1"/>
  <c r="L485" i="1"/>
  <c r="L756" i="1"/>
  <c r="L357" i="1"/>
  <c r="L412" i="1"/>
  <c r="L484" i="1"/>
  <c r="L3000" i="1"/>
  <c r="L190" i="1"/>
  <c r="L1403" i="1"/>
  <c r="L2363" i="1"/>
  <c r="L2654" i="1"/>
  <c r="L189" i="1"/>
  <c r="L1710" i="1"/>
  <c r="L755" i="1"/>
  <c r="L3596" i="1"/>
  <c r="L3129" i="1"/>
  <c r="L1732" i="1"/>
  <c r="L1204" i="1"/>
  <c r="L1952" i="1"/>
  <c r="L1731" i="1"/>
  <c r="L2362" i="1"/>
  <c r="L1951" i="1"/>
  <c r="L1835" i="1"/>
  <c r="L1633" i="1"/>
  <c r="L1950" i="1"/>
  <c r="L1157" i="1"/>
  <c r="L1949" i="1"/>
  <c r="L1203" i="1"/>
  <c r="L73" i="1"/>
  <c r="L356" i="1"/>
  <c r="L1202" i="1"/>
  <c r="L954" i="1"/>
  <c r="L2653" i="1"/>
  <c r="L1948" i="1"/>
  <c r="L1402" i="1"/>
  <c r="L1843" i="1"/>
  <c r="L2652" i="1"/>
  <c r="L953" i="1"/>
  <c r="L2361" i="1"/>
  <c r="L1377" i="1"/>
  <c r="L1167" i="1"/>
  <c r="L1947" i="1"/>
  <c r="L300" i="1"/>
  <c r="L736" i="1"/>
  <c r="L2937" i="1"/>
  <c r="L1401" i="1"/>
  <c r="L2253" i="1"/>
  <c r="L754" i="1"/>
  <c r="L1946" i="1"/>
  <c r="L1700" i="1"/>
  <c r="L3658" i="1"/>
  <c r="L2547" i="1"/>
  <c r="L1201" i="1"/>
  <c r="L16" i="1"/>
  <c r="L1945" i="1"/>
  <c r="L3205" i="1"/>
  <c r="L1730" i="1"/>
  <c r="L2413" i="1"/>
  <c r="L1632" i="1"/>
  <c r="L1200" i="1"/>
  <c r="L3204" i="1"/>
  <c r="L2360" i="1"/>
  <c r="L1944" i="1"/>
  <c r="L3352" i="1"/>
  <c r="L2539" i="1"/>
  <c r="L924" i="1"/>
  <c r="L2999" i="1"/>
  <c r="L2878" i="1"/>
  <c r="L3916" i="1"/>
  <c r="L2359" i="1"/>
  <c r="L3450" i="1"/>
  <c r="L2998" i="1"/>
  <c r="L3351" i="1"/>
  <c r="L3663" i="1"/>
  <c r="L3915" i="1"/>
  <c r="L675" i="1"/>
  <c r="L2997" i="1"/>
  <c r="L3610" i="1"/>
  <c r="L3826" i="1"/>
  <c r="L3914" i="1"/>
  <c r="L3913" i="1"/>
  <c r="L3786" i="1"/>
  <c r="L2996" i="1"/>
  <c r="L2995" i="1"/>
  <c r="L3311" i="1"/>
  <c r="L2994" i="1"/>
  <c r="L3985" i="1"/>
  <c r="L3912" i="1"/>
  <c r="L1943" i="1"/>
  <c r="L4011" i="1"/>
  <c r="L3798" i="1"/>
  <c r="L3996" i="1"/>
  <c r="L3911" i="1"/>
  <c r="L3203" i="1"/>
  <c r="L3698" i="1"/>
  <c r="L3202" i="1"/>
  <c r="L4028" i="1"/>
  <c r="L3201" i="1"/>
  <c r="L3910" i="1"/>
  <c r="L4075" i="1"/>
  <c r="L952" i="1"/>
  <c r="L4059" i="1"/>
  <c r="L3557" i="1"/>
  <c r="L3697" i="1"/>
  <c r="L1199" i="1"/>
  <c r="L3847" i="1"/>
  <c r="L3791" i="1"/>
  <c r="L3462" i="1"/>
  <c r="L3696" i="1"/>
  <c r="L3909" i="1"/>
  <c r="L2252" i="1"/>
  <c r="L3695" i="1"/>
  <c r="L3908" i="1"/>
  <c r="L3694" i="1"/>
  <c r="L3477" i="1"/>
  <c r="L3884" i="1"/>
  <c r="L4027" i="1"/>
  <c r="L2993" i="1"/>
  <c r="L3693" i="1"/>
  <c r="L4026" i="1"/>
  <c r="L2651" i="1"/>
  <c r="L2877" i="1"/>
  <c r="L4025" i="1"/>
  <c r="L3600" i="1"/>
  <c r="L2650" i="1"/>
  <c r="L3692" i="1"/>
  <c r="L1400" i="1"/>
  <c r="L3460" i="1"/>
  <c r="L2992" i="1"/>
  <c r="L1942" i="1"/>
  <c r="L2467" i="1"/>
  <c r="L2876" i="1"/>
  <c r="L3846" i="1"/>
  <c r="L1399" i="1"/>
  <c r="L3350" i="1"/>
  <c r="L753" i="1"/>
  <c r="L1198" i="1"/>
  <c r="L3556" i="1"/>
  <c r="L951" i="1"/>
  <c r="L411" i="1"/>
  <c r="L950" i="1"/>
  <c r="L3349" i="1"/>
  <c r="L3348" i="1"/>
  <c r="L3200" i="1"/>
  <c r="L3609" i="1"/>
  <c r="L22" i="1"/>
  <c r="L4092" i="1"/>
  <c r="L4024" i="1"/>
  <c r="L3907" i="1"/>
  <c r="L949" i="1"/>
  <c r="L3347" i="1"/>
  <c r="L1941" i="1"/>
  <c r="L2649" i="1"/>
  <c r="L3199" i="1"/>
  <c r="L3691" i="1"/>
  <c r="L2860" i="1"/>
  <c r="L4023" i="1"/>
  <c r="L1940" i="1"/>
  <c r="L4069" i="1"/>
  <c r="L3346" i="1"/>
  <c r="L3345" i="1"/>
  <c r="L1939" i="1"/>
  <c r="L3845" i="1"/>
  <c r="L2251" i="1"/>
  <c r="L3344" i="1"/>
  <c r="L3476" i="1"/>
  <c r="L4106" i="1"/>
  <c r="L151" i="1"/>
  <c r="L948" i="1"/>
  <c r="L1938" i="1"/>
  <c r="L295" i="1"/>
  <c r="L2648" i="1"/>
  <c r="L3797" i="1"/>
  <c r="L2647" i="1"/>
  <c r="L3863" i="1"/>
  <c r="L2951" i="1"/>
  <c r="L409" i="1"/>
  <c r="L3995" i="1"/>
  <c r="L72" i="1"/>
  <c r="L1937" i="1"/>
  <c r="L1936" i="1"/>
  <c r="L752" i="1"/>
  <c r="L2991" i="1"/>
  <c r="L3829" i="1"/>
  <c r="L2646" i="1"/>
  <c r="L1935" i="1"/>
  <c r="L3690" i="1"/>
  <c r="L1197" i="1"/>
  <c r="L2412" i="1"/>
  <c r="L3198" i="1"/>
  <c r="L3906" i="1"/>
  <c r="L3343" i="1"/>
  <c r="L188" i="1"/>
  <c r="L2411" i="1"/>
  <c r="L3905" i="1"/>
  <c r="L1934" i="1"/>
  <c r="L2410" i="1"/>
  <c r="L2571" i="1"/>
  <c r="L3475" i="1"/>
  <c r="L2645" i="1"/>
  <c r="L2570" i="1"/>
  <c r="L483" i="1"/>
  <c r="L2569" i="1"/>
  <c r="L3904" i="1"/>
  <c r="L150" i="1"/>
  <c r="L1398" i="1"/>
  <c r="L2875" i="1"/>
  <c r="L3976" i="1"/>
  <c r="L1933" i="1"/>
  <c r="L3862" i="1"/>
  <c r="L3796" i="1"/>
  <c r="L2853" i="1"/>
  <c r="L3881" i="1"/>
  <c r="L1196" i="1"/>
  <c r="L3342" i="1"/>
  <c r="L3874" i="1"/>
  <c r="L1195" i="1"/>
  <c r="L3323" i="1"/>
  <c r="L2644" i="1"/>
  <c r="L1932" i="1"/>
  <c r="L3341" i="1"/>
  <c r="L3137" i="1"/>
  <c r="L3844" i="1"/>
  <c r="L3689" i="1"/>
  <c r="L2990" i="1"/>
  <c r="L3903" i="1"/>
  <c r="L4041" i="1"/>
  <c r="L380" i="1"/>
  <c r="L3994" i="1"/>
  <c r="L2466" i="1"/>
  <c r="L2409" i="1"/>
  <c r="L1714" i="1"/>
  <c r="L3340" i="1"/>
  <c r="L3647" i="1"/>
  <c r="L3843" i="1"/>
  <c r="L1931" i="1"/>
  <c r="L1194" i="1"/>
  <c r="L2643" i="1"/>
  <c r="L2408" i="1"/>
  <c r="L3795" i="1"/>
  <c r="L3688" i="1"/>
  <c r="L187" i="1"/>
  <c r="L3296" i="1"/>
  <c r="L4043" i="1"/>
  <c r="L1849" i="1"/>
  <c r="L2989" i="1"/>
  <c r="L186" i="1"/>
  <c r="L1930" i="1"/>
  <c r="L947" i="1"/>
  <c r="L1597" i="1"/>
  <c r="L946" i="1"/>
  <c r="L2988" i="1"/>
  <c r="L945" i="1"/>
  <c r="L2642" i="1"/>
  <c r="L1729" i="1"/>
  <c r="L1616" i="1"/>
  <c r="L674" i="1"/>
  <c r="L668" i="1"/>
  <c r="L2641" i="1"/>
  <c r="L751" i="1"/>
  <c r="L2874" i="1"/>
  <c r="L1631" i="1"/>
  <c r="L1929" i="1"/>
  <c r="L1397" i="1"/>
  <c r="L1928" i="1"/>
  <c r="L1927" i="1"/>
  <c r="L2915" i="1"/>
  <c r="L2397" i="1"/>
  <c r="L2987" i="1"/>
  <c r="L1926" i="1"/>
  <c r="L3894" i="1"/>
  <c r="L750" i="1"/>
  <c r="L3687" i="1"/>
  <c r="L2465" i="1"/>
  <c r="L1925" i="1"/>
  <c r="L2955" i="1"/>
  <c r="L1924" i="1"/>
  <c r="L3686" i="1"/>
  <c r="L3197" i="1"/>
  <c r="L4022" i="1"/>
  <c r="L2873" i="1"/>
  <c r="L3322" i="1"/>
  <c r="L2330" i="1"/>
  <c r="L3196" i="1"/>
  <c r="L2640" i="1"/>
  <c r="L2329" i="1"/>
  <c r="L3195" i="1"/>
  <c r="L3824" i="1"/>
  <c r="L1844" i="1"/>
  <c r="L3794" i="1"/>
  <c r="L2358" i="1"/>
  <c r="L3194" i="1"/>
  <c r="L3474" i="1"/>
  <c r="L4112" i="1"/>
  <c r="L2639" i="1"/>
  <c r="L482" i="1"/>
  <c r="L3838" i="1"/>
  <c r="L2872" i="1"/>
  <c r="L3685" i="1"/>
  <c r="L4086" i="1"/>
  <c r="L3593" i="1"/>
  <c r="L3861" i="1"/>
  <c r="L2986" i="1"/>
  <c r="L2638" i="1"/>
  <c r="L3473" i="1"/>
  <c r="L3608" i="1"/>
  <c r="L2985" i="1"/>
  <c r="L2637" i="1"/>
  <c r="L749" i="1"/>
  <c r="L4038" i="1"/>
  <c r="L944" i="1"/>
  <c r="L1596" i="1"/>
  <c r="L3472" i="1"/>
  <c r="L410" i="1"/>
  <c r="L3785" i="1"/>
  <c r="L1923" i="1"/>
  <c r="L2250" i="1"/>
  <c r="L2407" i="1"/>
  <c r="L3193" i="1"/>
  <c r="L2636" i="1"/>
  <c r="L294" i="1"/>
  <c r="L652" i="1"/>
  <c r="L3784" i="1"/>
  <c r="L3902" i="1"/>
  <c r="L299" i="1"/>
  <c r="L2546" i="1"/>
  <c r="L3599" i="1"/>
  <c r="L2635" i="1"/>
  <c r="L3192" i="1"/>
  <c r="L2565" i="1"/>
  <c r="L3817" i="1"/>
  <c r="L2634" i="1"/>
  <c r="L3890" i="1"/>
  <c r="L379" i="1"/>
  <c r="L3191" i="1"/>
  <c r="L3684" i="1"/>
  <c r="L943" i="1"/>
  <c r="L1193" i="1"/>
  <c r="L3471" i="1"/>
  <c r="L2836" i="1"/>
  <c r="L3793" i="1"/>
  <c r="L481" i="1"/>
  <c r="L2633" i="1"/>
  <c r="L3122" i="1"/>
  <c r="L149" i="1"/>
  <c r="L1922" i="1"/>
  <c r="L169" i="1"/>
  <c r="L3190" i="1"/>
  <c r="L2357" i="1"/>
  <c r="L480" i="1"/>
  <c r="L3964" i="1"/>
  <c r="L1192" i="1"/>
  <c r="L1396" i="1"/>
  <c r="L2249" i="1"/>
  <c r="L1395" i="1"/>
  <c r="L479" i="1"/>
  <c r="L1921" i="1"/>
  <c r="L2871" i="1"/>
  <c r="L2328" i="1"/>
  <c r="L2632" i="1"/>
  <c r="L3683" i="1"/>
  <c r="L1394" i="1"/>
  <c r="L3189" i="1"/>
  <c r="L3607" i="1"/>
  <c r="L2984" i="1"/>
  <c r="L1595" i="1"/>
  <c r="L2464" i="1"/>
  <c r="L3307" i="1"/>
  <c r="L2835" i="1"/>
  <c r="L478" i="1"/>
  <c r="L735" i="1"/>
  <c r="L3159" i="1"/>
  <c r="L2932" i="1"/>
  <c r="L1191" i="1"/>
  <c r="L3470" i="1"/>
  <c r="L477" i="1"/>
  <c r="L185" i="1"/>
  <c r="L2248" i="1"/>
  <c r="L942" i="1"/>
  <c r="L1359" i="1"/>
  <c r="L1368" i="1"/>
  <c r="L3555" i="1"/>
  <c r="L1920" i="1"/>
  <c r="L941" i="1"/>
  <c r="L3682" i="1"/>
  <c r="L2631" i="1"/>
  <c r="L3188" i="1"/>
  <c r="L2406" i="1"/>
  <c r="L2918" i="1"/>
  <c r="L2983" i="1"/>
  <c r="L2630" i="1"/>
  <c r="L1879" i="1"/>
  <c r="L3681" i="1"/>
  <c r="L3158" i="1"/>
  <c r="L3187" i="1"/>
  <c r="L476" i="1"/>
  <c r="L3825" i="1"/>
  <c r="L1919" i="1"/>
  <c r="L3595" i="1"/>
  <c r="L315" i="1"/>
  <c r="L3339" i="1"/>
  <c r="L3186" i="1"/>
  <c r="L461" i="1"/>
  <c r="L314" i="1"/>
  <c r="L3338" i="1"/>
  <c r="L1728" i="1"/>
  <c r="L2982" i="1"/>
  <c r="L1393" i="1"/>
  <c r="L2870" i="1"/>
  <c r="L1182" i="1"/>
  <c r="L184" i="1"/>
  <c r="L2247" i="1"/>
  <c r="L2405" i="1"/>
  <c r="L98" i="1"/>
  <c r="L3993" i="1"/>
  <c r="L3337" i="1"/>
  <c r="L2327" i="1"/>
  <c r="L2921" i="1"/>
  <c r="L2629" i="1"/>
  <c r="L3594" i="1"/>
  <c r="L2981" i="1"/>
  <c r="L2356" i="1"/>
  <c r="L2567" i="1"/>
  <c r="L2603" i="1"/>
  <c r="L3554" i="1"/>
  <c r="L2869" i="1"/>
  <c r="L3321" i="1"/>
  <c r="L3680" i="1"/>
  <c r="L2980" i="1"/>
  <c r="L2404" i="1"/>
  <c r="L3553" i="1"/>
  <c r="L1630" i="1"/>
  <c r="L3792" i="1"/>
  <c r="L2628" i="1"/>
  <c r="L3546" i="1"/>
  <c r="L3336" i="1"/>
  <c r="L2855" i="1"/>
  <c r="L2627" i="1"/>
  <c r="L3606" i="1"/>
  <c r="L2626" i="1"/>
  <c r="L2966" i="1"/>
  <c r="L3545" i="1"/>
  <c r="L3469" i="1"/>
  <c r="L3783" i="1"/>
  <c r="L1629" i="1"/>
  <c r="L3552" i="1"/>
  <c r="L2246" i="1"/>
  <c r="L2979" i="1"/>
  <c r="L1392" i="1"/>
  <c r="L3335" i="1"/>
  <c r="L2545" i="1"/>
  <c r="L2625" i="1"/>
  <c r="L3605" i="1"/>
  <c r="L3901" i="1"/>
  <c r="L3604" i="1"/>
  <c r="L3551" i="1"/>
  <c r="L2624" i="1"/>
  <c r="L3842" i="1"/>
  <c r="L1727" i="1"/>
  <c r="L3992" i="1"/>
  <c r="L3679" i="1"/>
  <c r="L2544" i="1"/>
  <c r="L2191" i="1"/>
  <c r="L3334" i="1"/>
  <c r="L3550" i="1"/>
  <c r="L3185" i="1"/>
  <c r="L1918" i="1"/>
  <c r="L1917" i="1"/>
  <c r="L3468" i="1"/>
  <c r="L2978" i="1"/>
  <c r="L3333" i="1"/>
  <c r="L475" i="1"/>
  <c r="L3121" i="1"/>
  <c r="L2463" i="1"/>
  <c r="L3184" i="1"/>
  <c r="L474" i="1"/>
  <c r="L3136" i="1"/>
  <c r="L2868" i="1"/>
  <c r="L3295" i="1"/>
  <c r="L473" i="1"/>
  <c r="L2403" i="1"/>
  <c r="L1610" i="1"/>
  <c r="L1391" i="1"/>
  <c r="L2623" i="1"/>
  <c r="L2936" i="1"/>
  <c r="L3332" i="1"/>
  <c r="L2622" i="1"/>
  <c r="L3983" i="1"/>
  <c r="L3183" i="1"/>
  <c r="L3331" i="1"/>
  <c r="L3678" i="1"/>
  <c r="L1916" i="1"/>
  <c r="L3440" i="1"/>
  <c r="L3841" i="1"/>
  <c r="L1915" i="1"/>
  <c r="L1848" i="1"/>
  <c r="L2977" i="1"/>
  <c r="L3677" i="1"/>
  <c r="L2976" i="1"/>
  <c r="L2975" i="1"/>
  <c r="L2954" i="1"/>
  <c r="L3603" i="1"/>
  <c r="L3135" i="1"/>
  <c r="L3646" i="1"/>
  <c r="L2195" i="1"/>
  <c r="L3840" i="1"/>
  <c r="L3120" i="1"/>
  <c r="L3446" i="1"/>
  <c r="L3816" i="1"/>
  <c r="L1726" i="1"/>
  <c r="L3182" i="1"/>
  <c r="L1725" i="1"/>
  <c r="L1914" i="1"/>
  <c r="L1390" i="1"/>
  <c r="L3467" i="1"/>
  <c r="L1171" i="1"/>
  <c r="L3900" i="1"/>
  <c r="L1913" i="1"/>
  <c r="L2606" i="1"/>
  <c r="L472" i="1"/>
  <c r="L1912" i="1"/>
  <c r="L1911" i="1"/>
  <c r="L3330" i="1"/>
  <c r="L1190" i="1"/>
  <c r="L3181" i="1"/>
  <c r="L2621" i="1"/>
  <c r="L3839" i="1"/>
  <c r="L3466" i="1"/>
  <c r="L3549" i="1"/>
  <c r="L2935" i="1"/>
  <c r="L2462" i="1"/>
  <c r="L3318" i="1"/>
  <c r="L748" i="1"/>
  <c r="L1910" i="1"/>
  <c r="L1628" i="1"/>
  <c r="L3465" i="1"/>
  <c r="L2620" i="1"/>
  <c r="L3873" i="1"/>
  <c r="L1909" i="1"/>
  <c r="L1908" i="1"/>
  <c r="L1907" i="1"/>
  <c r="L1627" i="1"/>
  <c r="L3329" i="1"/>
  <c r="L2934" i="1"/>
  <c r="L3589" i="1"/>
  <c r="L2974" i="1"/>
  <c r="L471" i="1"/>
  <c r="L3439" i="1"/>
  <c r="L2973" i="1"/>
  <c r="L3991" i="1"/>
  <c r="L2619" i="1"/>
  <c r="L470" i="1"/>
  <c r="L4060" i="1"/>
  <c r="L1724" i="1"/>
  <c r="L4101" i="1"/>
  <c r="L2972" i="1"/>
  <c r="L1389" i="1"/>
  <c r="L2461" i="1"/>
  <c r="L3452" i="1"/>
  <c r="L3461" i="1"/>
  <c r="L54" i="1"/>
  <c r="L4110" i="1"/>
  <c r="L4100" i="1"/>
  <c r="L469" i="1"/>
  <c r="L3676" i="1"/>
  <c r="L3675" i="1"/>
  <c r="L3674" i="1"/>
  <c r="L1906" i="1"/>
  <c r="L3899" i="1"/>
  <c r="L3673" i="1"/>
  <c r="L1840" i="1"/>
  <c r="L2920" i="1"/>
  <c r="L3672" i="1"/>
  <c r="L2323" i="1"/>
  <c r="L1905" i="1"/>
  <c r="L2867" i="1"/>
  <c r="L3328" i="1"/>
  <c r="L3671" i="1"/>
  <c r="L2953" i="1"/>
  <c r="L2930" i="1"/>
  <c r="L2460" i="1"/>
  <c r="L4054" i="1"/>
  <c r="L1189" i="1"/>
  <c r="L2245" i="1"/>
  <c r="L345" i="1"/>
  <c r="L2244" i="1"/>
  <c r="L2618" i="1"/>
  <c r="L3327" i="1"/>
  <c r="L1188" i="1"/>
  <c r="L1626" i="1"/>
  <c r="L4104" i="1"/>
  <c r="L1187" i="1"/>
  <c r="L468" i="1"/>
  <c r="L4091" i="1"/>
  <c r="L1904" i="1"/>
  <c r="L2866" i="1"/>
  <c r="L4074" i="1"/>
  <c r="L747" i="1"/>
  <c r="L1903" i="1"/>
  <c r="L1902" i="1"/>
  <c r="L3602" i="1"/>
  <c r="L746" i="1"/>
  <c r="L2919" i="1"/>
  <c r="L467" i="1"/>
  <c r="L1617" i="1"/>
  <c r="L673" i="1"/>
  <c r="L466" i="1"/>
  <c r="L4073" i="1"/>
  <c r="L168" i="1"/>
  <c r="L745" i="1"/>
  <c r="L3180" i="1"/>
  <c r="L2243" i="1"/>
  <c r="L667" i="1"/>
  <c r="L3891" i="1"/>
  <c r="L3670" i="1"/>
  <c r="L2617" i="1"/>
  <c r="L1186" i="1"/>
  <c r="L2459" i="1"/>
  <c r="L3963" i="1"/>
  <c r="L1901" i="1"/>
  <c r="L3119" i="1"/>
  <c r="L3974" i="1"/>
  <c r="L4103" i="1"/>
  <c r="L1358" i="1"/>
  <c r="L3669" i="1"/>
  <c r="L1900" i="1"/>
  <c r="L4072" i="1"/>
  <c r="L1899" i="1"/>
  <c r="L1378" i="1"/>
  <c r="L3548" i="1"/>
  <c r="L4099" i="1"/>
  <c r="L744" i="1"/>
  <c r="L3668" i="1"/>
  <c r="L4064" i="1"/>
  <c r="L4042" i="1"/>
  <c r="L3984" i="1"/>
  <c r="L2616" i="1"/>
  <c r="L3667" i="1"/>
  <c r="L2355" i="1"/>
  <c r="L3179" i="1"/>
  <c r="L1847" i="1"/>
  <c r="L2402" i="1"/>
  <c r="L2194" i="1"/>
  <c r="L1388" i="1"/>
  <c r="L2865" i="1"/>
  <c r="L4021" i="1"/>
  <c r="L183" i="1"/>
  <c r="L3990" i="1"/>
  <c r="L3782" i="1"/>
  <c r="L1387" i="1"/>
  <c r="L1386" i="1"/>
  <c r="L1898" i="1"/>
  <c r="L3837" i="1"/>
  <c r="L3860" i="1"/>
  <c r="L672" i="1"/>
  <c r="L313" i="1"/>
  <c r="L3178" i="1"/>
  <c r="L3898" i="1"/>
  <c r="L2458" i="1"/>
  <c r="L3326" i="1"/>
  <c r="L182" i="1"/>
  <c r="L1723" i="1"/>
  <c r="L3781" i="1"/>
  <c r="L4115" i="1"/>
  <c r="L1385" i="1"/>
  <c r="L3828" i="1"/>
  <c r="L1588" i="1"/>
  <c r="L1897" i="1"/>
  <c r="L1846" i="1"/>
  <c r="L1625" i="1"/>
  <c r="L167" i="1"/>
  <c r="L1384" i="1"/>
  <c r="L1896" i="1"/>
  <c r="L1895" i="1"/>
  <c r="L1624" i="1"/>
  <c r="L725" i="1"/>
  <c r="L465" i="1"/>
  <c r="L743" i="1"/>
  <c r="L2401" i="1"/>
  <c r="L1894" i="1"/>
  <c r="L1156" i="1"/>
  <c r="L181" i="1"/>
  <c r="L724" i="1"/>
  <c r="L2242" i="1"/>
  <c r="L1623" i="1"/>
  <c r="L1893" i="1"/>
  <c r="L742" i="1"/>
  <c r="L1580" i="1"/>
  <c r="L148" i="1"/>
  <c r="L741" i="1"/>
  <c r="L135" i="1"/>
  <c r="L71" i="1"/>
  <c r="L464" i="1"/>
  <c r="L1892" i="1"/>
  <c r="L1383" i="1"/>
  <c r="L180" i="1"/>
  <c r="L2241" i="1"/>
  <c r="L1622" i="1"/>
  <c r="L1185" i="1"/>
  <c r="L2240" i="1"/>
  <c r="L671" i="1"/>
  <c r="L179" i="1"/>
  <c r="L53" i="1"/>
  <c r="L1722" i="1"/>
  <c r="L378" i="1"/>
  <c r="L2864" i="1"/>
  <c r="L723" i="1"/>
  <c r="L17" i="1"/>
  <c r="L147" i="1"/>
  <c r="L97" i="1"/>
  <c r="L1621" i="1"/>
  <c r="L178" i="1"/>
  <c r="L445" i="1"/>
  <c r="L1155" i="1"/>
  <c r="L910" i="1"/>
  <c r="L177" i="1"/>
  <c r="L2615" i="1"/>
  <c r="L312" i="1"/>
  <c r="L940" i="1"/>
  <c r="L939" i="1"/>
  <c r="L2354" i="1"/>
  <c r="L670" i="1"/>
  <c r="L938" i="1"/>
  <c r="L1382" i="1"/>
  <c r="L1891" i="1"/>
  <c r="L1845" i="1"/>
  <c r="L3177" i="1"/>
  <c r="L2614" i="1"/>
  <c r="L2971" i="1"/>
  <c r="L2457" i="1"/>
  <c r="L2559" i="1"/>
  <c r="L2613" i="1"/>
  <c r="L1381" i="1"/>
  <c r="L2612" i="1"/>
  <c r="L2843" i="1"/>
  <c r="L311" i="1"/>
  <c r="L2863" i="1"/>
  <c r="L937" i="1"/>
  <c r="L1890" i="1"/>
  <c r="L2541" i="1"/>
  <c r="L1889" i="1"/>
  <c r="L936" i="1"/>
  <c r="L2611" i="1"/>
  <c r="L2952" i="1"/>
  <c r="L935" i="1"/>
  <c r="L934" i="1"/>
  <c r="L3325" i="1"/>
  <c r="L1184" i="1"/>
  <c r="L3294" i="1"/>
  <c r="L2239" i="1"/>
  <c r="L463" i="1"/>
  <c r="L1340" i="1"/>
  <c r="L2189" i="1"/>
  <c r="L3459" i="1"/>
  <c r="L10" i="1"/>
  <c r="L1721" i="1"/>
  <c r="L1380" i="1"/>
  <c r="L2862" i="1"/>
  <c r="L3176" i="1"/>
  <c r="L712" i="1"/>
  <c r="L310" i="1"/>
  <c r="L3547" i="1"/>
  <c r="L933" i="1"/>
  <c r="L134" i="1"/>
  <c r="L3157" i="1"/>
  <c r="L932" i="1"/>
  <c r="L437" i="1"/>
  <c r="L3464" i="1"/>
  <c r="L740" i="1"/>
  <c r="L2861" i="1"/>
  <c r="L931" i="1"/>
  <c r="L2238" i="1"/>
  <c r="L1620" i="1"/>
  <c r="L3463" i="1"/>
  <c r="L1888" i="1"/>
  <c r="L1379" i="1"/>
  <c r="L176" i="1"/>
  <c r="L1619" i="1"/>
  <c r="L2568" i="1"/>
  <c r="L2456" i="1"/>
  <c r="L1720" i="1"/>
  <c r="L3644" i="1"/>
  <c r="L2610" i="1"/>
  <c r="L175" i="1"/>
  <c r="L2834" i="1"/>
  <c r="L2543" i="1"/>
  <c r="J880" i="1"/>
  <c r="J1337" i="1"/>
  <c r="J1576" i="1"/>
  <c r="J130" i="1"/>
  <c r="J293" i="1"/>
  <c r="J1575" i="1"/>
  <c r="J1146" i="1"/>
  <c r="J2185" i="1"/>
  <c r="J3544" i="1"/>
  <c r="J1574" i="1"/>
  <c r="J651" i="1"/>
  <c r="J292" i="1"/>
  <c r="J342" i="1"/>
  <c r="J95" i="1"/>
  <c r="J1873" i="1"/>
  <c r="J3858" i="1"/>
  <c r="J2831" i="1"/>
  <c r="J1698" i="1"/>
  <c r="J3533" i="1"/>
  <c r="J1145" i="1"/>
  <c r="J1336" i="1"/>
  <c r="J3970" i="1"/>
  <c r="J891" i="1"/>
  <c r="J650" i="1"/>
  <c r="J2184" i="1"/>
  <c r="J1144" i="1"/>
  <c r="J2602" i="1"/>
  <c r="J649" i="1"/>
  <c r="J1697" i="1"/>
  <c r="J1573" i="1"/>
  <c r="J1696" i="1"/>
  <c r="J49" i="1"/>
  <c r="J1168" i="1"/>
  <c r="J1572" i="1"/>
  <c r="J1571" i="1"/>
  <c r="J94" i="1"/>
  <c r="J3099" i="1"/>
  <c r="J375" i="1"/>
  <c r="J1143" i="1"/>
  <c r="J1357" i="1"/>
  <c r="J1695" i="1"/>
  <c r="J648" i="1"/>
  <c r="J3289" i="1"/>
  <c r="J647" i="1"/>
  <c r="J722" i="1"/>
  <c r="J1618" i="1"/>
  <c r="J2183" i="1"/>
  <c r="J3098" i="1"/>
  <c r="J1825" i="1"/>
  <c r="J1142" i="1"/>
  <c r="J2600" i="1"/>
  <c r="J3288" i="1"/>
  <c r="J297" i="1"/>
  <c r="J2830" i="1"/>
  <c r="J2829" i="1"/>
  <c r="J1709" i="1"/>
  <c r="J1694" i="1"/>
  <c r="J879" i="1"/>
  <c r="J2182" i="1"/>
  <c r="J2564" i="1"/>
  <c r="J291" i="1"/>
  <c r="J1570" i="1"/>
  <c r="J290" i="1"/>
  <c r="J878" i="1"/>
  <c r="J3287" i="1"/>
  <c r="J3126" i="1"/>
  <c r="J2181" i="1"/>
  <c r="J2230" i="1"/>
  <c r="J2180" i="1"/>
  <c r="J341" i="1"/>
  <c r="J129" i="1"/>
  <c r="J2828" i="1"/>
  <c r="J2179" i="1"/>
  <c r="J2537" i="1"/>
  <c r="J289" i="1"/>
  <c r="J1335" i="1"/>
  <c r="J374" i="1"/>
  <c r="J2321" i="1"/>
  <c r="J2827" i="1"/>
  <c r="J2950" i="1"/>
  <c r="J3317" i="1"/>
  <c r="J2322" i="1"/>
  <c r="J2178" i="1"/>
  <c r="J1334" i="1"/>
  <c r="J3286" i="1"/>
  <c r="J1141" i="1"/>
  <c r="J1569" i="1"/>
  <c r="J1824" i="1"/>
  <c r="J2177" i="1"/>
  <c r="J435" i="1"/>
  <c r="J2396" i="1"/>
  <c r="J3156" i="1"/>
  <c r="J3097" i="1"/>
  <c r="J340" i="1"/>
  <c r="J1693" i="1"/>
  <c r="J877" i="1"/>
  <c r="J2826" i="1"/>
  <c r="J288" i="1"/>
  <c r="J2395" i="1"/>
  <c r="J2588" i="1"/>
  <c r="J1140" i="1"/>
  <c r="J309" i="1"/>
  <c r="J93" i="1"/>
  <c r="J2399" i="1"/>
  <c r="J927" i="1"/>
  <c r="J646" i="1"/>
  <c r="J1139" i="1"/>
  <c r="J3532" i="1"/>
  <c r="J1568" i="1"/>
  <c r="J287" i="1"/>
  <c r="J1138" i="1"/>
  <c r="J721" i="1"/>
  <c r="J711" i="1"/>
  <c r="J2536" i="1"/>
  <c r="J2394" i="1"/>
  <c r="J720" i="1"/>
  <c r="J1567" i="1"/>
  <c r="J1566" i="1"/>
  <c r="J68" i="1"/>
  <c r="J1137" i="1"/>
  <c r="J3776" i="1"/>
  <c r="J2825" i="1"/>
  <c r="J286" i="1"/>
  <c r="J895" i="1"/>
  <c r="J1565" i="1"/>
  <c r="J876" i="1"/>
  <c r="J164" i="1"/>
  <c r="J2176" i="1"/>
  <c r="J1136" i="1"/>
  <c r="J875" i="1"/>
  <c r="J2852" i="1"/>
  <c r="J444" i="1"/>
  <c r="J3531" i="1"/>
  <c r="J1333" i="1"/>
  <c r="J2320" i="1"/>
  <c r="J1135" i="1"/>
  <c r="J3888" i="1"/>
  <c r="J730" i="1"/>
  <c r="J355" i="1"/>
  <c r="J645" i="1"/>
  <c r="J2175" i="1"/>
  <c r="J644" i="1"/>
  <c r="J2964" i="1"/>
  <c r="J3096" i="1"/>
  <c r="J1369" i="1"/>
  <c r="J2174" i="1"/>
  <c r="J901" i="1"/>
  <c r="J2447" i="1"/>
  <c r="J1134" i="1"/>
  <c r="J1133" i="1"/>
  <c r="J2824" i="1"/>
  <c r="J738" i="1"/>
  <c r="J2173" i="1"/>
  <c r="J1564" i="1"/>
  <c r="J710" i="1"/>
  <c r="J1132" i="1"/>
  <c r="J3458" i="1"/>
  <c r="J2228" i="1"/>
  <c r="J909" i="1"/>
  <c r="J3438" i="1"/>
  <c r="J3134" i="1"/>
  <c r="J3443" i="1"/>
  <c r="J4037" i="1"/>
  <c r="J1823" i="1"/>
  <c r="J2823" i="1"/>
  <c r="J3530" i="1"/>
  <c r="J1563" i="1"/>
  <c r="J2319" i="1"/>
  <c r="J1131" i="1"/>
  <c r="J2172" i="1"/>
  <c r="J2171" i="1"/>
  <c r="J709" i="1"/>
  <c r="J2227" i="1"/>
  <c r="J2170" i="1"/>
  <c r="J2169" i="1"/>
  <c r="J1592" i="1"/>
  <c r="J1372" i="1"/>
  <c r="J3285" i="1"/>
  <c r="J1562" i="1"/>
  <c r="J2168" i="1"/>
  <c r="J2393" i="1"/>
  <c r="J2914" i="1"/>
  <c r="J2535" i="1"/>
  <c r="J2822" i="1"/>
  <c r="J3284" i="1"/>
  <c r="J2167" i="1"/>
  <c r="J1332" i="1"/>
  <c r="J2166" i="1"/>
  <c r="J48" i="1"/>
  <c r="J3095" i="1"/>
  <c r="J2858" i="1"/>
  <c r="J406" i="1"/>
  <c r="J1561" i="1"/>
  <c r="J1331" i="1"/>
  <c r="J2165" i="1"/>
  <c r="J3815" i="1"/>
  <c r="J1692" i="1"/>
  <c r="J1130" i="1"/>
  <c r="J874" i="1"/>
  <c r="J1330" i="1"/>
  <c r="J2821" i="1"/>
  <c r="J3094" i="1"/>
  <c r="J2534" i="1"/>
  <c r="J2318" i="1"/>
  <c r="J3814" i="1"/>
  <c r="J405" i="1"/>
  <c r="J643" i="1"/>
  <c r="J873" i="1"/>
  <c r="J872" i="1"/>
  <c r="J2820" i="1"/>
  <c r="J871" i="1"/>
  <c r="J1560" i="1"/>
  <c r="J1559" i="1"/>
  <c r="J1329" i="1"/>
  <c r="J2819" i="1"/>
  <c r="J1328" i="1"/>
  <c r="J1327" i="1"/>
  <c r="J890" i="1"/>
  <c r="J642" i="1"/>
  <c r="J3093" i="1"/>
  <c r="J3775" i="1"/>
  <c r="J641" i="1"/>
  <c r="J434" i="1"/>
  <c r="J3092" i="1"/>
  <c r="J2533" i="1"/>
  <c r="J1129" i="1"/>
  <c r="J1128" i="1"/>
  <c r="J2818" i="1"/>
  <c r="J4063" i="1"/>
  <c r="J2817" i="1"/>
  <c r="J3091" i="1"/>
  <c r="J3529" i="1"/>
  <c r="J285" i="1"/>
  <c r="J2446" i="1"/>
  <c r="J3090" i="1"/>
  <c r="J3155" i="1"/>
  <c r="J3437" i="1"/>
  <c r="J1717" i="1"/>
  <c r="J3528" i="1"/>
  <c r="J344" i="1"/>
  <c r="J2226" i="1"/>
  <c r="J3089" i="1"/>
  <c r="J870" i="1"/>
  <c r="J2816" i="1"/>
  <c r="J2949" i="1"/>
  <c r="J2164" i="1"/>
  <c r="J1127" i="1"/>
  <c r="J1126" i="1"/>
  <c r="J1181" i="1"/>
  <c r="J2163" i="1"/>
  <c r="J2317" i="1"/>
  <c r="J2445" i="1"/>
  <c r="J1125" i="1"/>
  <c r="J2316" i="1"/>
  <c r="J1326" i="1"/>
  <c r="J284" i="1"/>
  <c r="J2162" i="1"/>
  <c r="J2161" i="1"/>
  <c r="J640" i="1"/>
  <c r="J2851" i="1"/>
  <c r="J3960" i="1"/>
  <c r="J2815" i="1"/>
  <c r="J1325" i="1"/>
  <c r="J639" i="1"/>
  <c r="J3527" i="1"/>
  <c r="J2948" i="1"/>
  <c r="J2840" i="1"/>
  <c r="J2392" i="1"/>
  <c r="J3637" i="1"/>
  <c r="J2605" i="1"/>
  <c r="J2160" i="1"/>
  <c r="J2159" i="1"/>
  <c r="J2814" i="1"/>
  <c r="J4" i="1"/>
  <c r="J1124" i="1"/>
  <c r="J3959" i="1"/>
  <c r="J1123" i="1"/>
  <c r="J433" i="1"/>
  <c r="J67" i="1"/>
  <c r="J1558" i="1"/>
  <c r="J708" i="1"/>
  <c r="J707" i="1"/>
  <c r="J283" i="1"/>
  <c r="J36" i="1"/>
  <c r="J282" i="1"/>
  <c r="J2158" i="1"/>
  <c r="J1557" i="1"/>
  <c r="J339" i="1"/>
  <c r="J2157" i="1"/>
  <c r="J92" i="1"/>
  <c r="J1324" i="1"/>
  <c r="J2156" i="1"/>
  <c r="J1691" i="1"/>
  <c r="J128" i="1"/>
  <c r="J638" i="1"/>
  <c r="J91" i="1"/>
  <c r="J1122" i="1"/>
  <c r="J869" i="1"/>
  <c r="J637" i="1"/>
  <c r="J868" i="1"/>
  <c r="J1154" i="1"/>
  <c r="J1121" i="1"/>
  <c r="J90" i="1"/>
  <c r="J867" i="1"/>
  <c r="J1120" i="1"/>
  <c r="J636" i="1"/>
  <c r="J866" i="1"/>
  <c r="J2444" i="1"/>
  <c r="J4007" i="1"/>
  <c r="J2532" i="1"/>
  <c r="J2913" i="1"/>
  <c r="J1556" i="1"/>
  <c r="J2155" i="1"/>
  <c r="J3306" i="1"/>
  <c r="J2813" i="1"/>
  <c r="J3835" i="1"/>
  <c r="J2315" i="1"/>
  <c r="J3309" i="1"/>
  <c r="J338" i="1"/>
  <c r="J2154" i="1"/>
  <c r="J2391" i="1"/>
  <c r="J2928" i="1"/>
  <c r="J865" i="1"/>
  <c r="J3088" i="1"/>
  <c r="J1699" i="1"/>
  <c r="J3857" i="1"/>
  <c r="J146" i="1"/>
  <c r="J2314" i="1"/>
  <c r="J1119" i="1"/>
  <c r="J635" i="1"/>
  <c r="J706" i="1"/>
  <c r="J1118" i="1"/>
  <c r="J1872" i="1"/>
  <c r="J1323" i="1"/>
  <c r="J3087" i="1"/>
  <c r="J1180" i="1"/>
  <c r="J1117" i="1"/>
  <c r="J2531" i="1"/>
  <c r="J1116" i="1"/>
  <c r="J1322" i="1"/>
  <c r="J2153" i="1"/>
  <c r="J2152" i="1"/>
  <c r="J634" i="1"/>
  <c r="J1115" i="1"/>
  <c r="J666" i="1"/>
  <c r="J1822" i="1"/>
  <c r="J1114" i="1"/>
  <c r="J2812" i="1"/>
  <c r="J2390" i="1"/>
  <c r="J864" i="1"/>
  <c r="J2151" i="1"/>
  <c r="J719" i="1"/>
  <c r="J281" i="1"/>
  <c r="J2150" i="1"/>
  <c r="J1821" i="1"/>
  <c r="J863" i="1"/>
  <c r="J1690" i="1"/>
  <c r="J1871" i="1"/>
  <c r="J308" i="1"/>
  <c r="J1321" i="1"/>
  <c r="J2149" i="1"/>
  <c r="J280" i="1"/>
  <c r="J633" i="1"/>
  <c r="J2313" i="1"/>
  <c r="J279" i="1"/>
  <c r="J2148" i="1"/>
  <c r="J1320" i="1"/>
  <c r="J2558" i="1"/>
  <c r="J35" i="1"/>
  <c r="J705" i="1"/>
  <c r="J1166" i="1"/>
  <c r="J2147" i="1"/>
  <c r="J3283" i="1"/>
  <c r="J1113" i="1"/>
  <c r="J1820" i="1"/>
  <c r="J862" i="1"/>
  <c r="J373" i="1"/>
  <c r="J861" i="1"/>
  <c r="J47" i="1"/>
  <c r="J860" i="1"/>
  <c r="J859" i="1"/>
  <c r="J443" i="1"/>
  <c r="J2225" i="1"/>
  <c r="J632" i="1"/>
  <c r="J2146" i="1"/>
  <c r="J3282" i="1"/>
  <c r="J1112" i="1"/>
  <c r="J442" i="1"/>
  <c r="J127" i="1"/>
  <c r="J1838" i="1"/>
  <c r="J1870" i="1"/>
  <c r="J858" i="1"/>
  <c r="J2145" i="1"/>
  <c r="J1605" i="1"/>
  <c r="J66" i="1"/>
  <c r="J278" i="1"/>
  <c r="J1819" i="1"/>
  <c r="J432" i="1"/>
  <c r="J1689" i="1"/>
  <c r="J2811" i="1"/>
  <c r="J1111" i="1"/>
  <c r="J2443" i="1"/>
  <c r="J277" i="1"/>
  <c r="J729" i="1"/>
  <c r="J631" i="1"/>
  <c r="J372" i="1"/>
  <c r="J630" i="1"/>
  <c r="J857" i="1"/>
  <c r="J1370" i="1"/>
  <c r="J126" i="1"/>
  <c r="J654" i="1"/>
  <c r="J1555" i="1"/>
  <c r="J856" i="1"/>
  <c r="J276" i="1"/>
  <c r="J1319" i="1"/>
  <c r="J2144" i="1"/>
  <c r="J1110" i="1"/>
  <c r="J1109" i="1"/>
  <c r="J1818" i="1"/>
  <c r="J1688" i="1"/>
  <c r="J132" i="1"/>
  <c r="J629" i="1"/>
  <c r="J3636" i="1"/>
  <c r="J855" i="1"/>
  <c r="J1554" i="1"/>
  <c r="J1553" i="1"/>
  <c r="J2143" i="1"/>
  <c r="J145" i="1"/>
  <c r="J2142" i="1"/>
  <c r="J404" i="1"/>
  <c r="J1687" i="1"/>
  <c r="J1552" i="1"/>
  <c r="J628" i="1"/>
  <c r="J1551" i="1"/>
  <c r="J1108" i="1"/>
  <c r="J1107" i="1"/>
  <c r="J2912" i="1"/>
  <c r="J431" i="1"/>
  <c r="J20" i="1"/>
  <c r="J1869" i="1"/>
  <c r="J1817" i="1"/>
  <c r="J1550" i="1"/>
  <c r="J1686" i="1"/>
  <c r="J69" i="1"/>
  <c r="J627" i="1"/>
  <c r="J626" i="1"/>
  <c r="J1549" i="1"/>
  <c r="J704" i="1"/>
  <c r="J343" i="1"/>
  <c r="J430" i="1"/>
  <c r="J70" i="1"/>
  <c r="J2530" i="1"/>
  <c r="J1548" i="1"/>
  <c r="J89" i="1"/>
  <c r="J1547" i="1"/>
  <c r="J854" i="1"/>
  <c r="J1106" i="1"/>
  <c r="J2141" i="1"/>
  <c r="J2140" i="1"/>
  <c r="J853" i="1"/>
  <c r="J1105" i="1"/>
  <c r="J125" i="1"/>
  <c r="J275" i="1"/>
  <c r="J274" i="1"/>
  <c r="J403" i="1"/>
  <c r="J3635" i="1"/>
  <c r="J273" i="1"/>
  <c r="J2810" i="1"/>
  <c r="J625" i="1"/>
  <c r="J2139" i="1"/>
  <c r="J3436" i="1"/>
  <c r="J371" i="1"/>
  <c r="J1546" i="1"/>
  <c r="J624" i="1"/>
  <c r="J3435" i="1"/>
  <c r="J1604" i="1"/>
  <c r="J1545" i="1"/>
  <c r="J4006" i="1"/>
  <c r="J1685" i="1"/>
  <c r="J3856" i="1"/>
  <c r="J2138" i="1"/>
  <c r="J272" i="1"/>
  <c r="J3127" i="1"/>
  <c r="J1544" i="1"/>
  <c r="J4096" i="1"/>
  <c r="J3958" i="1"/>
  <c r="J1104" i="1"/>
  <c r="J1816" i="1"/>
  <c r="J1543" i="1"/>
  <c r="J1542" i="1"/>
  <c r="J1318" i="1"/>
  <c r="J623" i="1"/>
  <c r="J1541" i="1"/>
  <c r="J2839" i="1"/>
  <c r="J622" i="1"/>
  <c r="J1103" i="1"/>
  <c r="J376" i="1"/>
  <c r="J1317" i="1"/>
  <c r="J1316" i="1"/>
  <c r="J1315" i="1"/>
  <c r="J718" i="1"/>
  <c r="J2137" i="1"/>
  <c r="J1314" i="1"/>
  <c r="J621" i="1"/>
  <c r="J928" i="1"/>
  <c r="J429" i="1"/>
  <c r="J307" i="1"/>
  <c r="J1540" i="1"/>
  <c r="J88" i="1"/>
  <c r="J1539" i="1"/>
  <c r="J852" i="1"/>
  <c r="J1815" i="1"/>
  <c r="J1102" i="1"/>
  <c r="J9" i="1"/>
  <c r="J271" i="1"/>
  <c r="J620" i="1"/>
  <c r="J1313" i="1"/>
  <c r="J665" i="1"/>
  <c r="J1343" i="1"/>
  <c r="J889" i="1"/>
  <c r="J1538" i="1"/>
  <c r="J1101" i="1"/>
  <c r="J370" i="1"/>
  <c r="J2136" i="1"/>
  <c r="J1814" i="1"/>
  <c r="J65" i="1"/>
  <c r="J270" i="1"/>
  <c r="J2442" i="1"/>
  <c r="J1615" i="1"/>
  <c r="J1537" i="1"/>
  <c r="J1536" i="1"/>
  <c r="J619" i="1"/>
  <c r="J851" i="1"/>
  <c r="J456" i="1"/>
  <c r="J269" i="1"/>
  <c r="J850" i="1"/>
  <c r="J337" i="1"/>
  <c r="J34" i="1"/>
  <c r="J2809" i="1"/>
  <c r="J2233" i="1"/>
  <c r="J1535" i="1"/>
  <c r="J268" i="1"/>
  <c r="J849" i="1"/>
  <c r="J1100" i="1"/>
  <c r="J2135" i="1"/>
  <c r="J618" i="1"/>
  <c r="J617" i="1"/>
  <c r="J1099" i="1"/>
  <c r="J455" i="1"/>
  <c r="J616" i="1"/>
  <c r="J267" i="1"/>
  <c r="J131" i="1"/>
  <c r="J1312" i="1"/>
  <c r="J1587" i="1"/>
  <c r="J615" i="1"/>
  <c r="J144" i="1"/>
  <c r="J3957" i="1"/>
  <c r="J1165" i="1"/>
  <c r="J1179" i="1"/>
  <c r="J2134" i="1"/>
  <c r="J2224" i="1"/>
  <c r="J407" i="1"/>
  <c r="J848" i="1"/>
  <c r="J1311" i="1"/>
  <c r="J614" i="1"/>
  <c r="J1153" i="1"/>
  <c r="J3587" i="1"/>
  <c r="J664" i="1"/>
  <c r="J87" i="1"/>
  <c r="J1310" i="1"/>
  <c r="J847" i="1"/>
  <c r="J2223" i="1"/>
  <c r="J703" i="1"/>
  <c r="J124" i="1"/>
  <c r="J336" i="1"/>
  <c r="J1098" i="1"/>
  <c r="J354" i="1"/>
  <c r="J46" i="1"/>
  <c r="J1097" i="1"/>
  <c r="J2133" i="1"/>
  <c r="J266" i="1"/>
  <c r="J459" i="1"/>
  <c r="J613" i="1"/>
  <c r="J1356" i="1"/>
  <c r="J265" i="1"/>
  <c r="J894" i="1"/>
  <c r="J2312" i="1"/>
  <c r="J1603" i="1"/>
  <c r="J264" i="1"/>
  <c r="J2808" i="1"/>
  <c r="J1813" i="1"/>
  <c r="J734" i="1"/>
  <c r="J143" i="1"/>
  <c r="J1096" i="1"/>
  <c r="J1095" i="1"/>
  <c r="J846" i="1"/>
  <c r="J1812" i="1"/>
  <c r="J1309" i="1"/>
  <c r="J1534" i="1"/>
  <c r="J263" i="1"/>
  <c r="J1367" i="1"/>
  <c r="J612" i="1"/>
  <c r="J845" i="1"/>
  <c r="J454" i="1"/>
  <c r="J1533" i="1"/>
  <c r="J33" i="1"/>
  <c r="J2807" i="1"/>
  <c r="J1532" i="1"/>
  <c r="J1308" i="1"/>
  <c r="J611" i="1"/>
  <c r="J1307" i="1"/>
  <c r="J1811" i="1"/>
  <c r="J844" i="1"/>
  <c r="J610" i="1"/>
  <c r="J1094" i="1"/>
  <c r="J893" i="1"/>
  <c r="J882" i="1"/>
  <c r="J1531" i="1"/>
  <c r="J2132" i="1"/>
  <c r="J163" i="1"/>
  <c r="J843" i="1"/>
  <c r="J1713" i="1"/>
  <c r="J262" i="1"/>
  <c r="J609" i="1"/>
  <c r="J2131" i="1"/>
  <c r="J1530" i="1"/>
  <c r="J1093" i="1"/>
  <c r="J1529" i="1"/>
  <c r="J892" i="1"/>
  <c r="J1306" i="1"/>
  <c r="J1609" i="1"/>
  <c r="J1528" i="1"/>
  <c r="J2806" i="1"/>
  <c r="J842" i="1"/>
  <c r="J841" i="1"/>
  <c r="J1092" i="1"/>
  <c r="J921" i="1"/>
  <c r="J123" i="1"/>
  <c r="J122" i="1"/>
  <c r="J1091" i="1"/>
  <c r="J1885" i="1"/>
  <c r="J1090" i="1"/>
  <c r="J261" i="1"/>
  <c r="J86" i="1"/>
  <c r="J1366" i="1"/>
  <c r="J2805" i="1"/>
  <c r="J1527" i="1"/>
  <c r="J1684" i="1"/>
  <c r="J1089" i="1"/>
  <c r="J2130" i="1"/>
  <c r="J2804" i="1"/>
  <c r="J85" i="1"/>
  <c r="J260" i="1"/>
  <c r="J259" i="1"/>
  <c r="J258" i="1"/>
  <c r="J460" i="1"/>
  <c r="J1088" i="1"/>
  <c r="J1526" i="1"/>
  <c r="J2803" i="1"/>
  <c r="J369" i="1"/>
  <c r="J121" i="1"/>
  <c r="J608" i="1"/>
  <c r="J351" i="1"/>
  <c r="J257" i="1"/>
  <c r="J428" i="1"/>
  <c r="J1152" i="1"/>
  <c r="J607" i="1"/>
  <c r="J606" i="1"/>
  <c r="J1087" i="1"/>
  <c r="J120" i="1"/>
  <c r="J605" i="1"/>
  <c r="J84" i="1"/>
  <c r="J1305" i="1"/>
  <c r="J2129" i="1"/>
  <c r="J702" i="1"/>
  <c r="J1304" i="1"/>
  <c r="J1525" i="1"/>
  <c r="J2128" i="1"/>
  <c r="J604" i="1"/>
  <c r="J2802" i="1"/>
  <c r="J2599" i="1"/>
  <c r="J1086" i="1"/>
  <c r="J1085" i="1"/>
  <c r="J1084" i="1"/>
  <c r="J45" i="1"/>
  <c r="J1083" i="1"/>
  <c r="J840" i="1"/>
  <c r="J1708" i="1"/>
  <c r="J3526" i="1"/>
  <c r="J2311" i="1"/>
  <c r="J83" i="1"/>
  <c r="J1524" i="1"/>
  <c r="J2801" i="1"/>
  <c r="J368" i="1"/>
  <c r="J1355" i="1"/>
  <c r="J1810" i="1"/>
  <c r="J900" i="1"/>
  <c r="J1809" i="1"/>
  <c r="J64" i="1"/>
  <c r="J1523" i="1"/>
  <c r="J256" i="1"/>
  <c r="J1522" i="1"/>
  <c r="J3086" i="1"/>
  <c r="J1521" i="1"/>
  <c r="J255" i="1"/>
  <c r="J254" i="1"/>
  <c r="J1082" i="1"/>
  <c r="J2800" i="1"/>
  <c r="J142" i="1"/>
  <c r="J253" i="1"/>
  <c r="J1081" i="1"/>
  <c r="J3085" i="1"/>
  <c r="J1376" i="1"/>
  <c r="J2799" i="1"/>
  <c r="J701" i="1"/>
  <c r="J1808" i="1"/>
  <c r="J82" i="1"/>
  <c r="J839" i="1"/>
  <c r="J252" i="1"/>
  <c r="J306" i="1"/>
  <c r="J838" i="1"/>
  <c r="J251" i="1"/>
  <c r="J250" i="1"/>
  <c r="J837" i="1"/>
  <c r="J2798" i="1"/>
  <c r="J836" i="1"/>
  <c r="J1520" i="1"/>
  <c r="J1080" i="1"/>
  <c r="J1079" i="1"/>
  <c r="J2310" i="1"/>
  <c r="J908" i="1"/>
  <c r="J1683" i="1"/>
  <c r="J1807" i="1"/>
  <c r="J1519" i="1"/>
  <c r="J1078" i="1"/>
  <c r="J305" i="1"/>
  <c r="J2529" i="1"/>
  <c r="J2528" i="1"/>
  <c r="J1518" i="1"/>
  <c r="J1682" i="1"/>
  <c r="J1077" i="1"/>
  <c r="J603" i="1"/>
  <c r="J63" i="1"/>
  <c r="J835" i="1"/>
  <c r="J2127" i="1"/>
  <c r="J602" i="1"/>
  <c r="J402" i="1"/>
  <c r="J249" i="1"/>
  <c r="J1303" i="1"/>
  <c r="J1517" i="1"/>
  <c r="J2450" i="1"/>
  <c r="J248" i="1"/>
  <c r="J2126" i="1"/>
  <c r="J2587" i="1"/>
  <c r="J1806" i="1"/>
  <c r="J2797" i="1"/>
  <c r="J1076" i="1"/>
  <c r="J834" i="1"/>
  <c r="J907" i="1"/>
  <c r="J1516" i="1"/>
  <c r="J247" i="1"/>
  <c r="J2125" i="1"/>
  <c r="J2124" i="1"/>
  <c r="J1681" i="1"/>
  <c r="J601" i="1"/>
  <c r="J2222" i="1"/>
  <c r="J1075" i="1"/>
  <c r="J833" i="1"/>
  <c r="J246" i="1"/>
  <c r="J1868" i="1"/>
  <c r="J367" i="1"/>
  <c r="J2309" i="1"/>
  <c r="J1608" i="1"/>
  <c r="J1515" i="1"/>
  <c r="J2527" i="1"/>
  <c r="J3084" i="1"/>
  <c r="J1302" i="1"/>
  <c r="J81" i="1"/>
  <c r="J2123" i="1"/>
  <c r="J1715" i="1"/>
  <c r="J1680" i="1"/>
  <c r="J2308" i="1"/>
  <c r="J2122" i="1"/>
  <c r="J832" i="1"/>
  <c r="J600" i="1"/>
  <c r="J920" i="1"/>
  <c r="J427" i="1"/>
  <c r="J2526" i="1"/>
  <c r="J162" i="1"/>
  <c r="J831" i="1"/>
  <c r="J599" i="1"/>
  <c r="J1602" i="1"/>
  <c r="J245" i="1"/>
  <c r="J1301" i="1"/>
  <c r="J244" i="1"/>
  <c r="J1074" i="1"/>
  <c r="J653" i="1"/>
  <c r="J2859" i="1"/>
  <c r="J1805" i="1"/>
  <c r="J426" i="1"/>
  <c r="J1073" i="1"/>
  <c r="J1300" i="1"/>
  <c r="J1299" i="1"/>
  <c r="J2348" i="1"/>
  <c r="J141" i="1"/>
  <c r="J1679" i="1"/>
  <c r="J598" i="1"/>
  <c r="J830" i="1"/>
  <c r="J1804" i="1"/>
  <c r="J3083" i="1"/>
  <c r="J919" i="1"/>
  <c r="J2542" i="1"/>
  <c r="J1514" i="1"/>
  <c r="J1513" i="1"/>
  <c r="J1512" i="1"/>
  <c r="J2796" i="1"/>
  <c r="J2221" i="1"/>
  <c r="J829" i="1"/>
  <c r="J366" i="1"/>
  <c r="J335" i="1"/>
  <c r="J1867" i="1"/>
  <c r="J37" i="1"/>
  <c r="J243" i="1"/>
  <c r="J1072" i="1"/>
  <c r="J242" i="1"/>
  <c r="J2795" i="1"/>
  <c r="J1298" i="1"/>
  <c r="J3082" i="1"/>
  <c r="J1887" i="1"/>
  <c r="J1511" i="1"/>
  <c r="J425" i="1"/>
  <c r="J3535" i="1"/>
  <c r="J2121" i="1"/>
  <c r="J1071" i="1"/>
  <c r="J2232" i="1"/>
  <c r="J1297" i="1"/>
  <c r="J2120" i="1"/>
  <c r="J1866" i="1"/>
  <c r="J918" i="1"/>
  <c r="J3101" i="1"/>
  <c r="J1803" i="1"/>
  <c r="J2794" i="1"/>
  <c r="J828" i="1"/>
  <c r="J917" i="1"/>
  <c r="J2525" i="1"/>
  <c r="J1070" i="1"/>
  <c r="J3081" i="1"/>
  <c r="J2307" i="1"/>
  <c r="J1349" i="1"/>
  <c r="J1296" i="1"/>
  <c r="J1295" i="1"/>
  <c r="J2917" i="1"/>
  <c r="J1601" i="1"/>
  <c r="J2119" i="1"/>
  <c r="J3316" i="1"/>
  <c r="J2389" i="1"/>
  <c r="J1069" i="1"/>
  <c r="J2793" i="1"/>
  <c r="J119" i="1"/>
  <c r="J2947" i="1"/>
  <c r="J3281" i="1"/>
  <c r="J1170" i="1"/>
  <c r="J827" i="1"/>
  <c r="J3434" i="1"/>
  <c r="J2220" i="1"/>
  <c r="J2911" i="1"/>
  <c r="J1294" i="1"/>
  <c r="J2792" i="1"/>
  <c r="J3293" i="1"/>
  <c r="J888" i="1"/>
  <c r="J2524" i="1"/>
  <c r="J2791" i="1"/>
  <c r="J2557" i="1"/>
  <c r="J1510" i="1"/>
  <c r="J2235" i="1"/>
  <c r="J1365" i="1"/>
  <c r="J3586" i="1"/>
  <c r="J3280" i="1"/>
  <c r="J3080" i="1"/>
  <c r="J1802" i="1"/>
  <c r="J2118" i="1"/>
  <c r="J597" i="1"/>
  <c r="J596" i="1"/>
  <c r="J1342" i="1"/>
  <c r="J3279" i="1"/>
  <c r="J2388" i="1"/>
  <c r="J700" i="1"/>
  <c r="J699" i="1"/>
  <c r="J1068" i="1"/>
  <c r="J3525" i="1"/>
  <c r="J1578" i="1"/>
  <c r="J1293" i="1"/>
  <c r="J1801" i="1"/>
  <c r="J3079" i="1"/>
  <c r="J3278" i="1"/>
  <c r="J2910" i="1"/>
  <c r="J1865" i="1"/>
  <c r="J1067" i="1"/>
  <c r="J3585" i="1"/>
  <c r="J2909" i="1"/>
  <c r="J2306" i="1"/>
  <c r="J1800" i="1"/>
  <c r="J3315" i="1"/>
  <c r="J1509" i="1"/>
  <c r="J2598" i="1"/>
  <c r="J2117" i="1"/>
  <c r="J2219" i="1"/>
  <c r="J2116" i="1"/>
  <c r="J2523" i="1"/>
  <c r="J241" i="1"/>
  <c r="J595" i="1"/>
  <c r="J2115" i="1"/>
  <c r="J1066" i="1"/>
  <c r="J3774" i="1"/>
  <c r="J2114" i="1"/>
  <c r="J3524" i="1"/>
  <c r="J2790" i="1"/>
  <c r="J4108" i="1"/>
  <c r="J1678" i="1"/>
  <c r="J2850" i="1"/>
  <c r="J2113" i="1"/>
  <c r="J2789" i="1"/>
  <c r="J1707" i="1"/>
  <c r="J1799" i="1"/>
  <c r="J3788" i="1"/>
  <c r="J62" i="1"/>
  <c r="J3078" i="1"/>
  <c r="J1586" i="1"/>
  <c r="J594" i="1"/>
  <c r="J1837" i="1"/>
  <c r="J1292" i="1"/>
  <c r="J2387" i="1"/>
  <c r="J240" i="1"/>
  <c r="J698" i="1"/>
  <c r="J1834" i="1"/>
  <c r="J826" i="1"/>
  <c r="J1291" i="1"/>
  <c r="J926" i="1"/>
  <c r="J2112" i="1"/>
  <c r="J1508" i="1"/>
  <c r="J2788" i="1"/>
  <c r="J1065" i="1"/>
  <c r="J2386" i="1"/>
  <c r="J1064" i="1"/>
  <c r="J2522" i="1"/>
  <c r="J1290" i="1"/>
  <c r="J1507" i="1"/>
  <c r="J3584" i="1"/>
  <c r="J401" i="1"/>
  <c r="J1289" i="1"/>
  <c r="J2946" i="1"/>
  <c r="J1798" i="1"/>
  <c r="J1063" i="1"/>
  <c r="J1864" i="1"/>
  <c r="J825" i="1"/>
  <c r="J2111" i="1"/>
  <c r="J1797" i="1"/>
  <c r="J2218" i="1"/>
  <c r="J2110" i="1"/>
  <c r="J2385" i="1"/>
  <c r="J1506" i="1"/>
  <c r="J1164" i="1"/>
  <c r="J1677" i="1"/>
  <c r="J1676" i="1"/>
  <c r="J717" i="1"/>
  <c r="J916" i="1"/>
  <c r="J3277" i="1"/>
  <c r="J3773" i="1"/>
  <c r="J3433" i="1"/>
  <c r="J2787" i="1"/>
  <c r="J365" i="1"/>
  <c r="J1354" i="1"/>
  <c r="J239" i="1"/>
  <c r="J2786" i="1"/>
  <c r="J3772" i="1"/>
  <c r="J61" i="1"/>
  <c r="J824" i="1"/>
  <c r="J238" i="1"/>
  <c r="J408" i="1"/>
  <c r="J593" i="1"/>
  <c r="J237" i="1"/>
  <c r="J3523" i="1"/>
  <c r="J1828" i="1"/>
  <c r="J2785" i="1"/>
  <c r="J716" i="1"/>
  <c r="J3077" i="1"/>
  <c r="J3956" i="1"/>
  <c r="J3432" i="1"/>
  <c r="J4102" i="1"/>
  <c r="J4087" i="1"/>
  <c r="J3982" i="1"/>
  <c r="J52" i="1"/>
  <c r="J823" i="1"/>
  <c r="J4097" i="1"/>
  <c r="J2784" i="1"/>
  <c r="J4084" i="1"/>
  <c r="J592" i="1"/>
  <c r="J400" i="1"/>
  <c r="J2783" i="1"/>
  <c r="J3855" i="1"/>
  <c r="J3962" i="1"/>
  <c r="J2849" i="1"/>
  <c r="J3276" i="1"/>
  <c r="J3431" i="1"/>
  <c r="J3445" i="1"/>
  <c r="J3771" i="1"/>
  <c r="J3634" i="1"/>
  <c r="J591" i="1"/>
  <c r="J2234" i="1"/>
  <c r="J1796" i="1"/>
  <c r="J1827" i="1"/>
  <c r="J3112" i="1"/>
  <c r="J1288" i="1"/>
  <c r="J2908" i="1"/>
  <c r="J1062" i="1"/>
  <c r="J3664" i="1"/>
  <c r="J2782" i="1"/>
  <c r="J3275" i="1"/>
  <c r="J2970" i="1"/>
  <c r="J3955" i="1"/>
  <c r="J1795" i="1"/>
  <c r="J3954" i="1"/>
  <c r="J2109" i="1"/>
  <c r="J4040" i="1"/>
  <c r="J3430" i="1"/>
  <c r="J3823" i="1"/>
  <c r="J3274" i="1"/>
  <c r="J3273" i="1"/>
  <c r="J3429" i="1"/>
  <c r="J1826" i="1"/>
  <c r="J3272" i="1"/>
  <c r="J2586" i="1"/>
  <c r="J4095" i="1"/>
  <c r="J4105" i="1"/>
  <c r="J4098" i="1"/>
  <c r="J3813" i="1"/>
  <c r="J3305" i="1"/>
  <c r="J2781" i="1"/>
  <c r="J3076" i="1"/>
  <c r="J3428" i="1"/>
  <c r="J4107" i="1"/>
  <c r="J2907" i="1"/>
  <c r="J2906" i="1"/>
  <c r="J2780" i="1"/>
  <c r="J590" i="1"/>
  <c r="J4051" i="1"/>
  <c r="J2521" i="1"/>
  <c r="J4061" i="1"/>
  <c r="J3427" i="1"/>
  <c r="J3854" i="1"/>
  <c r="J1505" i="1"/>
  <c r="J2779" i="1"/>
  <c r="J4094" i="1"/>
  <c r="J4039" i="1"/>
  <c r="J3075" i="1"/>
  <c r="J3154" i="1"/>
  <c r="J3770" i="1"/>
  <c r="J3426" i="1"/>
  <c r="J3271" i="1"/>
  <c r="J118" i="1"/>
  <c r="J2778" i="1"/>
  <c r="J3769" i="1"/>
  <c r="J1675" i="1"/>
  <c r="J334" i="1"/>
  <c r="J1706" i="1"/>
  <c r="J2108" i="1"/>
  <c r="J236" i="1"/>
  <c r="J2455" i="1"/>
  <c r="J1794" i="1"/>
  <c r="J2905" i="1"/>
  <c r="J3074" i="1"/>
  <c r="J822" i="1"/>
  <c r="J2540" i="1"/>
  <c r="J1504" i="1"/>
  <c r="J3270" i="1"/>
  <c r="J589" i="1"/>
  <c r="J235" i="1"/>
  <c r="J3425" i="1"/>
  <c r="J3424" i="1"/>
  <c r="J3953" i="1"/>
  <c r="J1503" i="1"/>
  <c r="J588" i="1"/>
  <c r="J821" i="1"/>
  <c r="J906" i="1"/>
  <c r="J3522" i="1"/>
  <c r="J2107" i="1"/>
  <c r="J3633" i="1"/>
  <c r="J453" i="1"/>
  <c r="J1287" i="1"/>
  <c r="J2106" i="1"/>
  <c r="J364" i="1"/>
  <c r="J2777" i="1"/>
  <c r="J1863" i="1"/>
  <c r="J2384" i="1"/>
  <c r="J3073" i="1"/>
  <c r="J1833" i="1"/>
  <c r="J3304" i="1"/>
  <c r="J2556" i="1"/>
  <c r="J1614" i="1"/>
  <c r="J3423" i="1"/>
  <c r="J2776" i="1"/>
  <c r="J1793" i="1"/>
  <c r="J117" i="1"/>
  <c r="J820" i="1"/>
  <c r="J3422" i="1"/>
  <c r="J1502" i="1"/>
  <c r="J333" i="1"/>
  <c r="J2520" i="1"/>
  <c r="J2842" i="1"/>
  <c r="J3632" i="1"/>
  <c r="J1501" i="1"/>
  <c r="J2383" i="1"/>
  <c r="J2400" i="1"/>
  <c r="J234" i="1"/>
  <c r="J732" i="1"/>
  <c r="J3768" i="1"/>
  <c r="J2775" i="1"/>
  <c r="J3583" i="1"/>
  <c r="J3072" i="1"/>
  <c r="J116" i="1"/>
  <c r="J587" i="1"/>
  <c r="J1500" i="1"/>
  <c r="J2555" i="1"/>
  <c r="J2774" i="1"/>
  <c r="J3269" i="1"/>
  <c r="J586" i="1"/>
  <c r="J3421" i="1"/>
  <c r="J1178" i="1"/>
  <c r="J2773" i="1"/>
  <c r="J3420" i="1"/>
  <c r="J3972" i="1"/>
  <c r="J2105" i="1"/>
  <c r="J1792" i="1"/>
  <c r="J1499" i="1"/>
  <c r="J2104" i="1"/>
  <c r="J399" i="1"/>
  <c r="J1498" i="1"/>
  <c r="J23" i="1"/>
  <c r="J2519" i="1"/>
  <c r="J2103" i="1"/>
  <c r="J2102" i="1"/>
  <c r="J1061" i="1"/>
  <c r="J1585" i="1"/>
  <c r="J2305" i="1"/>
  <c r="J585" i="1"/>
  <c r="J1674" i="1"/>
  <c r="J2101" i="1"/>
  <c r="J2772" i="1"/>
  <c r="J819" i="1"/>
  <c r="J2100" i="1"/>
  <c r="J2771" i="1"/>
  <c r="J584" i="1"/>
  <c r="J2099" i="1"/>
  <c r="J4114" i="1"/>
  <c r="J2770" i="1"/>
  <c r="J3871" i="1"/>
  <c r="J3071" i="1"/>
  <c r="J2454" i="1"/>
  <c r="J697" i="1"/>
  <c r="J3070" i="1"/>
  <c r="J4068" i="1"/>
  <c r="J3268" i="1"/>
  <c r="J3767" i="1"/>
  <c r="J4109" i="1"/>
  <c r="J583" i="1"/>
  <c r="J4083" i="1"/>
  <c r="J3419" i="1"/>
  <c r="J1060" i="1"/>
  <c r="J3766" i="1"/>
  <c r="J2769" i="1"/>
  <c r="J1497" i="1"/>
  <c r="J4036" i="1"/>
  <c r="J3418" i="1"/>
  <c r="J1286" i="1"/>
  <c r="J2518" i="1"/>
  <c r="J1791" i="1"/>
  <c r="J818" i="1"/>
  <c r="J582" i="1"/>
  <c r="J1673" i="1"/>
  <c r="J1285" i="1"/>
  <c r="J1284" i="1"/>
  <c r="J1577" i="1"/>
  <c r="J398" i="1"/>
  <c r="J2768" i="1"/>
  <c r="J2517" i="1"/>
  <c r="J581" i="1"/>
  <c r="J915" i="1"/>
  <c r="J1496" i="1"/>
  <c r="J3656" i="1"/>
  <c r="J3417" i="1"/>
  <c r="J115" i="1"/>
  <c r="J233" i="1"/>
  <c r="J32" i="1"/>
  <c r="J1283" i="1"/>
  <c r="J332" i="1"/>
  <c r="J2098" i="1"/>
  <c r="J1059" i="1"/>
  <c r="J922" i="1"/>
  <c r="J580" i="1"/>
  <c r="J3416" i="1"/>
  <c r="J2767" i="1"/>
  <c r="J2965" i="1"/>
  <c r="J914" i="1"/>
  <c r="J3521" i="1"/>
  <c r="J4019" i="1"/>
  <c r="J2601" i="1"/>
  <c r="J1282" i="1"/>
  <c r="J2304" i="1"/>
  <c r="J1672" i="1"/>
  <c r="J817" i="1"/>
  <c r="J2097" i="1"/>
  <c r="J4005" i="1"/>
  <c r="J397" i="1"/>
  <c r="J2217" i="1"/>
  <c r="J2766" i="1"/>
  <c r="J2441" i="1"/>
  <c r="J2904" i="1"/>
  <c r="J1495" i="1"/>
  <c r="J232" i="1"/>
  <c r="J3765" i="1"/>
  <c r="J2096" i="1"/>
  <c r="J2216" i="1"/>
  <c r="J2765" i="1"/>
  <c r="J1058" i="1"/>
  <c r="J1494" i="1"/>
  <c r="J3520" i="1"/>
  <c r="J1493" i="1"/>
  <c r="J60" i="1"/>
  <c r="J161" i="1"/>
  <c r="J3655" i="1"/>
  <c r="J2764" i="1"/>
  <c r="J396" i="1"/>
  <c r="J2215" i="1"/>
  <c r="J2903" i="1"/>
  <c r="J2854" i="1"/>
  <c r="J1492" i="1"/>
  <c r="J2303" i="1"/>
  <c r="J4004" i="1"/>
  <c r="J3267" i="1"/>
  <c r="J2095" i="1"/>
  <c r="J1281" i="1"/>
  <c r="J1491" i="1"/>
  <c r="J2763" i="1"/>
  <c r="J2094" i="1"/>
  <c r="J3266" i="1"/>
  <c r="J3069" i="1"/>
  <c r="J1280" i="1"/>
  <c r="J2093" i="1"/>
  <c r="J1373" i="1"/>
  <c r="J1279" i="1"/>
  <c r="J3764" i="1"/>
  <c r="J2931" i="1"/>
  <c r="J80" i="1"/>
  <c r="J1790" i="1"/>
  <c r="J1057" i="1"/>
  <c r="J579" i="1"/>
  <c r="J3597" i="1"/>
  <c r="J1490" i="1"/>
  <c r="J331" i="1"/>
  <c r="J578" i="1"/>
  <c r="J2597" i="1"/>
  <c r="J2092" i="1"/>
  <c r="J1862" i="1"/>
  <c r="J2516" i="1"/>
  <c r="J231" i="1"/>
  <c r="J3582" i="1"/>
  <c r="J1056" i="1"/>
  <c r="J2515" i="1"/>
  <c r="J2440" i="1"/>
  <c r="J304" i="1"/>
  <c r="J696" i="1"/>
  <c r="J816" i="1"/>
  <c r="J577" i="1"/>
  <c r="J1278" i="1"/>
  <c r="J1671" i="1"/>
  <c r="J1055" i="1"/>
  <c r="J441" i="1"/>
  <c r="J171" i="1"/>
  <c r="J576" i="1"/>
  <c r="J424" i="1"/>
  <c r="J1348" i="1"/>
  <c r="J1277" i="1"/>
  <c r="J1489" i="1"/>
  <c r="J1488" i="1"/>
  <c r="J1276" i="1"/>
  <c r="J2596" i="1"/>
  <c r="J1054" i="1"/>
  <c r="J1053" i="1"/>
  <c r="J1487" i="1"/>
  <c r="J350" i="1"/>
  <c r="J31" i="1"/>
  <c r="J2302" i="1"/>
  <c r="J575" i="1"/>
  <c r="J59" i="1"/>
  <c r="J2091" i="1"/>
  <c r="J2762" i="1"/>
  <c r="J330" i="1"/>
  <c r="J1486" i="1"/>
  <c r="J79" i="1"/>
  <c r="J815" i="1"/>
  <c r="J1364" i="1"/>
  <c r="J2090" i="1"/>
  <c r="J2761" i="1"/>
  <c r="J1275" i="1"/>
  <c r="J1274" i="1"/>
  <c r="J1861" i="1"/>
  <c r="J2089" i="1"/>
  <c r="J1485" i="1"/>
  <c r="J160" i="1"/>
  <c r="J574" i="1"/>
  <c r="J2760" i="1"/>
  <c r="J1484" i="1"/>
  <c r="J230" i="1"/>
  <c r="J573" i="1"/>
  <c r="J2088" i="1"/>
  <c r="J2087" i="1"/>
  <c r="J2514" i="1"/>
  <c r="J423" i="1"/>
  <c r="J363" i="1"/>
  <c r="J19" i="1"/>
  <c r="J2759" i="1"/>
  <c r="J1052" i="1"/>
  <c r="J1051" i="1"/>
  <c r="J1483" i="1"/>
  <c r="J1482" i="1"/>
  <c r="J1050" i="1"/>
  <c r="J572" i="1"/>
  <c r="J1273" i="1"/>
  <c r="J2086" i="1"/>
  <c r="J2301" i="1"/>
  <c r="J571" i="1"/>
  <c r="J570" i="1"/>
  <c r="J715" i="1"/>
  <c r="J3952" i="1"/>
  <c r="J1272" i="1"/>
  <c r="J2214" i="1"/>
  <c r="J1481" i="1"/>
  <c r="J3292" i="1"/>
  <c r="J2085" i="1"/>
  <c r="J1789" i="1"/>
  <c r="J298" i="1"/>
  <c r="J2513" i="1"/>
  <c r="J3175" i="1"/>
  <c r="J3265" i="1"/>
  <c r="J422" i="1"/>
  <c r="J2382" i="1"/>
  <c r="J1788" i="1"/>
  <c r="J2084" i="1"/>
  <c r="J1787" i="1"/>
  <c r="J1786" i="1"/>
  <c r="J3601" i="1"/>
  <c r="J1591" i="1"/>
  <c r="J2083" i="1"/>
  <c r="J2082" i="1"/>
  <c r="J569" i="1"/>
  <c r="J1049" i="1"/>
  <c r="J814" i="1"/>
  <c r="J2758" i="1"/>
  <c r="J229" i="1"/>
  <c r="J2757" i="1"/>
  <c r="J1048" i="1"/>
  <c r="J1882" i="1"/>
  <c r="J1594" i="1"/>
  <c r="J930" i="1"/>
  <c r="J2756" i="1"/>
  <c r="J2081" i="1"/>
  <c r="J228" i="1"/>
  <c r="J1480" i="1"/>
  <c r="J2512" i="1"/>
  <c r="J3111" i="1"/>
  <c r="J2237" i="1"/>
  <c r="J1271" i="1"/>
  <c r="J2511" i="1"/>
  <c r="J114" i="1"/>
  <c r="J663" i="1"/>
  <c r="J2080" i="1"/>
  <c r="J3519" i="1"/>
  <c r="J2510" i="1"/>
  <c r="J395" i="1"/>
  <c r="J3" i="1"/>
  <c r="J3763" i="1"/>
  <c r="J2902" i="1"/>
  <c r="J3518" i="1"/>
  <c r="J3449" i="1"/>
  <c r="J2439" i="1"/>
  <c r="J3068" i="1"/>
  <c r="J2755" i="1"/>
  <c r="J3951" i="1"/>
  <c r="J3631" i="1"/>
  <c r="J1183" i="1"/>
  <c r="J2901" i="1"/>
  <c r="J2079" i="1"/>
  <c r="J394" i="1"/>
  <c r="J3415" i="1"/>
  <c r="J2300" i="1"/>
  <c r="J3153" i="1"/>
  <c r="J3414" i="1"/>
  <c r="J2754" i="1"/>
  <c r="J2900" i="1"/>
  <c r="J3413" i="1"/>
  <c r="J4003" i="1"/>
  <c r="J2213" i="1"/>
  <c r="J1718" i="1"/>
  <c r="J3812" i="1"/>
  <c r="J3762" i="1"/>
  <c r="J3264" i="1"/>
  <c r="J2509" i="1"/>
  <c r="J3581" i="1"/>
  <c r="J3116" i="1"/>
  <c r="J3171" i="1"/>
  <c r="J3630" i="1"/>
  <c r="J2753" i="1"/>
  <c r="J1613" i="1"/>
  <c r="J2609" i="1"/>
  <c r="J5" i="1"/>
  <c r="J2508" i="1"/>
  <c r="J3314" i="1"/>
  <c r="J3811" i="1"/>
  <c r="J3067" i="1"/>
  <c r="J3517" i="1"/>
  <c r="J2078" i="1"/>
  <c r="J1670" i="1"/>
  <c r="J3822" i="1"/>
  <c r="J3870" i="1"/>
  <c r="J3580" i="1"/>
  <c r="J3761" i="1"/>
  <c r="J3066" i="1"/>
  <c r="J3516" i="1"/>
  <c r="J3760" i="1"/>
  <c r="J3834" i="1"/>
  <c r="J3065" i="1"/>
  <c r="J2299" i="1"/>
  <c r="J2507" i="1"/>
  <c r="J3537" i="1"/>
  <c r="J3629" i="1"/>
  <c r="J4111" i="1"/>
  <c r="J3173" i="1"/>
  <c r="J1151" i="1"/>
  <c r="J3412" i="1"/>
  <c r="J3579" i="1"/>
  <c r="J3628" i="1"/>
  <c r="J2752" i="1"/>
  <c r="J3411" i="1"/>
  <c r="J3598" i="1"/>
  <c r="J421" i="1"/>
  <c r="J568" i="1"/>
  <c r="J813" i="1"/>
  <c r="J2751" i="1"/>
  <c r="J1669" i="1"/>
  <c r="J3133" i="1"/>
  <c r="J3263" i="1"/>
  <c r="J3262" i="1"/>
  <c r="J2077" i="1"/>
  <c r="J3261" i="1"/>
  <c r="J3666" i="1"/>
  <c r="J3896" i="1"/>
  <c r="J3515" i="1"/>
  <c r="J4002" i="1"/>
  <c r="J3064" i="1"/>
  <c r="J3950" i="1"/>
  <c r="J3777" i="1"/>
  <c r="J3949" i="1"/>
  <c r="J4053" i="1"/>
  <c r="J3810" i="1"/>
  <c r="J3981" i="1"/>
  <c r="J2899" i="1"/>
  <c r="J1270" i="1"/>
  <c r="J4082" i="1"/>
  <c r="J3260" i="1"/>
  <c r="J3948" i="1"/>
  <c r="J4093" i="1"/>
  <c r="J4081" i="1"/>
  <c r="J812" i="1"/>
  <c r="J1479" i="1"/>
  <c r="J113" i="1"/>
  <c r="J133" i="1"/>
  <c r="J227" i="1"/>
  <c r="J567" i="1"/>
  <c r="J2857" i="1"/>
  <c r="J458" i="1"/>
  <c r="J2076" i="1"/>
  <c r="J655" i="1"/>
  <c r="J3259" i="1"/>
  <c r="J1047" i="1"/>
  <c r="J2075" i="1"/>
  <c r="J436" i="1"/>
  <c r="J44" i="1"/>
  <c r="J1269" i="1"/>
  <c r="J43" i="1"/>
  <c r="J2506" i="1"/>
  <c r="J1046" i="1"/>
  <c r="J811" i="1"/>
  <c r="J3063" i="1"/>
  <c r="J3821" i="1"/>
  <c r="J566" i="1"/>
  <c r="J3062" i="1"/>
  <c r="J226" i="1"/>
  <c r="J3410" i="1"/>
  <c r="J1147" i="1"/>
  <c r="J2838" i="1"/>
  <c r="J2438" i="1"/>
  <c r="J2750" i="1"/>
  <c r="J2848" i="1"/>
  <c r="J3310" i="1"/>
  <c r="J3578" i="1"/>
  <c r="J2505" i="1"/>
  <c r="J2504" i="1"/>
  <c r="J2847" i="1"/>
  <c r="J3947" i="1"/>
  <c r="J3258" i="1"/>
  <c r="J905" i="1"/>
  <c r="J2898" i="1"/>
  <c r="J225" i="1"/>
  <c r="J3759" i="1"/>
  <c r="J2589" i="1"/>
  <c r="J1478" i="1"/>
  <c r="J810" i="1"/>
  <c r="J3577" i="1"/>
  <c r="J3061" i="1"/>
  <c r="J3869" i="1"/>
  <c r="J2749" i="1"/>
  <c r="J3514" i="1"/>
  <c r="J809" i="1"/>
  <c r="J1477" i="1"/>
  <c r="J3758" i="1"/>
  <c r="J2298" i="1"/>
  <c r="J3757" i="1"/>
  <c r="J1476" i="1"/>
  <c r="J3513" i="1"/>
  <c r="J2748" i="1"/>
  <c r="J565" i="1"/>
  <c r="J3887" i="1"/>
  <c r="J2074" i="1"/>
  <c r="J2554" i="1"/>
  <c r="J4035" i="1"/>
  <c r="J2297" i="1"/>
  <c r="J3060" i="1"/>
  <c r="J2747" i="1"/>
  <c r="J3878" i="1"/>
  <c r="J2746" i="1"/>
  <c r="J2503" i="1"/>
  <c r="J3512" i="1"/>
  <c r="J3946" i="1"/>
  <c r="J2381" i="1"/>
  <c r="J2347" i="1"/>
  <c r="J2745" i="1"/>
  <c r="J3654" i="1"/>
  <c r="J3576" i="1"/>
  <c r="J2744" i="1"/>
  <c r="J3627" i="1"/>
  <c r="J3257" i="1"/>
  <c r="J2743" i="1"/>
  <c r="J3945" i="1"/>
  <c r="J1475" i="1"/>
  <c r="J420" i="1"/>
  <c r="J714" i="1"/>
  <c r="J452" i="1"/>
  <c r="J377" i="1"/>
  <c r="J1045" i="1"/>
  <c r="J1474" i="1"/>
  <c r="J808" i="1"/>
  <c r="J1473" i="1"/>
  <c r="J1702" i="1"/>
  <c r="J2346" i="1"/>
  <c r="J883" i="1"/>
  <c r="J2296" i="1"/>
  <c r="J2212" i="1"/>
  <c r="J1668" i="1"/>
  <c r="J1044" i="1"/>
  <c r="J2073" i="1"/>
  <c r="J78" i="1"/>
  <c r="J362" i="1"/>
  <c r="J1667" i="1"/>
  <c r="J1268" i="1"/>
  <c r="J2742" i="1"/>
  <c r="J3152" i="1"/>
  <c r="J564" i="1"/>
  <c r="J15" i="1"/>
  <c r="J3256" i="1"/>
  <c r="J1043" i="1"/>
  <c r="J2437" i="1"/>
  <c r="J1785" i="1"/>
  <c r="J1860" i="1"/>
  <c r="J2345" i="1"/>
  <c r="J2295" i="1"/>
  <c r="J1784" i="1"/>
  <c r="J1783" i="1"/>
  <c r="J1782" i="1"/>
  <c r="J2502" i="1"/>
  <c r="J2436" i="1"/>
  <c r="J451" i="1"/>
  <c r="J2072" i="1"/>
  <c r="J2927" i="1"/>
  <c r="J3944" i="1"/>
  <c r="J4001" i="1"/>
  <c r="J2071" i="1"/>
  <c r="J3151" i="1"/>
  <c r="J3303" i="1"/>
  <c r="J2070" i="1"/>
  <c r="J2897" i="1"/>
  <c r="J4018" i="1"/>
  <c r="J669" i="1"/>
  <c r="J3943" i="1"/>
  <c r="J3756" i="1"/>
  <c r="J3893" i="1"/>
  <c r="J3255" i="1"/>
  <c r="J3642" i="1"/>
  <c r="J2069" i="1"/>
  <c r="J2380" i="1"/>
  <c r="J3575" i="1"/>
  <c r="J2741" i="1"/>
  <c r="J3969" i="1"/>
  <c r="J2846" i="1"/>
  <c r="J329" i="1"/>
  <c r="J1781" i="1"/>
  <c r="J563" i="1"/>
  <c r="J1780" i="1"/>
  <c r="J2294" i="1"/>
  <c r="J807" i="1"/>
  <c r="J806" i="1"/>
  <c r="J3254" i="1"/>
  <c r="J328" i="1"/>
  <c r="J224" i="1"/>
  <c r="J223" i="1"/>
  <c r="J1666" i="1"/>
  <c r="J1472" i="1"/>
  <c r="J805" i="1"/>
  <c r="J112" i="1"/>
  <c r="J1042" i="1"/>
  <c r="J1665" i="1"/>
  <c r="J662" i="1"/>
  <c r="J562" i="1"/>
  <c r="J1779" i="1"/>
  <c r="J1041" i="1"/>
  <c r="J111" i="1"/>
  <c r="J2501" i="1"/>
  <c r="J393" i="1"/>
  <c r="J1584" i="1"/>
  <c r="J1267" i="1"/>
  <c r="J2068" i="1"/>
  <c r="J1040" i="1"/>
  <c r="J2435" i="1"/>
  <c r="J222" i="1"/>
  <c r="J561" i="1"/>
  <c r="J695" i="1"/>
  <c r="J1039" i="1"/>
  <c r="J560" i="1"/>
  <c r="J1266" i="1"/>
  <c r="J361" i="1"/>
  <c r="J1038" i="1"/>
  <c r="J1037" i="1"/>
  <c r="J1471" i="1"/>
  <c r="J2434" i="1"/>
  <c r="J2553" i="1"/>
  <c r="J3511" i="1"/>
  <c r="J2067" i="1"/>
  <c r="J3313" i="1"/>
  <c r="J804" i="1"/>
  <c r="J110" i="1"/>
  <c r="J3574" i="1"/>
  <c r="J1470" i="1"/>
  <c r="J327" i="1"/>
  <c r="J2740" i="1"/>
  <c r="J3059" i="1"/>
  <c r="J2739" i="1"/>
  <c r="J159" i="1"/>
  <c r="J1265" i="1"/>
  <c r="J2066" i="1"/>
  <c r="J2065" i="1"/>
  <c r="J1469" i="1"/>
  <c r="J3253" i="1"/>
  <c r="J3320" i="1"/>
  <c r="J2433" i="1"/>
  <c r="J2064" i="1"/>
  <c r="J2738" i="1"/>
  <c r="J3058" i="1"/>
  <c r="J2500" i="1"/>
  <c r="J3973" i="1"/>
  <c r="J4050" i="1"/>
  <c r="J3252" i="1"/>
  <c r="J2737" i="1"/>
  <c r="J2963" i="1"/>
  <c r="J3942" i="1"/>
  <c r="J1468" i="1"/>
  <c r="J3989" i="1"/>
  <c r="J3573" i="1"/>
  <c r="J3755" i="1"/>
  <c r="J3251" i="1"/>
  <c r="J1664" i="1"/>
  <c r="J3409" i="1"/>
  <c r="J3809" i="1"/>
  <c r="J221" i="1"/>
  <c r="J2293" i="1"/>
  <c r="J3118" i="1"/>
  <c r="J1467" i="1"/>
  <c r="J3408" i="1"/>
  <c r="J559" i="1"/>
  <c r="J3250" i="1"/>
  <c r="J3808" i="1"/>
  <c r="J3057" i="1"/>
  <c r="J1466" i="1"/>
  <c r="J2499" i="1"/>
  <c r="J3407" i="1"/>
  <c r="J3056" i="1"/>
  <c r="J3406" i="1"/>
  <c r="J3055" i="1"/>
  <c r="J3302" i="1"/>
  <c r="J1590" i="1"/>
  <c r="J2063" i="1"/>
  <c r="J3054" i="1"/>
  <c r="J694" i="1"/>
  <c r="J2896" i="1"/>
  <c r="J3457" i="1"/>
  <c r="J3754" i="1"/>
  <c r="J2945" i="1"/>
  <c r="J1778" i="1"/>
  <c r="J3975" i="1"/>
  <c r="J2062" i="1"/>
  <c r="J3543" i="1"/>
  <c r="J2061" i="1"/>
  <c r="J3941" i="1"/>
  <c r="J1832" i="1"/>
  <c r="J3249" i="1"/>
  <c r="J4085" i="1"/>
  <c r="J3110" i="1"/>
  <c r="J3591" i="1"/>
  <c r="J4000" i="1"/>
  <c r="J3510" i="1"/>
  <c r="J3820" i="1"/>
  <c r="J558" i="1"/>
  <c r="J2736" i="1"/>
  <c r="J1465" i="1"/>
  <c r="J3879" i="1"/>
  <c r="J3053" i="1"/>
  <c r="J3509" i="1"/>
  <c r="J3968" i="1"/>
  <c r="J1264" i="1"/>
  <c r="J1464" i="1"/>
  <c r="J2735" i="1"/>
  <c r="J3301" i="1"/>
  <c r="J4088" i="1"/>
  <c r="J2211" i="1"/>
  <c r="J1036" i="1"/>
  <c r="J3405" i="1"/>
  <c r="J3404" i="1"/>
  <c r="J3626" i="1"/>
  <c r="J3753" i="1"/>
  <c r="J3403" i="1"/>
  <c r="J557" i="1"/>
  <c r="J41" i="1"/>
  <c r="J4013" i="1"/>
  <c r="J166" i="1"/>
  <c r="J58" i="1"/>
  <c r="J2060" i="1"/>
  <c r="J2432" i="1"/>
  <c r="J803" i="1"/>
  <c r="J3448" i="1"/>
  <c r="J2734" i="1"/>
  <c r="J2498" i="1"/>
  <c r="J3572" i="1"/>
  <c r="J556" i="1"/>
  <c r="J1035" i="1"/>
  <c r="J3165" i="1"/>
  <c r="J3752" i="1"/>
  <c r="J4071" i="1"/>
  <c r="J3833" i="1"/>
  <c r="J555" i="1"/>
  <c r="J3807" i="1"/>
  <c r="J1463" i="1"/>
  <c r="J554" i="1"/>
  <c r="J2733" i="1"/>
  <c r="J2210" i="1"/>
  <c r="J2059" i="1"/>
  <c r="J3625" i="1"/>
  <c r="J3402" i="1"/>
  <c r="J3052" i="1"/>
  <c r="J2895" i="1"/>
  <c r="J3248" i="1"/>
  <c r="J3401" i="1"/>
  <c r="J1777" i="1"/>
  <c r="J326" i="1"/>
  <c r="J3400" i="1"/>
  <c r="J2497" i="1"/>
  <c r="J3571" i="1"/>
  <c r="J3399" i="1"/>
  <c r="J2732" i="1"/>
  <c r="J3570" i="1"/>
  <c r="J3051" i="1"/>
  <c r="J553" i="1"/>
  <c r="J2431" i="1"/>
  <c r="J77" i="1"/>
  <c r="J1347" i="1"/>
  <c r="J2841" i="1"/>
  <c r="J2058" i="1"/>
  <c r="J1462" i="1"/>
  <c r="J2057" i="1"/>
  <c r="J158" i="1"/>
  <c r="J3050" i="1"/>
  <c r="J1263" i="1"/>
  <c r="J693" i="1"/>
  <c r="J2056" i="1"/>
  <c r="J1461" i="1"/>
  <c r="J2585" i="1"/>
  <c r="J3163" i="1"/>
  <c r="J2292" i="1"/>
  <c r="J3751" i="1"/>
  <c r="J929" i="1"/>
  <c r="J1663" i="1"/>
  <c r="J3150" i="1"/>
  <c r="J2291" i="1"/>
  <c r="J2326" i="1"/>
  <c r="J1174" i="1"/>
  <c r="J2055" i="1"/>
  <c r="J419" i="1"/>
  <c r="J109" i="1"/>
  <c r="J3508" i="1"/>
  <c r="J552" i="1"/>
  <c r="J2379" i="1"/>
  <c r="J692" i="1"/>
  <c r="J2054" i="1"/>
  <c r="J440" i="1"/>
  <c r="J1034" i="1"/>
  <c r="J1262" i="1"/>
  <c r="J802" i="1"/>
  <c r="J801" i="1"/>
  <c r="J551" i="1"/>
  <c r="J1859" i="1"/>
  <c r="J800" i="1"/>
  <c r="J1460" i="1"/>
  <c r="J2290" i="1"/>
  <c r="J1459" i="1"/>
  <c r="J392" i="1"/>
  <c r="J108" i="1"/>
  <c r="J2604" i="1"/>
  <c r="J550" i="1"/>
  <c r="J1033" i="1"/>
  <c r="J2552" i="1"/>
  <c r="J1875" i="1"/>
  <c r="J349" i="1"/>
  <c r="J1261" i="1"/>
  <c r="J1260" i="1"/>
  <c r="J549" i="1"/>
  <c r="J3247" i="1"/>
  <c r="J3398" i="1"/>
  <c r="J1259" i="1"/>
  <c r="J3456" i="1"/>
  <c r="J3246" i="1"/>
  <c r="J799" i="1"/>
  <c r="J57" i="1"/>
  <c r="J2289" i="1"/>
  <c r="J2430" i="1"/>
  <c r="J1600" i="1"/>
  <c r="J548" i="1"/>
  <c r="J1258" i="1"/>
  <c r="J547" i="1"/>
  <c r="J1163" i="1"/>
  <c r="J1257" i="1"/>
  <c r="J173" i="1"/>
  <c r="J1719" i="1"/>
  <c r="J220" i="1"/>
  <c r="J2496" i="1"/>
  <c r="J2584" i="1"/>
  <c r="J2551" i="1"/>
  <c r="J3397" i="1"/>
  <c r="J1662" i="1"/>
  <c r="J2378" i="1"/>
  <c r="J3162" i="1"/>
  <c r="J1256" i="1"/>
  <c r="J1776" i="1"/>
  <c r="J2053" i="1"/>
  <c r="J2" i="1"/>
  <c r="J2731" i="1"/>
  <c r="J546" i="1"/>
  <c r="J2052" i="1"/>
  <c r="J3396" i="1"/>
  <c r="J1775" i="1"/>
  <c r="J3149" i="1"/>
  <c r="J1363" i="1"/>
  <c r="J2944" i="1"/>
  <c r="J30" i="1"/>
  <c r="J1255" i="1"/>
  <c r="J2051" i="1"/>
  <c r="J1254" i="1"/>
  <c r="J2550" i="1"/>
  <c r="J2538" i="1"/>
  <c r="J545" i="1"/>
  <c r="J2943" i="1"/>
  <c r="J3148" i="1"/>
  <c r="J3291" i="1"/>
  <c r="J2730" i="1"/>
  <c r="J3172" i="1"/>
  <c r="J219" i="1"/>
  <c r="J2429" i="1"/>
  <c r="J1661" i="1"/>
  <c r="J544" i="1"/>
  <c r="J1032" i="1"/>
  <c r="J165" i="1"/>
  <c r="J107" i="1"/>
  <c r="J303" i="1"/>
  <c r="J325" i="1"/>
  <c r="J6" i="1"/>
  <c r="J2288" i="1"/>
  <c r="J1253" i="1"/>
  <c r="J1774" i="1"/>
  <c r="J218" i="1"/>
  <c r="J543" i="1"/>
  <c r="J1031" i="1"/>
  <c r="J661" i="1"/>
  <c r="J391" i="1"/>
  <c r="J798" i="1"/>
  <c r="J1030" i="1"/>
  <c r="J1773" i="1"/>
  <c r="J39" i="1"/>
  <c r="J1029" i="1"/>
  <c r="J2583" i="1"/>
  <c r="J3624" i="1"/>
  <c r="J3507" i="1"/>
  <c r="J2962" i="1"/>
  <c r="J1878" i="1"/>
  <c r="J2729" i="1"/>
  <c r="J3049" i="1"/>
  <c r="J2894" i="1"/>
  <c r="J390" i="1"/>
  <c r="J3170" i="1"/>
  <c r="J691" i="1"/>
  <c r="J2193" i="1"/>
  <c r="J3245" i="1"/>
  <c r="J3244" i="1"/>
  <c r="J2050" i="1"/>
  <c r="J2728" i="1"/>
  <c r="J913" i="1"/>
  <c r="J1458" i="1"/>
  <c r="J1028" i="1"/>
  <c r="J2049" i="1"/>
  <c r="J542" i="1"/>
  <c r="J3395" i="1"/>
  <c r="J1252" i="1"/>
  <c r="J2048" i="1"/>
  <c r="J360" i="1"/>
  <c r="J1772" i="1"/>
  <c r="J1831" i="1"/>
  <c r="J541" i="1"/>
  <c r="J1771" i="1"/>
  <c r="J140" i="1"/>
  <c r="J50" i="1"/>
  <c r="J3147" i="1"/>
  <c r="J42" i="1"/>
  <c r="J1027" i="1"/>
  <c r="J1251" i="1"/>
  <c r="J2209" i="1"/>
  <c r="J1250" i="1"/>
  <c r="J1858" i="1"/>
  <c r="J157" i="1"/>
  <c r="J2727" i="1"/>
  <c r="J1701" i="1"/>
  <c r="J4058" i="1"/>
  <c r="J3853" i="1"/>
  <c r="J3790" i="1"/>
  <c r="J2047" i="1"/>
  <c r="J76" i="1"/>
  <c r="J4062" i="1"/>
  <c r="J3506" i="1"/>
  <c r="J3653" i="1"/>
  <c r="J3750" i="1"/>
  <c r="J1026" i="1"/>
  <c r="J29" i="1"/>
  <c r="J4066" i="1"/>
  <c r="J2046" i="1"/>
  <c r="J3048" i="1"/>
  <c r="J3588" i="1"/>
  <c r="J1025" i="1"/>
  <c r="J2837" i="1"/>
  <c r="J3047" i="1"/>
  <c r="J4080" i="1"/>
  <c r="J3505" i="1"/>
  <c r="J540" i="1"/>
  <c r="J3749" i="1"/>
  <c r="J3868" i="1"/>
  <c r="J2045" i="1"/>
  <c r="J2287" i="1"/>
  <c r="J539" i="1"/>
  <c r="J3940" i="1"/>
  <c r="J217" i="1"/>
  <c r="J3640" i="1"/>
  <c r="J1024" i="1"/>
  <c r="J3046" i="1"/>
  <c r="J3455" i="1"/>
  <c r="J3243" i="1"/>
  <c r="J3806" i="1"/>
  <c r="J660" i="1"/>
  <c r="J216" i="1"/>
  <c r="J3867" i="1"/>
  <c r="J3748" i="1"/>
  <c r="J2495" i="1"/>
  <c r="J1023" i="1"/>
  <c r="J538" i="1"/>
  <c r="J690" i="1"/>
  <c r="J3662" i="1"/>
  <c r="J797" i="1"/>
  <c r="J2044" i="1"/>
  <c r="J2377" i="1"/>
  <c r="J106" i="1"/>
  <c r="J1022" i="1"/>
  <c r="J1021" i="1"/>
  <c r="J1770" i="1"/>
  <c r="J3109" i="1"/>
  <c r="J1020" i="1"/>
  <c r="J1162" i="1"/>
  <c r="J1019" i="1"/>
  <c r="J418" i="1"/>
  <c r="J2452" i="1"/>
  <c r="J537" i="1"/>
  <c r="J1018" i="1"/>
  <c r="J324" i="1"/>
  <c r="J1457" i="1"/>
  <c r="J2286" i="1"/>
  <c r="J1456" i="1"/>
  <c r="J323" i="1"/>
  <c r="J1249" i="1"/>
  <c r="J1660" i="1"/>
  <c r="J796" i="1"/>
  <c r="J2285" i="1"/>
  <c r="J3146" i="1"/>
  <c r="J2494" i="1"/>
  <c r="J1248" i="1"/>
  <c r="J1455" i="1"/>
  <c r="J795" i="1"/>
  <c r="J1769" i="1"/>
  <c r="J2284" i="1"/>
  <c r="J1454" i="1"/>
  <c r="J389" i="1"/>
  <c r="J794" i="1"/>
  <c r="J1659" i="1"/>
  <c r="J536" i="1"/>
  <c r="J2726" i="1"/>
  <c r="J3242" i="1"/>
  <c r="J3747" i="1"/>
  <c r="J4014" i="1"/>
  <c r="J2608" i="1"/>
  <c r="J322" i="1"/>
  <c r="J3939" i="1"/>
  <c r="J3836" i="1"/>
  <c r="J3241" i="1"/>
  <c r="J3980" i="1"/>
  <c r="J3746" i="1"/>
  <c r="J3394" i="1"/>
  <c r="J174" i="1"/>
  <c r="J1017" i="1"/>
  <c r="J3623" i="1"/>
  <c r="J4052" i="1"/>
  <c r="J1768" i="1"/>
  <c r="J3938" i="1"/>
  <c r="J2043" i="1"/>
  <c r="J3393" i="1"/>
  <c r="J3504" i="1"/>
  <c r="J1339" i="1"/>
  <c r="J3045" i="1"/>
  <c r="J3745" i="1"/>
  <c r="J2283" i="1"/>
  <c r="J3569" i="1"/>
  <c r="J2042" i="1"/>
  <c r="J3744" i="1"/>
  <c r="J2493" i="1"/>
  <c r="J2725" i="1"/>
  <c r="J3743" i="1"/>
  <c r="J3877" i="1"/>
  <c r="J3895" i="1"/>
  <c r="J2724" i="1"/>
  <c r="J1884" i="1"/>
  <c r="J3044" i="1"/>
  <c r="J733" i="1"/>
  <c r="J2723" i="1"/>
  <c r="J2595" i="1"/>
  <c r="J1453" i="1"/>
  <c r="J3979" i="1"/>
  <c r="J2492" i="1"/>
  <c r="J2722" i="1"/>
  <c r="J3503" i="1"/>
  <c r="J3866" i="1"/>
  <c r="J3859" i="1"/>
  <c r="J3392" i="1"/>
  <c r="J3391" i="1"/>
  <c r="J3742" i="1"/>
  <c r="J3540" i="1"/>
  <c r="J1247" i="1"/>
  <c r="J1452" i="1"/>
  <c r="J3937" i="1"/>
  <c r="J3390" i="1"/>
  <c r="J3865" i="1"/>
  <c r="J1767" i="1"/>
  <c r="J3936" i="1"/>
  <c r="J3935" i="1"/>
  <c r="J2041" i="1"/>
  <c r="J793" i="1"/>
  <c r="J3622" i="1"/>
  <c r="J3819" i="1"/>
  <c r="J3389" i="1"/>
  <c r="J2721" i="1"/>
  <c r="J2398" i="1"/>
  <c r="J3502" i="1"/>
  <c r="J4009" i="1"/>
  <c r="J2040" i="1"/>
  <c r="J3741" i="1"/>
  <c r="J3501" i="1"/>
  <c r="J3740" i="1"/>
  <c r="J884" i="1"/>
  <c r="J2720" i="1"/>
  <c r="J3739" i="1"/>
  <c r="J3500" i="1"/>
  <c r="J3738" i="1"/>
  <c r="J215" i="1"/>
  <c r="J3737" i="1"/>
  <c r="J3787" i="1"/>
  <c r="J2039" i="1"/>
  <c r="J3534" i="1"/>
  <c r="J1246" i="1"/>
  <c r="J2344" i="1"/>
  <c r="J3988" i="1"/>
  <c r="J535" i="1"/>
  <c r="J1583" i="1"/>
  <c r="J1016" i="1"/>
  <c r="J792" i="1"/>
  <c r="J1015" i="1"/>
  <c r="J1451" i="1"/>
  <c r="J2038" i="1"/>
  <c r="J2282" i="1"/>
  <c r="J2208" i="1"/>
  <c r="J1014" i="1"/>
  <c r="J887" i="1"/>
  <c r="J3043" i="1"/>
  <c r="J3542" i="1"/>
  <c r="J4017" i="1"/>
  <c r="J2428" i="1"/>
  <c r="J3736" i="1"/>
  <c r="J4034" i="1"/>
  <c r="J3735" i="1"/>
  <c r="J3734" i="1"/>
  <c r="J1766" i="1"/>
  <c r="J3108" i="1"/>
  <c r="J3240" i="1"/>
  <c r="J4020" i="1"/>
  <c r="J1245" i="1"/>
  <c r="J4067" i="1"/>
  <c r="J2037" i="1"/>
  <c r="J3239" i="1"/>
  <c r="J3733" i="1"/>
  <c r="J3238" i="1"/>
  <c r="J3934" i="1"/>
  <c r="J2036" i="1"/>
  <c r="J3883" i="1"/>
  <c r="J3169" i="1"/>
  <c r="J2719" i="1"/>
  <c r="J2718" i="1"/>
  <c r="J3832" i="1"/>
  <c r="J2717" i="1"/>
  <c r="J2376" i="1"/>
  <c r="J3499" i="1"/>
  <c r="J3805" i="1"/>
  <c r="J3639" i="1"/>
  <c r="J3732" i="1"/>
  <c r="J3042" i="1"/>
  <c r="J3568" i="1"/>
  <c r="J3731" i="1"/>
  <c r="J3661" i="1"/>
  <c r="J3730" i="1"/>
  <c r="J3933" i="1"/>
  <c r="J417" i="1"/>
  <c r="J2427" i="1"/>
  <c r="J3932" i="1"/>
  <c r="J3621" i="1"/>
  <c r="J2716" i="1"/>
  <c r="J2281" i="1"/>
  <c r="J4049" i="1"/>
  <c r="J348" i="1"/>
  <c r="J2715" i="1"/>
  <c r="J3041" i="1"/>
  <c r="J321" i="1"/>
  <c r="J2426" i="1"/>
  <c r="J1244" i="1"/>
  <c r="J2035" i="1"/>
  <c r="J2280" i="1"/>
  <c r="J2190" i="1"/>
  <c r="J1013" i="1"/>
  <c r="J534" i="1"/>
  <c r="J1582" i="1"/>
  <c r="J1338" i="1"/>
  <c r="J320" i="1"/>
  <c r="J791" i="1"/>
  <c r="J790" i="1"/>
  <c r="J1450" i="1"/>
  <c r="J40" i="1"/>
  <c r="J1012" i="1"/>
  <c r="J789" i="1"/>
  <c r="J2714" i="1"/>
  <c r="J214" i="1"/>
  <c r="J3388" i="1"/>
  <c r="J4065" i="1"/>
  <c r="J3237" i="1"/>
  <c r="J213" i="1"/>
  <c r="J353" i="1"/>
  <c r="J3660" i="1"/>
  <c r="J2034" i="1"/>
  <c r="J3641" i="1"/>
  <c r="J3876" i="1"/>
  <c r="J3567" i="1"/>
  <c r="J3387" i="1"/>
  <c r="J3498" i="1"/>
  <c r="J3729" i="1"/>
  <c r="J3386" i="1"/>
  <c r="J3728" i="1"/>
  <c r="J1449" i="1"/>
  <c r="J533" i="1"/>
  <c r="J3897" i="1"/>
  <c r="J1243" i="1"/>
  <c r="J450" i="1"/>
  <c r="J532" i="1"/>
  <c r="J2325" i="1"/>
  <c r="J172" i="1"/>
  <c r="J2590" i="1"/>
  <c r="J531" i="1"/>
  <c r="J1242" i="1"/>
  <c r="J212" i="1"/>
  <c r="J2713" i="1"/>
  <c r="J2893" i="1"/>
  <c r="J1011" i="1"/>
  <c r="J1241" i="1"/>
  <c r="J1448" i="1"/>
  <c r="J689" i="1"/>
  <c r="J1874" i="1"/>
  <c r="J530" i="1"/>
  <c r="J462" i="1"/>
  <c r="J1607" i="1"/>
  <c r="J1010" i="1"/>
  <c r="J2033" i="1"/>
  <c r="J2032" i="1"/>
  <c r="J2491" i="1"/>
  <c r="J21" i="1"/>
  <c r="J96" i="1"/>
  <c r="J2712" i="1"/>
  <c r="J4008" i="1"/>
  <c r="J2490" i="1"/>
  <c r="J3236" i="1"/>
  <c r="J2343" i="1"/>
  <c r="J1658" i="1"/>
  <c r="J2711" i="1"/>
  <c r="J3385" i="1"/>
  <c r="J3235" i="1"/>
  <c r="J3384" i="1"/>
  <c r="J3967" i="1"/>
  <c r="J2342" i="1"/>
  <c r="J1240" i="1"/>
  <c r="J3145" i="1"/>
  <c r="J4048" i="1"/>
  <c r="J388" i="1"/>
  <c r="J1447" i="1"/>
  <c r="J2229" i="1"/>
  <c r="J1446" i="1"/>
  <c r="J1009" i="1"/>
  <c r="J2562" i="1"/>
  <c r="J3040" i="1"/>
  <c r="J416" i="1"/>
  <c r="J3039" i="1"/>
  <c r="J728" i="1"/>
  <c r="J2582" i="1"/>
  <c r="J105" i="1"/>
  <c r="J1445" i="1"/>
  <c r="J1239" i="1"/>
  <c r="J3038" i="1"/>
  <c r="J529" i="1"/>
  <c r="J788" i="1"/>
  <c r="J2710" i="1"/>
  <c r="J1008" i="1"/>
  <c r="J1007" i="1"/>
  <c r="J449" i="1"/>
  <c r="J528" i="1"/>
  <c r="J527" i="1"/>
  <c r="J319" i="1"/>
  <c r="J2031" i="1"/>
  <c r="J211" i="1"/>
  <c r="J2709" i="1"/>
  <c r="J156" i="1"/>
  <c r="J139" i="1"/>
  <c r="J526" i="1"/>
  <c r="J3037" i="1"/>
  <c r="J787" i="1"/>
  <c r="J3234" i="1"/>
  <c r="J2489" i="1"/>
  <c r="J1006" i="1"/>
  <c r="J1005" i="1"/>
  <c r="J1444" i="1"/>
  <c r="J359" i="1"/>
  <c r="J104" i="1"/>
  <c r="J1238" i="1"/>
  <c r="J3442" i="1"/>
  <c r="J688" i="1"/>
  <c r="J3036" i="1"/>
  <c r="J3144" i="1"/>
  <c r="J3383" i="1"/>
  <c r="J1443" i="1"/>
  <c r="J2892" i="1"/>
  <c r="J2561" i="1"/>
  <c r="J2341" i="1"/>
  <c r="J3780" i="1"/>
  <c r="J170" i="1"/>
  <c r="J1657" i="1"/>
  <c r="J3454" i="1"/>
  <c r="J2030" i="1"/>
  <c r="J3233" i="1"/>
  <c r="J3308" i="1"/>
  <c r="J3100" i="1"/>
  <c r="J3132" i="1"/>
  <c r="J1656" i="1"/>
  <c r="J3125" i="1"/>
  <c r="J3657" i="1"/>
  <c r="J1765" i="1"/>
  <c r="J3107" i="1"/>
  <c r="J2708" i="1"/>
  <c r="J3168" i="1"/>
  <c r="J3453" i="1"/>
  <c r="J2581" i="1"/>
  <c r="J1442" i="1"/>
  <c r="J3382" i="1"/>
  <c r="J1441" i="1"/>
  <c r="J3541" i="1"/>
  <c r="J2488" i="1"/>
  <c r="J2207" i="1"/>
  <c r="J2707" i="1"/>
  <c r="J925" i="1"/>
  <c r="J3319" i="1"/>
  <c r="J2029" i="1"/>
  <c r="J3620" i="1"/>
  <c r="J3566" i="1"/>
  <c r="J2206" i="1"/>
  <c r="J3497" i="1"/>
  <c r="J2845" i="1"/>
  <c r="J3727" i="1"/>
  <c r="J1881" i="1"/>
  <c r="J2028" i="1"/>
  <c r="J3539" i="1"/>
  <c r="J1237" i="1"/>
  <c r="J3496" i="1"/>
  <c r="J2205" i="1"/>
  <c r="J1830" i="1"/>
  <c r="J3324" i="1"/>
  <c r="J3619" i="1"/>
  <c r="J2027" i="1"/>
  <c r="J2026" i="1"/>
  <c r="J786" i="1"/>
  <c r="J2926" i="1"/>
  <c r="J2844" i="1"/>
  <c r="J2891" i="1"/>
  <c r="J28" i="1"/>
  <c r="J27" i="1"/>
  <c r="J2025" i="1"/>
  <c r="J2024" i="1"/>
  <c r="J525" i="1"/>
  <c r="J2023" i="1"/>
  <c r="J2204" i="1"/>
  <c r="J14" i="1"/>
  <c r="J2549" i="1"/>
  <c r="J3035" i="1"/>
  <c r="J687" i="1"/>
  <c r="J2706" i="1"/>
  <c r="J2022" i="1"/>
  <c r="J2832" i="1"/>
  <c r="J3726" i="1"/>
  <c r="J2580" i="1"/>
  <c r="J3034" i="1"/>
  <c r="J2375" i="1"/>
  <c r="J2203" i="1"/>
  <c r="J2279" i="1"/>
  <c r="J1004" i="1"/>
  <c r="J686" i="1"/>
  <c r="J1440" i="1"/>
  <c r="J524" i="1"/>
  <c r="J2021" i="1"/>
  <c r="J1764" i="1"/>
  <c r="J1439" i="1"/>
  <c r="J523" i="1"/>
  <c r="J1857" i="1"/>
  <c r="J2705" i="1"/>
  <c r="J1763" i="1"/>
  <c r="J522" i="1"/>
  <c r="J1438" i="1"/>
  <c r="J2704" i="1"/>
  <c r="J713" i="1"/>
  <c r="J1437" i="1"/>
  <c r="J2340" i="1"/>
  <c r="J2202" i="1"/>
  <c r="J2278" i="1"/>
  <c r="J2703" i="1"/>
  <c r="J1371" i="1"/>
  <c r="J2020" i="1"/>
  <c r="J1762" i="1"/>
  <c r="J1761" i="1"/>
  <c r="J3565" i="1"/>
  <c r="J1593" i="1"/>
  <c r="J1003" i="1"/>
  <c r="J2019" i="1"/>
  <c r="J3381" i="1"/>
  <c r="J1436" i="1"/>
  <c r="J2018" i="1"/>
  <c r="J2702" i="1"/>
  <c r="J2017" i="1"/>
  <c r="J904" i="1"/>
  <c r="J2374" i="1"/>
  <c r="J2016" i="1"/>
  <c r="J2201" i="1"/>
  <c r="J1002" i="1"/>
  <c r="J1001" i="1"/>
  <c r="J2015" i="1"/>
  <c r="J3115" i="1"/>
  <c r="J2186" i="1"/>
  <c r="J3232" i="1"/>
  <c r="J2187" i="1"/>
  <c r="J3978" i="1"/>
  <c r="J2925" i="1"/>
  <c r="J4057" i="1"/>
  <c r="J2890" i="1"/>
  <c r="J2701" i="1"/>
  <c r="J1435" i="1"/>
  <c r="J2014" i="1"/>
  <c r="J3495" i="1"/>
  <c r="J1236" i="1"/>
  <c r="J1177" i="1"/>
  <c r="J1760" i="1"/>
  <c r="J2700" i="1"/>
  <c r="J2013" i="1"/>
  <c r="J138" i="1"/>
  <c r="J2487" i="1"/>
  <c r="J1655" i="1"/>
  <c r="J2277" i="1"/>
  <c r="J3818" i="1"/>
  <c r="J521" i="1"/>
  <c r="J1000" i="1"/>
  <c r="J785" i="1"/>
  <c r="J2276" i="1"/>
  <c r="J1434" i="1"/>
  <c r="J520" i="1"/>
  <c r="J2012" i="1"/>
  <c r="J1150" i="1"/>
  <c r="J899" i="1"/>
  <c r="J999" i="1"/>
  <c r="J519" i="1"/>
  <c r="J998" i="1"/>
  <c r="J2486" i="1"/>
  <c r="J1612" i="1"/>
  <c r="J1235" i="1"/>
  <c r="J1654" i="1"/>
  <c r="J1234" i="1"/>
  <c r="J518" i="1"/>
  <c r="J2485" i="1"/>
  <c r="J2453" i="1"/>
  <c r="J24" i="1"/>
  <c r="J210" i="1"/>
  <c r="J2275" i="1"/>
  <c r="J3380" i="1"/>
  <c r="J2425" i="1"/>
  <c r="J784" i="1"/>
  <c r="J659" i="1"/>
  <c r="J2011" i="1"/>
  <c r="J1856" i="1"/>
  <c r="J997" i="1"/>
  <c r="J996" i="1"/>
  <c r="J1712" i="1"/>
  <c r="J1173" i="1"/>
  <c r="J2010" i="1"/>
  <c r="J995" i="1"/>
  <c r="J2009" i="1"/>
  <c r="J2699" i="1"/>
  <c r="J2008" i="1"/>
  <c r="J685" i="1"/>
  <c r="J1233" i="1"/>
  <c r="J155" i="1"/>
  <c r="J912" i="1"/>
  <c r="J517" i="1"/>
  <c r="J209" i="1"/>
  <c r="J1855" i="1"/>
  <c r="J994" i="1"/>
  <c r="J993" i="1"/>
  <c r="J2698" i="1"/>
  <c r="J1759" i="1"/>
  <c r="J2697" i="1"/>
  <c r="J1758" i="1"/>
  <c r="J2274" i="1"/>
  <c r="J1757" i="1"/>
  <c r="J992" i="1"/>
  <c r="J2484" i="1"/>
  <c r="J2424" i="1"/>
  <c r="J516" i="1"/>
  <c r="J387" i="1"/>
  <c r="J2352" i="1"/>
  <c r="J2007" i="1"/>
  <c r="J515" i="1"/>
  <c r="J783" i="1"/>
  <c r="J782" i="1"/>
  <c r="J2373" i="1"/>
  <c r="J2696" i="1"/>
  <c r="J2483" i="1"/>
  <c r="J2006" i="1"/>
  <c r="J514" i="1"/>
  <c r="J208" i="1"/>
  <c r="J415" i="1"/>
  <c r="J991" i="1"/>
  <c r="J781" i="1"/>
  <c r="J684" i="1"/>
  <c r="J2695" i="1"/>
  <c r="J2482" i="1"/>
  <c r="J2273" i="1"/>
  <c r="J1362" i="1"/>
  <c r="J990" i="1"/>
  <c r="J780" i="1"/>
  <c r="J1232" i="1"/>
  <c r="J2005" i="1"/>
  <c r="J207" i="1"/>
  <c r="J414" i="1"/>
  <c r="J3033" i="1"/>
  <c r="J1589" i="1"/>
  <c r="J3931" i="1"/>
  <c r="J513" i="1"/>
  <c r="J3300" i="1"/>
  <c r="J13" i="1"/>
  <c r="J2961" i="1"/>
  <c r="J3804" i="1"/>
  <c r="J683" i="1"/>
  <c r="J296" i="1"/>
  <c r="J2423" i="1"/>
  <c r="J779" i="1"/>
  <c r="J989" i="1"/>
  <c r="J682" i="1"/>
  <c r="J3231" i="1"/>
  <c r="J512" i="1"/>
  <c r="J511" i="1"/>
  <c r="J903" i="1"/>
  <c r="J1606" i="1"/>
  <c r="J923" i="1"/>
  <c r="J2694" i="1"/>
  <c r="J2004" i="1"/>
  <c r="J2693" i="1"/>
  <c r="J2692" i="1"/>
  <c r="J2579" i="1"/>
  <c r="J1231" i="1"/>
  <c r="J2916" i="1"/>
  <c r="J2272" i="1"/>
  <c r="J3494" i="1"/>
  <c r="J3379" i="1"/>
  <c r="J2548" i="1"/>
  <c r="J3493" i="1"/>
  <c r="J1756" i="1"/>
  <c r="J2691" i="1"/>
  <c r="J2271" i="1"/>
  <c r="J1755" i="1"/>
  <c r="J2690" i="1"/>
  <c r="J1230" i="1"/>
  <c r="J3032" i="1"/>
  <c r="J386" i="1"/>
  <c r="J1229" i="1"/>
  <c r="J778" i="1"/>
  <c r="J385" i="1"/>
  <c r="J3230" i="1"/>
  <c r="J2270" i="1"/>
  <c r="J1836" i="1"/>
  <c r="J1653" i="1"/>
  <c r="J384" i="1"/>
  <c r="J206" i="1"/>
  <c r="J358" i="1"/>
  <c r="J11" i="1"/>
  <c r="J510" i="1"/>
  <c r="J1433" i="1"/>
  <c r="J509" i="1"/>
  <c r="J1169" i="1"/>
  <c r="J205" i="1"/>
  <c r="J3143" i="1"/>
  <c r="J3031" i="1"/>
  <c r="J3229" i="1"/>
  <c r="J2372" i="1"/>
  <c r="J2889" i="1"/>
  <c r="J2888" i="1"/>
  <c r="J1754" i="1"/>
  <c r="J2422" i="1"/>
  <c r="J3652" i="1"/>
  <c r="J2003" i="1"/>
  <c r="J1175" i="1"/>
  <c r="J3564" i="1"/>
  <c r="J3167" i="1"/>
  <c r="J1432" i="1"/>
  <c r="J1652" i="1"/>
  <c r="J3312" i="1"/>
  <c r="J1341" i="1"/>
  <c r="J1431" i="1"/>
  <c r="J3161" i="1"/>
  <c r="J3643" i="1"/>
  <c r="J3592" i="1"/>
  <c r="J3142" i="1"/>
  <c r="J2578" i="1"/>
  <c r="J3030" i="1"/>
  <c r="J3029" i="1"/>
  <c r="J3124" i="1"/>
  <c r="J4056" i="1"/>
  <c r="J3378" i="1"/>
  <c r="J2481" i="1"/>
  <c r="J1651" i="1"/>
  <c r="J2960" i="1"/>
  <c r="J3106" i="1"/>
  <c r="J3131" i="1"/>
  <c r="J3160" i="1"/>
  <c r="J681" i="1"/>
  <c r="J777" i="1"/>
  <c r="J3105" i="1"/>
  <c r="J2339" i="1"/>
  <c r="J1705" i="1"/>
  <c r="J3299" i="1"/>
  <c r="J3778" i="1"/>
  <c r="J1361" i="1"/>
  <c r="J988" i="1"/>
  <c r="J1430" i="1"/>
  <c r="J3028" i="1"/>
  <c r="J776" i="1"/>
  <c r="J987" i="1"/>
  <c r="J2002" i="1"/>
  <c r="J1176" i="1"/>
  <c r="J1753" i="1"/>
  <c r="J680" i="1"/>
  <c r="J1375" i="1"/>
  <c r="J2001" i="1"/>
  <c r="J3027" i="1"/>
  <c r="J2689" i="1"/>
  <c r="J3228" i="1"/>
  <c r="J2350" i="1"/>
  <c r="J986" i="1"/>
  <c r="J2371" i="1"/>
  <c r="J2000" i="1"/>
  <c r="J1999" i="1"/>
  <c r="J3725" i="1"/>
  <c r="J886" i="1"/>
  <c r="J3724" i="1"/>
  <c r="J3492" i="1"/>
  <c r="J2269" i="1"/>
  <c r="J3026" i="1"/>
  <c r="J1429" i="1"/>
  <c r="J775" i="1"/>
  <c r="J3377" i="1"/>
  <c r="J3536" i="1"/>
  <c r="J774" i="1"/>
  <c r="J3645" i="1"/>
  <c r="J2594" i="1"/>
  <c r="J3618" i="1"/>
  <c r="J3104" i="1"/>
  <c r="J3491" i="1"/>
  <c r="J1998" i="1"/>
  <c r="J318" i="1"/>
  <c r="J1752" i="1"/>
  <c r="J3025" i="1"/>
  <c r="J4113" i="1"/>
  <c r="J3590" i="1"/>
  <c r="J1997" i="1"/>
  <c r="J2268" i="1"/>
  <c r="J1996" i="1"/>
  <c r="J3024" i="1"/>
  <c r="J902" i="1"/>
  <c r="J3376" i="1"/>
  <c r="J2959" i="1"/>
  <c r="J3166" i="1"/>
  <c r="J3930" i="1"/>
  <c r="J2566" i="1"/>
  <c r="J4033" i="1"/>
  <c r="J4079" i="1"/>
  <c r="J448" i="1"/>
  <c r="J3986" i="1"/>
  <c r="J1886" i="1"/>
  <c r="J2942" i="1"/>
  <c r="J773" i="1"/>
  <c r="J4016" i="1"/>
  <c r="J2941" i="1"/>
  <c r="J1350" i="1"/>
  <c r="J3227" i="1"/>
  <c r="J1428" i="1"/>
  <c r="J2688" i="1"/>
  <c r="J3023" i="1"/>
  <c r="J3872" i="1"/>
  <c r="J2887" i="1"/>
  <c r="J3617" i="1"/>
  <c r="J3123" i="1"/>
  <c r="J1995" i="1"/>
  <c r="J2687" i="1"/>
  <c r="J508" i="1"/>
  <c r="J1994" i="1"/>
  <c r="J507" i="1"/>
  <c r="J2940" i="1"/>
  <c r="J2421" i="1"/>
  <c r="J3490" i="1"/>
  <c r="J3375" i="1"/>
  <c r="J4032" i="1"/>
  <c r="J38" i="1"/>
  <c r="J2324" i="1"/>
  <c r="J1427" i="1"/>
  <c r="J1854" i="1"/>
  <c r="J3723" i="1"/>
  <c r="J1842" i="1"/>
  <c r="J204" i="1"/>
  <c r="J985" i="1"/>
  <c r="J2370" i="1"/>
  <c r="J1426" i="1"/>
  <c r="J2267" i="1"/>
  <c r="J1751" i="1"/>
  <c r="J506" i="1"/>
  <c r="J1425" i="1"/>
  <c r="J2886" i="1"/>
  <c r="J3374" i="1"/>
  <c r="J2969" i="1"/>
  <c r="J1750" i="1"/>
  <c r="J1228" i="1"/>
  <c r="J1227" i="1"/>
  <c r="J137" i="1"/>
  <c r="J2577" i="1"/>
  <c r="J1841" i="1"/>
  <c r="J2686" i="1"/>
  <c r="J2266" i="1"/>
  <c r="J1650" i="1"/>
  <c r="J383" i="1"/>
  <c r="J2685" i="1"/>
  <c r="J1226" i="1"/>
  <c r="J203" i="1"/>
  <c r="J1360" i="1"/>
  <c r="J202" i="1"/>
  <c r="J1993" i="1"/>
  <c r="J1749" i="1"/>
  <c r="J154" i="1"/>
  <c r="J2480" i="1"/>
  <c r="J1649" i="1"/>
  <c r="J1161" i="1"/>
  <c r="J2479" i="1"/>
  <c r="J1992" i="1"/>
  <c r="J12" i="1"/>
  <c r="J2684" i="1"/>
  <c r="J984" i="1"/>
  <c r="J727" i="1"/>
  <c r="J1703" i="1"/>
  <c r="J1748" i="1"/>
  <c r="J772" i="1"/>
  <c r="J2683" i="1"/>
  <c r="J201" i="1"/>
  <c r="J2353" i="1"/>
  <c r="J771" i="1"/>
  <c r="J3538" i="1"/>
  <c r="J1991" i="1"/>
  <c r="J1990" i="1"/>
  <c r="J2420" i="1"/>
  <c r="J2419" i="1"/>
  <c r="J3638" i="1"/>
  <c r="J56" i="1"/>
  <c r="J505" i="1"/>
  <c r="J2265" i="1"/>
  <c r="J770" i="1"/>
  <c r="J352" i="1"/>
  <c r="J1424" i="1"/>
  <c r="J983" i="1"/>
  <c r="J1611" i="1"/>
  <c r="J1225" i="1"/>
  <c r="J679" i="1"/>
  <c r="J504" i="1"/>
  <c r="J2682" i="1"/>
  <c r="J3226" i="1"/>
  <c r="J1989" i="1"/>
  <c r="J1988" i="1"/>
  <c r="J2236" i="1"/>
  <c r="J1224" i="1"/>
  <c r="J1883" i="1"/>
  <c r="J103" i="1"/>
  <c r="J769" i="1"/>
  <c r="J3722" i="1"/>
  <c r="J3721" i="1"/>
  <c r="J3373" i="1"/>
  <c r="J896" i="1"/>
  <c r="J3720" i="1"/>
  <c r="J3489" i="1"/>
  <c r="J3719" i="1"/>
  <c r="J3929" i="1"/>
  <c r="J3372" i="1"/>
  <c r="J3987" i="1"/>
  <c r="J1223" i="1"/>
  <c r="J2833" i="1"/>
  <c r="J4047" i="1"/>
  <c r="J3563" i="1"/>
  <c r="J3718" i="1"/>
  <c r="J3852" i="1"/>
  <c r="J3659" i="1"/>
  <c r="J3928" i="1"/>
  <c r="J3225" i="1"/>
  <c r="J3717" i="1"/>
  <c r="J3022" i="1"/>
  <c r="J3562" i="1"/>
  <c r="J4070" i="1"/>
  <c r="J3927" i="1"/>
  <c r="J2231" i="1"/>
  <c r="J3616" i="1"/>
  <c r="J4031" i="1"/>
  <c r="J3851" i="1"/>
  <c r="J3926" i="1"/>
  <c r="J4015" i="1"/>
  <c r="J3615" i="1"/>
  <c r="J1877" i="1"/>
  <c r="J4046" i="1"/>
  <c r="J3224" i="1"/>
  <c r="J2856" i="1"/>
  <c r="J2681" i="1"/>
  <c r="J3716" i="1"/>
  <c r="J3966" i="1"/>
  <c r="J3488" i="1"/>
  <c r="J3614" i="1"/>
  <c r="J1648" i="1"/>
  <c r="J1222" i="1"/>
  <c r="J982" i="1"/>
  <c r="J1423" i="1"/>
  <c r="J1647" i="1"/>
  <c r="J981" i="1"/>
  <c r="J3223" i="1"/>
  <c r="J439" i="1"/>
  <c r="J1221" i="1"/>
  <c r="J200" i="1"/>
  <c r="J3021" i="1"/>
  <c r="J898" i="1"/>
  <c r="J1422" i="1"/>
  <c r="J1646" i="1"/>
  <c r="J768" i="1"/>
  <c r="J1747" i="1"/>
  <c r="J75" i="1"/>
  <c r="J767" i="1"/>
  <c r="J980" i="1"/>
  <c r="J979" i="1"/>
  <c r="J503" i="1"/>
  <c r="J3020" i="1"/>
  <c r="J2369" i="1"/>
  <c r="J3019" i="1"/>
  <c r="J2929" i="1"/>
  <c r="J2338" i="1"/>
  <c r="J3018" i="1"/>
  <c r="J1421" i="1"/>
  <c r="J3017" i="1"/>
  <c r="J3371" i="1"/>
  <c r="J1746" i="1"/>
  <c r="J1987" i="1"/>
  <c r="J2418" i="1"/>
  <c r="J2680" i="1"/>
  <c r="J3164" i="1"/>
  <c r="J2885" i="1"/>
  <c r="J3298" i="1"/>
  <c r="J2593" i="1"/>
  <c r="J1645" i="1"/>
  <c r="J347" i="1"/>
  <c r="J766" i="1"/>
  <c r="J2337" i="1"/>
  <c r="J978" i="1"/>
  <c r="J1599" i="1"/>
  <c r="J1220" i="1"/>
  <c r="J2884" i="1"/>
  <c r="J2200" i="1"/>
  <c r="J3487" i="1"/>
  <c r="J1420" i="1"/>
  <c r="J2349" i="1"/>
  <c r="J8" i="1"/>
  <c r="J1644" i="1"/>
  <c r="J2264" i="1"/>
  <c r="J3486" i="1"/>
  <c r="J1986" i="1"/>
  <c r="J1219" i="1"/>
  <c r="J1643" i="1"/>
  <c r="J977" i="1"/>
  <c r="J976" i="1"/>
  <c r="J975" i="1"/>
  <c r="J2883" i="1"/>
  <c r="J457" i="1"/>
  <c r="J1985" i="1"/>
  <c r="J2478" i="1"/>
  <c r="J1218" i="1"/>
  <c r="J502" i="1"/>
  <c r="J3370" i="1"/>
  <c r="J1217" i="1"/>
  <c r="J2449" i="1"/>
  <c r="J3715" i="1"/>
  <c r="J501" i="1"/>
  <c r="J1984" i="1"/>
  <c r="J1983" i="1"/>
  <c r="J4078" i="1"/>
  <c r="J1353" i="1"/>
  <c r="J1982" i="1"/>
  <c r="J974" i="1"/>
  <c r="J3714" i="1"/>
  <c r="J1419" i="1"/>
  <c r="J3016" i="1"/>
  <c r="J3174" i="1"/>
  <c r="J1745" i="1"/>
  <c r="J1160" i="1"/>
  <c r="J3015" i="1"/>
  <c r="J3114" i="1"/>
  <c r="J2576" i="1"/>
  <c r="J3444" i="1"/>
  <c r="J2958" i="1"/>
  <c r="J1981" i="1"/>
  <c r="J973" i="1"/>
  <c r="J2336" i="1"/>
  <c r="J1216" i="1"/>
  <c r="J500" i="1"/>
  <c r="J3222" i="1"/>
  <c r="J2263" i="1"/>
  <c r="J2679" i="1"/>
  <c r="J3117" i="1"/>
  <c r="J447" i="1"/>
  <c r="J2939" i="1"/>
  <c r="J2938" i="1"/>
  <c r="J3113" i="1"/>
  <c r="J3369" i="1"/>
  <c r="J2262" i="1"/>
  <c r="J1880" i="1"/>
  <c r="J1344" i="1"/>
  <c r="J1642" i="1"/>
  <c r="J3014" i="1"/>
  <c r="J2968" i="1"/>
  <c r="J2678" i="1"/>
  <c r="J2924" i="1"/>
  <c r="J3290" i="1"/>
  <c r="J26" i="1"/>
  <c r="J1346" i="1"/>
  <c r="J199" i="1"/>
  <c r="J2575" i="1"/>
  <c r="J972" i="1"/>
  <c r="J2560" i="1"/>
  <c r="J2417" i="1"/>
  <c r="J2923" i="1"/>
  <c r="J3297" i="1"/>
  <c r="J1215" i="1"/>
  <c r="J499" i="1"/>
  <c r="J3713" i="1"/>
  <c r="J3712" i="1"/>
  <c r="J3803" i="1"/>
  <c r="J3850" i="1"/>
  <c r="J2261" i="1"/>
  <c r="J4012" i="1"/>
  <c r="J3221" i="1"/>
  <c r="J3013" i="1"/>
  <c r="J3977" i="1"/>
  <c r="J2574" i="1"/>
  <c r="J3368" i="1"/>
  <c r="J3367" i="1"/>
  <c r="J2677" i="1"/>
  <c r="J3141" i="1"/>
  <c r="J3802" i="1"/>
  <c r="J3012" i="1"/>
  <c r="J2676" i="1"/>
  <c r="J2675" i="1"/>
  <c r="J2188" i="1"/>
  <c r="J3801" i="1"/>
  <c r="J3140" i="1"/>
  <c r="J3485" i="1"/>
  <c r="J2351" i="1"/>
  <c r="J2416" i="1"/>
  <c r="J2674" i="1"/>
  <c r="J2335" i="1"/>
  <c r="J3366" i="1"/>
  <c r="J1980" i="1"/>
  <c r="J2477" i="1"/>
  <c r="J3103" i="1"/>
  <c r="J3365" i="1"/>
  <c r="J1214" i="1"/>
  <c r="J3711" i="1"/>
  <c r="J3011" i="1"/>
  <c r="J3364" i="1"/>
  <c r="J2260" i="1"/>
  <c r="J3864" i="1"/>
  <c r="J2591" i="1"/>
  <c r="J3651" i="1"/>
  <c r="J1744" i="1"/>
  <c r="J198" i="1"/>
  <c r="J1979" i="1"/>
  <c r="J2476" i="1"/>
  <c r="J3561" i="1"/>
  <c r="J3363" i="1"/>
  <c r="J1829" i="1"/>
  <c r="J498" i="1"/>
  <c r="J3362" i="1"/>
  <c r="J1418" i="1"/>
  <c r="J2673" i="1"/>
  <c r="J3613" i="1"/>
  <c r="J1978" i="1"/>
  <c r="J3220" i="1"/>
  <c r="J497" i="1"/>
  <c r="J3560" i="1"/>
  <c r="J971" i="1"/>
  <c r="J1417" i="1"/>
  <c r="J3886" i="1"/>
  <c r="J1977" i="1"/>
  <c r="J1581" i="1"/>
  <c r="J4045" i="1"/>
  <c r="J3361" i="1"/>
  <c r="J1149" i="1"/>
  <c r="J1853" i="1"/>
  <c r="J496" i="1"/>
  <c r="J4077" i="1"/>
  <c r="J3612" i="1"/>
  <c r="J2259" i="1"/>
  <c r="J495" i="1"/>
  <c r="J3880" i="1"/>
  <c r="J1213" i="1"/>
  <c r="J3710" i="1"/>
  <c r="J2672" i="1"/>
  <c r="J3360" i="1"/>
  <c r="J2671" i="1"/>
  <c r="J153" i="1"/>
  <c r="J4090" i="1"/>
  <c r="J3800" i="1"/>
  <c r="J3010" i="1"/>
  <c r="J2475" i="1"/>
  <c r="J3925" i="1"/>
  <c r="J1743" i="1"/>
  <c r="J1976" i="1"/>
  <c r="J3359" i="1"/>
  <c r="J3924" i="1"/>
  <c r="J2882" i="1"/>
  <c r="J4076" i="1"/>
  <c r="J3139" i="1"/>
  <c r="J102" i="1"/>
  <c r="J970" i="1"/>
  <c r="J55" i="1"/>
  <c r="J2933" i="1"/>
  <c r="J3009" i="1"/>
  <c r="J3650" i="1"/>
  <c r="J658" i="1"/>
  <c r="J3138" i="1"/>
  <c r="J3484" i="1"/>
  <c r="J302" i="1"/>
  <c r="J3709" i="1"/>
  <c r="J2670" i="1"/>
  <c r="J3827" i="1"/>
  <c r="J3219" i="1"/>
  <c r="J3441" i="1"/>
  <c r="J317" i="1"/>
  <c r="J3358" i="1"/>
  <c r="J3849" i="1"/>
  <c r="J494" i="1"/>
  <c r="J3779" i="1"/>
  <c r="J382" i="1"/>
  <c r="J3848" i="1"/>
  <c r="J25" i="1"/>
  <c r="J2669" i="1"/>
  <c r="J1159" i="1"/>
  <c r="J3483" i="1"/>
  <c r="J197" i="1"/>
  <c r="J3999" i="1"/>
  <c r="J1416" i="1"/>
  <c r="J3885" i="1"/>
  <c r="J493" i="1"/>
  <c r="J51" i="1"/>
  <c r="J1742" i="1"/>
  <c r="J1975" i="1"/>
  <c r="J657" i="1"/>
  <c r="J3611" i="1"/>
  <c r="J2668" i="1"/>
  <c r="J2667" i="1"/>
  <c r="J1641" i="1"/>
  <c r="J1212" i="1"/>
  <c r="J765" i="1"/>
  <c r="J1839" i="1"/>
  <c r="J196" i="1"/>
  <c r="J1211" i="1"/>
  <c r="J2881" i="1"/>
  <c r="J3008" i="1"/>
  <c r="J969" i="1"/>
  <c r="J1415" i="1"/>
  <c r="J2666" i="1"/>
  <c r="J2368" i="1"/>
  <c r="J3923" i="1"/>
  <c r="J346" i="1"/>
  <c r="J18" i="1"/>
  <c r="J3875" i="1"/>
  <c r="J195" i="1"/>
  <c r="J764" i="1"/>
  <c r="J492" i="1"/>
  <c r="J1852" i="1"/>
  <c r="J1876" i="1"/>
  <c r="J1974" i="1"/>
  <c r="J731" i="1"/>
  <c r="J2192" i="1"/>
  <c r="J2665" i="1"/>
  <c r="J968" i="1"/>
  <c r="J2664" i="1"/>
  <c r="J2663" i="1"/>
  <c r="J2448" i="1"/>
  <c r="J2367" i="1"/>
  <c r="J3831" i="1"/>
  <c r="J3218" i="1"/>
  <c r="J967" i="1"/>
  <c r="J966" i="1"/>
  <c r="J1414" i="1"/>
  <c r="J881" i="1"/>
  <c r="J3649" i="1"/>
  <c r="J3217" i="1"/>
  <c r="J4044" i="1"/>
  <c r="J3922" i="1"/>
  <c r="J2573" i="1"/>
  <c r="J2662" i="1"/>
  <c r="J3357" i="1"/>
  <c r="J1973" i="1"/>
  <c r="J3216" i="1"/>
  <c r="J3971" i="1"/>
  <c r="J3708" i="1"/>
  <c r="J3889" i="1"/>
  <c r="J3482" i="1"/>
  <c r="J1741" i="1"/>
  <c r="J4030" i="1"/>
  <c r="J3356" i="1"/>
  <c r="J3215" i="1"/>
  <c r="J2607" i="1"/>
  <c r="J1972" i="1"/>
  <c r="J4089" i="1"/>
  <c r="J3998" i="1"/>
  <c r="J3799" i="1"/>
  <c r="J1971" i="1"/>
  <c r="J1740" i="1"/>
  <c r="J2661" i="1"/>
  <c r="J4029" i="1"/>
  <c r="J3830" i="1"/>
  <c r="J3921" i="1"/>
  <c r="J1970" i="1"/>
  <c r="J3355" i="1"/>
  <c r="J2660" i="1"/>
  <c r="J1969" i="1"/>
  <c r="J3707" i="1"/>
  <c r="J3214" i="1"/>
  <c r="J3481" i="1"/>
  <c r="J2659" i="1"/>
  <c r="J3961" i="1"/>
  <c r="J3130" i="1"/>
  <c r="J3882" i="1"/>
  <c r="J2658" i="1"/>
  <c r="J3559" i="1"/>
  <c r="J4010" i="1"/>
  <c r="J1345" i="1"/>
  <c r="J3997" i="1"/>
  <c r="J3920" i="1"/>
  <c r="J3706" i="1"/>
  <c r="J3213" i="1"/>
  <c r="J3212" i="1"/>
  <c r="J3919" i="1"/>
  <c r="J1968" i="1"/>
  <c r="J3480" i="1"/>
  <c r="J2474" i="1"/>
  <c r="J3211" i="1"/>
  <c r="J2880" i="1"/>
  <c r="J3354" i="1"/>
  <c r="J3965" i="1"/>
  <c r="J3558" i="1"/>
  <c r="J1210" i="1"/>
  <c r="J3892" i="1"/>
  <c r="J3789" i="1"/>
  <c r="J3705" i="1"/>
  <c r="J2451" i="1"/>
  <c r="J2879" i="1"/>
  <c r="J3704" i="1"/>
  <c r="J4055" i="1"/>
  <c r="J3007" i="1"/>
  <c r="J3006" i="1"/>
  <c r="J3665" i="1"/>
  <c r="J3703" i="1"/>
  <c r="J1967" i="1"/>
  <c r="J3210" i="1"/>
  <c r="J1739" i="1"/>
  <c r="J438" i="1"/>
  <c r="J3005" i="1"/>
  <c r="J3918" i="1"/>
  <c r="J3702" i="1"/>
  <c r="J1413" i="1"/>
  <c r="J2415" i="1"/>
  <c r="J3701" i="1"/>
  <c r="J2572" i="1"/>
  <c r="J1352" i="1"/>
  <c r="J2366" i="1"/>
  <c r="J1640" i="1"/>
  <c r="J737" i="1"/>
  <c r="J1639" i="1"/>
  <c r="J1966" i="1"/>
  <c r="J965" i="1"/>
  <c r="J2592" i="1"/>
  <c r="J964" i="1"/>
  <c r="J446" i="1"/>
  <c r="J194" i="1"/>
  <c r="J2967" i="1"/>
  <c r="J3209" i="1"/>
  <c r="J2365" i="1"/>
  <c r="J2258" i="1"/>
  <c r="J1412" i="1"/>
  <c r="J3004" i="1"/>
  <c r="J3447" i="1"/>
  <c r="J3003" i="1"/>
  <c r="J2199" i="1"/>
  <c r="J3208" i="1"/>
  <c r="J1716" i="1"/>
  <c r="J1965" i="1"/>
  <c r="J1598" i="1"/>
  <c r="J2334" i="1"/>
  <c r="J763" i="1"/>
  <c r="J3479" i="1"/>
  <c r="J1638" i="1"/>
  <c r="J3917" i="1"/>
  <c r="J301" i="1"/>
  <c r="J3102" i="1"/>
  <c r="J1209" i="1"/>
  <c r="J1374" i="1"/>
  <c r="J3002" i="1"/>
  <c r="J2333" i="1"/>
  <c r="J3700" i="1"/>
  <c r="J1964" i="1"/>
  <c r="J3478" i="1"/>
  <c r="J2332" i="1"/>
  <c r="J1963" i="1"/>
  <c r="J381" i="1"/>
  <c r="J1208" i="1"/>
  <c r="J1411" i="1"/>
  <c r="J2473" i="1"/>
  <c r="J2472" i="1"/>
  <c r="J3207" i="1"/>
  <c r="J963" i="1"/>
  <c r="J2257" i="1"/>
  <c r="J2471" i="1"/>
  <c r="J1410" i="1"/>
  <c r="J3353" i="1"/>
  <c r="J491" i="1"/>
  <c r="J490" i="1"/>
  <c r="J193" i="1"/>
  <c r="J489" i="1"/>
  <c r="J962" i="1"/>
  <c r="J1962" i="1"/>
  <c r="J762" i="1"/>
  <c r="J1704" i="1"/>
  <c r="J1711" i="1"/>
  <c r="J1148" i="1"/>
  <c r="J1961" i="1"/>
  <c r="J961" i="1"/>
  <c r="J1579" i="1"/>
  <c r="J1960" i="1"/>
  <c r="J1409" i="1"/>
  <c r="J1637" i="1"/>
  <c r="J2470" i="1"/>
  <c r="J2256" i="1"/>
  <c r="J3206" i="1"/>
  <c r="J2563" i="1"/>
  <c r="J3648" i="1"/>
  <c r="J1959" i="1"/>
  <c r="J1636" i="1"/>
  <c r="J1158" i="1"/>
  <c r="J2331" i="1"/>
  <c r="J960" i="1"/>
  <c r="J3699" i="1"/>
  <c r="J1851" i="1"/>
  <c r="J2957" i="1"/>
  <c r="J1738" i="1"/>
  <c r="J678" i="1"/>
  <c r="J677" i="1"/>
  <c r="J74" i="1"/>
  <c r="J739" i="1"/>
  <c r="J3451" i="1"/>
  <c r="J101" i="1"/>
  <c r="J1635" i="1"/>
  <c r="J959" i="1"/>
  <c r="J1737" i="1"/>
  <c r="J1736" i="1"/>
  <c r="J100" i="1"/>
  <c r="J7" i="1"/>
  <c r="J656" i="1"/>
  <c r="J1958" i="1"/>
  <c r="J1408" i="1"/>
  <c r="J1407" i="1"/>
  <c r="J1207" i="1"/>
  <c r="J1957" i="1"/>
  <c r="J2657" i="1"/>
  <c r="J1956" i="1"/>
  <c r="J958" i="1"/>
  <c r="J1206" i="1"/>
  <c r="J1955" i="1"/>
  <c r="J957" i="1"/>
  <c r="J2198" i="1"/>
  <c r="J2255" i="1"/>
  <c r="J3001" i="1"/>
  <c r="J761" i="1"/>
  <c r="J911" i="1"/>
  <c r="J192" i="1"/>
  <c r="J726" i="1"/>
  <c r="J99" i="1"/>
  <c r="J2197" i="1"/>
  <c r="J2922" i="1"/>
  <c r="J885" i="1"/>
  <c r="J413" i="1"/>
  <c r="J1406" i="1"/>
  <c r="J3128" i="1"/>
  <c r="J956" i="1"/>
  <c r="J152" i="1"/>
  <c r="J136" i="1"/>
  <c r="J760" i="1"/>
  <c r="J2364" i="1"/>
  <c r="J1735" i="1"/>
  <c r="J488" i="1"/>
  <c r="J759" i="1"/>
  <c r="J316" i="1"/>
  <c r="J487" i="1"/>
  <c r="J758" i="1"/>
  <c r="J1734" i="1"/>
  <c r="J1850" i="1"/>
  <c r="J1733" i="1"/>
  <c r="J2469" i="1"/>
  <c r="J1405" i="1"/>
  <c r="J2196" i="1"/>
  <c r="J1172" i="1"/>
  <c r="J2254" i="1"/>
  <c r="J955" i="1"/>
  <c r="J757" i="1"/>
  <c r="J1954" i="1"/>
  <c r="J1634" i="1"/>
  <c r="J1404" i="1"/>
  <c r="J2656" i="1"/>
  <c r="J2956" i="1"/>
  <c r="J2468" i="1"/>
  <c r="J1351" i="1"/>
  <c r="J1205" i="1"/>
  <c r="J2414" i="1"/>
  <c r="J2655" i="1"/>
  <c r="J897" i="1"/>
  <c r="J486" i="1"/>
  <c r="J676" i="1"/>
  <c r="J1953" i="1"/>
  <c r="J191" i="1"/>
  <c r="J485" i="1"/>
  <c r="J756" i="1"/>
  <c r="J357" i="1"/>
  <c r="J412" i="1"/>
  <c r="J484" i="1"/>
  <c r="J3000" i="1"/>
  <c r="J190" i="1"/>
  <c r="J1403" i="1"/>
  <c r="J2363" i="1"/>
  <c r="J2654" i="1"/>
  <c r="J189" i="1"/>
  <c r="J1710" i="1"/>
  <c r="J755" i="1"/>
  <c r="J3596" i="1"/>
  <c r="J3129" i="1"/>
  <c r="J1732" i="1"/>
  <c r="J1204" i="1"/>
  <c r="J1952" i="1"/>
  <c r="J1731" i="1"/>
  <c r="J2362" i="1"/>
  <c r="J1951" i="1"/>
  <c r="J1835" i="1"/>
  <c r="J1633" i="1"/>
  <c r="J1950" i="1"/>
  <c r="J1157" i="1"/>
  <c r="J1949" i="1"/>
  <c r="J1203" i="1"/>
  <c r="J73" i="1"/>
  <c r="J356" i="1"/>
  <c r="J1202" i="1"/>
  <c r="J954" i="1"/>
  <c r="J2653" i="1"/>
  <c r="J1948" i="1"/>
  <c r="J1402" i="1"/>
  <c r="J1843" i="1"/>
  <c r="J2652" i="1"/>
  <c r="J953" i="1"/>
  <c r="J2361" i="1"/>
  <c r="J1377" i="1"/>
  <c r="J1167" i="1"/>
  <c r="J1947" i="1"/>
  <c r="J300" i="1"/>
  <c r="J736" i="1"/>
  <c r="J2937" i="1"/>
  <c r="J1401" i="1"/>
  <c r="J2253" i="1"/>
  <c r="J754" i="1"/>
  <c r="J1946" i="1"/>
  <c r="J1700" i="1"/>
  <c r="J3658" i="1"/>
  <c r="J2547" i="1"/>
  <c r="J1201" i="1"/>
  <c r="J16" i="1"/>
  <c r="J1945" i="1"/>
  <c r="J3205" i="1"/>
  <c r="J1730" i="1"/>
  <c r="J2413" i="1"/>
  <c r="J1632" i="1"/>
  <c r="J1200" i="1"/>
  <c r="J3204" i="1"/>
  <c r="J2360" i="1"/>
  <c r="J1944" i="1"/>
  <c r="J3352" i="1"/>
  <c r="J2539" i="1"/>
  <c r="J924" i="1"/>
  <c r="J2999" i="1"/>
  <c r="J2878" i="1"/>
  <c r="J3916" i="1"/>
  <c r="J2359" i="1"/>
  <c r="J3450" i="1"/>
  <c r="J2998" i="1"/>
  <c r="J3351" i="1"/>
  <c r="J3663" i="1"/>
  <c r="J3915" i="1"/>
  <c r="J675" i="1"/>
  <c r="J2997" i="1"/>
  <c r="J3610" i="1"/>
  <c r="J3826" i="1"/>
  <c r="J3914" i="1"/>
  <c r="J3913" i="1"/>
  <c r="J3786" i="1"/>
  <c r="J2996" i="1"/>
  <c r="J2995" i="1"/>
  <c r="J3311" i="1"/>
  <c r="J2994" i="1"/>
  <c r="J3985" i="1"/>
  <c r="J3912" i="1"/>
  <c r="J1943" i="1"/>
  <c r="J4011" i="1"/>
  <c r="J3798" i="1"/>
  <c r="J3996" i="1"/>
  <c r="J3911" i="1"/>
  <c r="J3203" i="1"/>
  <c r="J3698" i="1"/>
  <c r="J3202" i="1"/>
  <c r="J4028" i="1"/>
  <c r="J3201" i="1"/>
  <c r="J3910" i="1"/>
  <c r="J4075" i="1"/>
  <c r="J952" i="1"/>
  <c r="J4059" i="1"/>
  <c r="J3557" i="1"/>
  <c r="J3697" i="1"/>
  <c r="J1199" i="1"/>
  <c r="J3847" i="1"/>
  <c r="J3791" i="1"/>
  <c r="J3462" i="1"/>
  <c r="J3696" i="1"/>
  <c r="J3909" i="1"/>
  <c r="J2252" i="1"/>
  <c r="J3695" i="1"/>
  <c r="J3908" i="1"/>
  <c r="J3694" i="1"/>
  <c r="J3477" i="1"/>
  <c r="J3884" i="1"/>
  <c r="J4027" i="1"/>
  <c r="J2993" i="1"/>
  <c r="J3693" i="1"/>
  <c r="J4026" i="1"/>
  <c r="J2651" i="1"/>
  <c r="J2877" i="1"/>
  <c r="J4025" i="1"/>
  <c r="J3600" i="1"/>
  <c r="J2650" i="1"/>
  <c r="J3692" i="1"/>
  <c r="J1400" i="1"/>
  <c r="J3460" i="1"/>
  <c r="J2992" i="1"/>
  <c r="J1942" i="1"/>
  <c r="J2467" i="1"/>
  <c r="J2876" i="1"/>
  <c r="J3846" i="1"/>
  <c r="J1399" i="1"/>
  <c r="J3350" i="1"/>
  <c r="J753" i="1"/>
  <c r="J1198" i="1"/>
  <c r="J3556" i="1"/>
  <c r="J951" i="1"/>
  <c r="J411" i="1"/>
  <c r="J950" i="1"/>
  <c r="J3349" i="1"/>
  <c r="J3348" i="1"/>
  <c r="J3200" i="1"/>
  <c r="J3609" i="1"/>
  <c r="J22" i="1"/>
  <c r="J4092" i="1"/>
  <c r="J4024" i="1"/>
  <c r="J3907" i="1"/>
  <c r="J949" i="1"/>
  <c r="J3347" i="1"/>
  <c r="J1941" i="1"/>
  <c r="J2649" i="1"/>
  <c r="J3199" i="1"/>
  <c r="J3691" i="1"/>
  <c r="J2860" i="1"/>
  <c r="J4023" i="1"/>
  <c r="J1940" i="1"/>
  <c r="J4069" i="1"/>
  <c r="J3346" i="1"/>
  <c r="J3345" i="1"/>
  <c r="J1939" i="1"/>
  <c r="J3845" i="1"/>
  <c r="J2251" i="1"/>
  <c r="J3344" i="1"/>
  <c r="J3476" i="1"/>
  <c r="J4106" i="1"/>
  <c r="J151" i="1"/>
  <c r="J948" i="1"/>
  <c r="J1938" i="1"/>
  <c r="J295" i="1"/>
  <c r="J2648" i="1"/>
  <c r="J3797" i="1"/>
  <c r="J2647" i="1"/>
  <c r="J3863" i="1"/>
  <c r="J2951" i="1"/>
  <c r="J409" i="1"/>
  <c r="J3995" i="1"/>
  <c r="J72" i="1"/>
  <c r="J1937" i="1"/>
  <c r="J1936" i="1"/>
  <c r="J752" i="1"/>
  <c r="J2991" i="1"/>
  <c r="J3829" i="1"/>
  <c r="J2646" i="1"/>
  <c r="J1935" i="1"/>
  <c r="J3690" i="1"/>
  <c r="J1197" i="1"/>
  <c r="J2412" i="1"/>
  <c r="J3198" i="1"/>
  <c r="J3906" i="1"/>
  <c r="J3343" i="1"/>
  <c r="J188" i="1"/>
  <c r="J2411" i="1"/>
  <c r="J3905" i="1"/>
  <c r="J1934" i="1"/>
  <c r="J2410" i="1"/>
  <c r="J2571" i="1"/>
  <c r="J3475" i="1"/>
  <c r="J2645" i="1"/>
  <c r="J2570" i="1"/>
  <c r="J483" i="1"/>
  <c r="J2569" i="1"/>
  <c r="J3904" i="1"/>
  <c r="J150" i="1"/>
  <c r="J1398" i="1"/>
  <c r="J2875" i="1"/>
  <c r="J3976" i="1"/>
  <c r="J1933" i="1"/>
  <c r="J3862" i="1"/>
  <c r="J3796" i="1"/>
  <c r="J2853" i="1"/>
  <c r="J3881" i="1"/>
  <c r="J1196" i="1"/>
  <c r="J3342" i="1"/>
  <c r="J3874" i="1"/>
  <c r="J1195" i="1"/>
  <c r="J3323" i="1"/>
  <c r="J2644" i="1"/>
  <c r="J1932" i="1"/>
  <c r="J3341" i="1"/>
  <c r="J3137" i="1"/>
  <c r="J3844" i="1"/>
  <c r="J3689" i="1"/>
  <c r="J2990" i="1"/>
  <c r="J3903" i="1"/>
  <c r="J4041" i="1"/>
  <c r="J380" i="1"/>
  <c r="J3994" i="1"/>
  <c r="J2466" i="1"/>
  <c r="J2409" i="1"/>
  <c r="J1714" i="1"/>
  <c r="J3340" i="1"/>
  <c r="J3647" i="1"/>
  <c r="J3843" i="1"/>
  <c r="J1931" i="1"/>
  <c r="J1194" i="1"/>
  <c r="J2643" i="1"/>
  <c r="J2408" i="1"/>
  <c r="J3795" i="1"/>
  <c r="J3688" i="1"/>
  <c r="J187" i="1"/>
  <c r="J3296" i="1"/>
  <c r="J4043" i="1"/>
  <c r="J1849" i="1"/>
  <c r="J2989" i="1"/>
  <c r="J186" i="1"/>
  <c r="J1930" i="1"/>
  <c r="J947" i="1"/>
  <c r="J1597" i="1"/>
  <c r="J946" i="1"/>
  <c r="J2988" i="1"/>
  <c r="J945" i="1"/>
  <c r="J2642" i="1"/>
  <c r="J1729" i="1"/>
  <c r="J1616" i="1"/>
  <c r="J674" i="1"/>
  <c r="J668" i="1"/>
  <c r="J2641" i="1"/>
  <c r="J751" i="1"/>
  <c r="J2874" i="1"/>
  <c r="J1631" i="1"/>
  <c r="J1929" i="1"/>
  <c r="J1397" i="1"/>
  <c r="J1928" i="1"/>
  <c r="J1927" i="1"/>
  <c r="J2915" i="1"/>
  <c r="J2397" i="1"/>
  <c r="J2987" i="1"/>
  <c r="J1926" i="1"/>
  <c r="J3894" i="1"/>
  <c r="J750" i="1"/>
  <c r="J3687" i="1"/>
  <c r="J2465" i="1"/>
  <c r="J1925" i="1"/>
  <c r="J2955" i="1"/>
  <c r="J1924" i="1"/>
  <c r="J3686" i="1"/>
  <c r="J3197" i="1"/>
  <c r="J4022" i="1"/>
  <c r="J2873" i="1"/>
  <c r="J3322" i="1"/>
  <c r="J2330" i="1"/>
  <c r="J3196" i="1"/>
  <c r="J2640" i="1"/>
  <c r="J2329" i="1"/>
  <c r="J3195" i="1"/>
  <c r="J3824" i="1"/>
  <c r="J1844" i="1"/>
  <c r="J3794" i="1"/>
  <c r="J2358" i="1"/>
  <c r="J3194" i="1"/>
  <c r="J3474" i="1"/>
  <c r="J4112" i="1"/>
  <c r="J2639" i="1"/>
  <c r="J482" i="1"/>
  <c r="J3838" i="1"/>
  <c r="J2872" i="1"/>
  <c r="J3685" i="1"/>
  <c r="J4086" i="1"/>
  <c r="J3593" i="1"/>
  <c r="J3861" i="1"/>
  <c r="J2986" i="1"/>
  <c r="J2638" i="1"/>
  <c r="J3473" i="1"/>
  <c r="J3608" i="1"/>
  <c r="J2985" i="1"/>
  <c r="J2637" i="1"/>
  <c r="J749" i="1"/>
  <c r="J4038" i="1"/>
  <c r="J944" i="1"/>
  <c r="J1596" i="1"/>
  <c r="J3472" i="1"/>
  <c r="J410" i="1"/>
  <c r="J3785" i="1"/>
  <c r="J1923" i="1"/>
  <c r="J2250" i="1"/>
  <c r="J2407" i="1"/>
  <c r="J3193" i="1"/>
  <c r="J2636" i="1"/>
  <c r="J294" i="1"/>
  <c r="J652" i="1"/>
  <c r="J3784" i="1"/>
  <c r="J3902" i="1"/>
  <c r="J299" i="1"/>
  <c r="J2546" i="1"/>
  <c r="J3599" i="1"/>
  <c r="J2635" i="1"/>
  <c r="J3192" i="1"/>
  <c r="J2565" i="1"/>
  <c r="J3817" i="1"/>
  <c r="J2634" i="1"/>
  <c r="J3890" i="1"/>
  <c r="J379" i="1"/>
  <c r="J3191" i="1"/>
  <c r="J3684" i="1"/>
  <c r="J943" i="1"/>
  <c r="J1193" i="1"/>
  <c r="J3471" i="1"/>
  <c r="J2836" i="1"/>
  <c r="J3793" i="1"/>
  <c r="J481" i="1"/>
  <c r="J2633" i="1"/>
  <c r="J3122" i="1"/>
  <c r="J149" i="1"/>
  <c r="J1922" i="1"/>
  <c r="J169" i="1"/>
  <c r="J3190" i="1"/>
  <c r="J2357" i="1"/>
  <c r="J480" i="1"/>
  <c r="J3964" i="1"/>
  <c r="J1192" i="1"/>
  <c r="J1396" i="1"/>
  <c r="J2249" i="1"/>
  <c r="J1395" i="1"/>
  <c r="J479" i="1"/>
  <c r="J1921" i="1"/>
  <c r="J2871" i="1"/>
  <c r="J2328" i="1"/>
  <c r="J2632" i="1"/>
  <c r="J3683" i="1"/>
  <c r="J1394" i="1"/>
  <c r="J3189" i="1"/>
  <c r="J3607" i="1"/>
  <c r="J2984" i="1"/>
  <c r="J1595" i="1"/>
  <c r="J2464" i="1"/>
  <c r="J3307" i="1"/>
  <c r="J2835" i="1"/>
  <c r="J478" i="1"/>
  <c r="J735" i="1"/>
  <c r="J3159" i="1"/>
  <c r="J2932" i="1"/>
  <c r="J1191" i="1"/>
  <c r="J3470" i="1"/>
  <c r="J477" i="1"/>
  <c r="J185" i="1"/>
  <c r="J2248" i="1"/>
  <c r="J942" i="1"/>
  <c r="J1359" i="1"/>
  <c r="J1368" i="1"/>
  <c r="J3555" i="1"/>
  <c r="J1920" i="1"/>
  <c r="J941" i="1"/>
  <c r="J3682" i="1"/>
  <c r="J2631" i="1"/>
  <c r="J3188" i="1"/>
  <c r="J2406" i="1"/>
  <c r="J2918" i="1"/>
  <c r="J2983" i="1"/>
  <c r="J2630" i="1"/>
  <c r="J1879" i="1"/>
  <c r="J3681" i="1"/>
  <c r="J3158" i="1"/>
  <c r="J3187" i="1"/>
  <c r="J476" i="1"/>
  <c r="J3825" i="1"/>
  <c r="J1919" i="1"/>
  <c r="J3595" i="1"/>
  <c r="J315" i="1"/>
  <c r="J3339" i="1"/>
  <c r="J3186" i="1"/>
  <c r="J461" i="1"/>
  <c r="J314" i="1"/>
  <c r="J3338" i="1"/>
  <c r="J1728" i="1"/>
  <c r="J2982" i="1"/>
  <c r="J1393" i="1"/>
  <c r="J2870" i="1"/>
  <c r="J1182" i="1"/>
  <c r="J184" i="1"/>
  <c r="J2247" i="1"/>
  <c r="J2405" i="1"/>
  <c r="J98" i="1"/>
  <c r="J3993" i="1"/>
  <c r="J3337" i="1"/>
  <c r="J2327" i="1"/>
  <c r="J2921" i="1"/>
  <c r="J2629" i="1"/>
  <c r="J3594" i="1"/>
  <c r="J2981" i="1"/>
  <c r="J2356" i="1"/>
  <c r="J2567" i="1"/>
  <c r="J2603" i="1"/>
  <c r="J3554" i="1"/>
  <c r="J2869" i="1"/>
  <c r="J3321" i="1"/>
  <c r="J3680" i="1"/>
  <c r="J2980" i="1"/>
  <c r="J2404" i="1"/>
  <c r="J3553" i="1"/>
  <c r="J1630" i="1"/>
  <c r="J3792" i="1"/>
  <c r="J2628" i="1"/>
  <c r="J3546" i="1"/>
  <c r="J3336" i="1"/>
  <c r="J2855" i="1"/>
  <c r="J2627" i="1"/>
  <c r="J3606" i="1"/>
  <c r="J2626" i="1"/>
  <c r="J2966" i="1"/>
  <c r="J3545" i="1"/>
  <c r="J3469" i="1"/>
  <c r="J3783" i="1"/>
  <c r="J1629" i="1"/>
  <c r="J3552" i="1"/>
  <c r="J2246" i="1"/>
  <c r="J2979" i="1"/>
  <c r="J1392" i="1"/>
  <c r="J3335" i="1"/>
  <c r="J2545" i="1"/>
  <c r="J2625" i="1"/>
  <c r="J3605" i="1"/>
  <c r="J3901" i="1"/>
  <c r="J3604" i="1"/>
  <c r="J3551" i="1"/>
  <c r="J2624" i="1"/>
  <c r="J3842" i="1"/>
  <c r="J1727" i="1"/>
  <c r="J3992" i="1"/>
  <c r="J3679" i="1"/>
  <c r="J2544" i="1"/>
  <c r="J2191" i="1"/>
  <c r="J3334" i="1"/>
  <c r="J3550" i="1"/>
  <c r="J3185" i="1"/>
  <c r="J1918" i="1"/>
  <c r="J1917" i="1"/>
  <c r="J3468" i="1"/>
  <c r="J2978" i="1"/>
  <c r="J3333" i="1"/>
  <c r="J475" i="1"/>
  <c r="J3121" i="1"/>
  <c r="J2463" i="1"/>
  <c r="J3184" i="1"/>
  <c r="J474" i="1"/>
  <c r="J3136" i="1"/>
  <c r="J2868" i="1"/>
  <c r="J3295" i="1"/>
  <c r="J473" i="1"/>
  <c r="J2403" i="1"/>
  <c r="J1610" i="1"/>
  <c r="J1391" i="1"/>
  <c r="J2623" i="1"/>
  <c r="J2936" i="1"/>
  <c r="J3332" i="1"/>
  <c r="J2622" i="1"/>
  <c r="J3983" i="1"/>
  <c r="J3183" i="1"/>
  <c r="J3331" i="1"/>
  <c r="J3678" i="1"/>
  <c r="J1916" i="1"/>
  <c r="J3440" i="1"/>
  <c r="J3841" i="1"/>
  <c r="J1915" i="1"/>
  <c r="J1848" i="1"/>
  <c r="J2977" i="1"/>
  <c r="J3677" i="1"/>
  <c r="J2976" i="1"/>
  <c r="J2975" i="1"/>
  <c r="J2954" i="1"/>
  <c r="J3603" i="1"/>
  <c r="J3135" i="1"/>
  <c r="J3646" i="1"/>
  <c r="J2195" i="1"/>
  <c r="J3840" i="1"/>
  <c r="J3120" i="1"/>
  <c r="J3446" i="1"/>
  <c r="J3816" i="1"/>
  <c r="J1726" i="1"/>
  <c r="J3182" i="1"/>
  <c r="J1725" i="1"/>
  <c r="J1914" i="1"/>
  <c r="J1390" i="1"/>
  <c r="J3467" i="1"/>
  <c r="J1171" i="1"/>
  <c r="J3900" i="1"/>
  <c r="J1913" i="1"/>
  <c r="J2606" i="1"/>
  <c r="J472" i="1"/>
  <c r="J1912" i="1"/>
  <c r="J1911" i="1"/>
  <c r="J3330" i="1"/>
  <c r="J1190" i="1"/>
  <c r="J3181" i="1"/>
  <c r="J2621" i="1"/>
  <c r="J3839" i="1"/>
  <c r="J3466" i="1"/>
  <c r="J3549" i="1"/>
  <c r="J2935" i="1"/>
  <c r="J2462" i="1"/>
  <c r="J3318" i="1"/>
  <c r="J748" i="1"/>
  <c r="J1910" i="1"/>
  <c r="J1628" i="1"/>
  <c r="J3465" i="1"/>
  <c r="J2620" i="1"/>
  <c r="J3873" i="1"/>
  <c r="J1909" i="1"/>
  <c r="J1908" i="1"/>
  <c r="J1907" i="1"/>
  <c r="J1627" i="1"/>
  <c r="J3329" i="1"/>
  <c r="J2934" i="1"/>
  <c r="J3589" i="1"/>
  <c r="J2974" i="1"/>
  <c r="J471" i="1"/>
  <c r="J3439" i="1"/>
  <c r="J2973" i="1"/>
  <c r="J3991" i="1"/>
  <c r="J2619" i="1"/>
  <c r="J470" i="1"/>
  <c r="J4060" i="1"/>
  <c r="J1724" i="1"/>
  <c r="J4101" i="1"/>
  <c r="J2972" i="1"/>
  <c r="J1389" i="1"/>
  <c r="J2461" i="1"/>
  <c r="J3452" i="1"/>
  <c r="J3461" i="1"/>
  <c r="J54" i="1"/>
  <c r="J4110" i="1"/>
  <c r="J4100" i="1"/>
  <c r="J469" i="1"/>
  <c r="J3676" i="1"/>
  <c r="J3675" i="1"/>
  <c r="J3674" i="1"/>
  <c r="J1906" i="1"/>
  <c r="J3899" i="1"/>
  <c r="J3673" i="1"/>
  <c r="J1840" i="1"/>
  <c r="J2920" i="1"/>
  <c r="J3672" i="1"/>
  <c r="J2323" i="1"/>
  <c r="J1905" i="1"/>
  <c r="J2867" i="1"/>
  <c r="J3328" i="1"/>
  <c r="J3671" i="1"/>
  <c r="J2953" i="1"/>
  <c r="J2930" i="1"/>
  <c r="J2460" i="1"/>
  <c r="J4054" i="1"/>
  <c r="J1189" i="1"/>
  <c r="J2245" i="1"/>
  <c r="J345" i="1"/>
  <c r="J2244" i="1"/>
  <c r="J2618" i="1"/>
  <c r="J3327" i="1"/>
  <c r="J1188" i="1"/>
  <c r="J1626" i="1"/>
  <c r="J4104" i="1"/>
  <c r="J1187" i="1"/>
  <c r="J468" i="1"/>
  <c r="J4091" i="1"/>
  <c r="J1904" i="1"/>
  <c r="J2866" i="1"/>
  <c r="J4074" i="1"/>
  <c r="J747" i="1"/>
  <c r="J1903" i="1"/>
  <c r="J1902" i="1"/>
  <c r="J3602" i="1"/>
  <c r="J746" i="1"/>
  <c r="J2919" i="1"/>
  <c r="J467" i="1"/>
  <c r="J1617" i="1"/>
  <c r="J673" i="1"/>
  <c r="J466" i="1"/>
  <c r="J4073" i="1"/>
  <c r="J168" i="1"/>
  <c r="J745" i="1"/>
  <c r="J3180" i="1"/>
  <c r="J2243" i="1"/>
  <c r="J667" i="1"/>
  <c r="J3891" i="1"/>
  <c r="J3670" i="1"/>
  <c r="J2617" i="1"/>
  <c r="J1186" i="1"/>
  <c r="J2459" i="1"/>
  <c r="J3963" i="1"/>
  <c r="J1901" i="1"/>
  <c r="J3119" i="1"/>
  <c r="J3974" i="1"/>
  <c r="J4103" i="1"/>
  <c r="J1358" i="1"/>
  <c r="J3669" i="1"/>
  <c r="J1900" i="1"/>
  <c r="J4072" i="1"/>
  <c r="J1899" i="1"/>
  <c r="J1378" i="1"/>
  <c r="J3548" i="1"/>
  <c r="J4099" i="1"/>
  <c r="J744" i="1"/>
  <c r="J3668" i="1"/>
  <c r="J4064" i="1"/>
  <c r="J4042" i="1"/>
  <c r="J3984" i="1"/>
  <c r="J2616" i="1"/>
  <c r="J3667" i="1"/>
  <c r="J2355" i="1"/>
  <c r="J3179" i="1"/>
  <c r="J1847" i="1"/>
  <c r="J2402" i="1"/>
  <c r="J2194" i="1"/>
  <c r="J1388" i="1"/>
  <c r="J2865" i="1"/>
  <c r="J4021" i="1"/>
  <c r="J183" i="1"/>
  <c r="J3990" i="1"/>
  <c r="J3782" i="1"/>
  <c r="J1387" i="1"/>
  <c r="J1386" i="1"/>
  <c r="J1898" i="1"/>
  <c r="J3837" i="1"/>
  <c r="J3860" i="1"/>
  <c r="J672" i="1"/>
  <c r="J313" i="1"/>
  <c r="J3178" i="1"/>
  <c r="J3898" i="1"/>
  <c r="J2458" i="1"/>
  <c r="J3326" i="1"/>
  <c r="J182" i="1"/>
  <c r="J1723" i="1"/>
  <c r="J3781" i="1"/>
  <c r="J4115" i="1"/>
  <c r="J1385" i="1"/>
  <c r="J3828" i="1"/>
  <c r="J1588" i="1"/>
  <c r="J1897" i="1"/>
  <c r="J1846" i="1"/>
  <c r="J1625" i="1"/>
  <c r="J167" i="1"/>
  <c r="J1384" i="1"/>
  <c r="J1896" i="1"/>
  <c r="J1895" i="1"/>
  <c r="J1624" i="1"/>
  <c r="J725" i="1"/>
  <c r="J465" i="1"/>
  <c r="J743" i="1"/>
  <c r="J2401" i="1"/>
  <c r="J1894" i="1"/>
  <c r="J1156" i="1"/>
  <c r="J181" i="1"/>
  <c r="J724" i="1"/>
  <c r="J2242" i="1"/>
  <c r="J1623" i="1"/>
  <c r="J1893" i="1"/>
  <c r="J742" i="1"/>
  <c r="J1580" i="1"/>
  <c r="J148" i="1"/>
  <c r="J741" i="1"/>
  <c r="J135" i="1"/>
  <c r="J71" i="1"/>
  <c r="J464" i="1"/>
  <c r="J1892" i="1"/>
  <c r="J1383" i="1"/>
  <c r="J180" i="1"/>
  <c r="J2241" i="1"/>
  <c r="J1622" i="1"/>
  <c r="J1185" i="1"/>
  <c r="J2240" i="1"/>
  <c r="J671" i="1"/>
  <c r="J179" i="1"/>
  <c r="J53" i="1"/>
  <c r="J1722" i="1"/>
  <c r="J378" i="1"/>
  <c r="J2864" i="1"/>
  <c r="J723" i="1"/>
  <c r="J17" i="1"/>
  <c r="J147" i="1"/>
  <c r="J97" i="1"/>
  <c r="J1621" i="1"/>
  <c r="J178" i="1"/>
  <c r="J445" i="1"/>
  <c r="J1155" i="1"/>
  <c r="J910" i="1"/>
  <c r="J177" i="1"/>
  <c r="J2615" i="1"/>
  <c r="J312" i="1"/>
  <c r="J940" i="1"/>
  <c r="J939" i="1"/>
  <c r="J2354" i="1"/>
  <c r="J670" i="1"/>
  <c r="J938" i="1"/>
  <c r="J1382" i="1"/>
  <c r="J1891" i="1"/>
  <c r="J1845" i="1"/>
  <c r="J3177" i="1"/>
  <c r="J2614" i="1"/>
  <c r="J2971" i="1"/>
  <c r="J2457" i="1"/>
  <c r="J2559" i="1"/>
  <c r="J2613" i="1"/>
  <c r="J1381" i="1"/>
  <c r="J2612" i="1"/>
  <c r="J2843" i="1"/>
  <c r="J311" i="1"/>
  <c r="J2863" i="1"/>
  <c r="J937" i="1"/>
  <c r="J1890" i="1"/>
  <c r="J2541" i="1"/>
  <c r="J1889" i="1"/>
  <c r="J936" i="1"/>
  <c r="J2611" i="1"/>
  <c r="J2952" i="1"/>
  <c r="J935" i="1"/>
  <c r="J934" i="1"/>
  <c r="J3325" i="1"/>
  <c r="J1184" i="1"/>
  <c r="J3294" i="1"/>
  <c r="J2239" i="1"/>
  <c r="J463" i="1"/>
  <c r="J1340" i="1"/>
  <c r="J2189" i="1"/>
  <c r="J3459" i="1"/>
  <c r="J10" i="1"/>
  <c r="J1721" i="1"/>
  <c r="J1380" i="1"/>
  <c r="J2862" i="1"/>
  <c r="J3176" i="1"/>
  <c r="J712" i="1"/>
  <c r="J310" i="1"/>
  <c r="J3547" i="1"/>
  <c r="J933" i="1"/>
  <c r="J134" i="1"/>
  <c r="J3157" i="1"/>
  <c r="J932" i="1"/>
  <c r="J437" i="1"/>
  <c r="J3464" i="1"/>
  <c r="J740" i="1"/>
  <c r="J2861" i="1"/>
  <c r="J931" i="1"/>
  <c r="J2238" i="1"/>
  <c r="J1620" i="1"/>
  <c r="J3463" i="1"/>
  <c r="J1888" i="1"/>
  <c r="J1379" i="1"/>
  <c r="J176" i="1"/>
  <c r="J1619" i="1"/>
  <c r="J2568" i="1"/>
  <c r="J2456" i="1"/>
  <c r="J1720" i="1"/>
  <c r="J3644" i="1"/>
  <c r="J2610" i="1"/>
  <c r="J175" i="1"/>
  <c r="J2834" i="1"/>
  <c r="R2543" i="1"/>
  <c r="R880" i="1"/>
  <c r="R1337" i="1"/>
  <c r="R1576" i="1"/>
  <c r="R130" i="1"/>
  <c r="R293" i="1"/>
  <c r="R1575" i="1"/>
  <c r="R1146" i="1"/>
  <c r="R2185" i="1"/>
  <c r="R3544" i="1"/>
  <c r="R1574" i="1"/>
  <c r="R651" i="1"/>
  <c r="R292" i="1"/>
  <c r="R342" i="1"/>
  <c r="R95" i="1"/>
  <c r="R1873" i="1"/>
  <c r="R3858" i="1"/>
  <c r="R2831" i="1"/>
  <c r="R1698" i="1"/>
  <c r="R3533" i="1"/>
  <c r="R1145" i="1"/>
  <c r="R1336" i="1"/>
  <c r="R3970" i="1"/>
  <c r="R891" i="1"/>
  <c r="R650" i="1"/>
  <c r="R2184" i="1"/>
  <c r="R1144" i="1"/>
  <c r="R2602" i="1"/>
  <c r="R649" i="1"/>
  <c r="R1697" i="1"/>
  <c r="R1573" i="1"/>
  <c r="R1696" i="1"/>
  <c r="R49" i="1"/>
  <c r="R1168" i="1"/>
  <c r="R1572" i="1"/>
  <c r="R1571" i="1"/>
  <c r="R94" i="1"/>
  <c r="R3099" i="1"/>
  <c r="R375" i="1"/>
  <c r="R1143" i="1"/>
  <c r="R1357" i="1"/>
  <c r="R1695" i="1"/>
  <c r="R648" i="1"/>
  <c r="R3289" i="1"/>
  <c r="R647" i="1"/>
  <c r="R722" i="1"/>
  <c r="R1618" i="1"/>
  <c r="R2183" i="1"/>
  <c r="R3098" i="1"/>
  <c r="R1825" i="1"/>
  <c r="R1142" i="1"/>
  <c r="R2600" i="1"/>
  <c r="R3288" i="1"/>
  <c r="R297" i="1"/>
  <c r="R2830" i="1"/>
  <c r="R2829" i="1"/>
  <c r="R1709" i="1"/>
  <c r="R1694" i="1"/>
  <c r="R879" i="1"/>
  <c r="R2182" i="1"/>
  <c r="R2564" i="1"/>
  <c r="R291" i="1"/>
  <c r="R1570" i="1"/>
  <c r="R290" i="1"/>
  <c r="R878" i="1"/>
  <c r="R3287" i="1"/>
  <c r="R3126" i="1"/>
  <c r="R2181" i="1"/>
  <c r="R2230" i="1"/>
  <c r="R2180" i="1"/>
  <c r="R341" i="1"/>
  <c r="R129" i="1"/>
  <c r="R2828" i="1"/>
  <c r="R2179" i="1"/>
  <c r="R2537" i="1"/>
  <c r="R289" i="1"/>
  <c r="R1335" i="1"/>
  <c r="R374" i="1"/>
  <c r="R2321" i="1"/>
  <c r="R2827" i="1"/>
  <c r="R2950" i="1"/>
  <c r="R3317" i="1"/>
  <c r="R2322" i="1"/>
  <c r="R2178" i="1"/>
  <c r="R1334" i="1"/>
  <c r="R3286" i="1"/>
  <c r="R1141" i="1"/>
  <c r="R1569" i="1"/>
  <c r="R1824" i="1"/>
  <c r="R2177" i="1"/>
  <c r="R435" i="1"/>
  <c r="R2396" i="1"/>
  <c r="R3156" i="1"/>
  <c r="R3097" i="1"/>
  <c r="R340" i="1"/>
  <c r="R1693" i="1"/>
  <c r="R877" i="1"/>
  <c r="R2826" i="1"/>
  <c r="R288" i="1"/>
  <c r="R2395" i="1"/>
  <c r="R2588" i="1"/>
  <c r="R1140" i="1"/>
  <c r="R309" i="1"/>
  <c r="R93" i="1"/>
  <c r="R2399" i="1"/>
  <c r="R927" i="1"/>
  <c r="R646" i="1"/>
  <c r="R1139" i="1"/>
  <c r="R3532" i="1"/>
  <c r="R1568" i="1"/>
  <c r="R287" i="1"/>
  <c r="R1138" i="1"/>
  <c r="R721" i="1"/>
  <c r="R711" i="1"/>
  <c r="R2536" i="1"/>
  <c r="R2394" i="1"/>
  <c r="R720" i="1"/>
  <c r="R1567" i="1"/>
  <c r="R1566" i="1"/>
  <c r="R68" i="1"/>
  <c r="R1137" i="1"/>
  <c r="R3776" i="1"/>
  <c r="R2825" i="1"/>
  <c r="R286" i="1"/>
  <c r="R895" i="1"/>
  <c r="R1565" i="1"/>
  <c r="R876" i="1"/>
  <c r="R164" i="1"/>
  <c r="R2176" i="1"/>
  <c r="R1136" i="1"/>
  <c r="R875" i="1"/>
  <c r="R2852" i="1"/>
  <c r="R444" i="1"/>
  <c r="R3531" i="1"/>
  <c r="R1333" i="1"/>
  <c r="R2320" i="1"/>
  <c r="R1135" i="1"/>
  <c r="R3888" i="1"/>
  <c r="R730" i="1"/>
  <c r="R355" i="1"/>
  <c r="R645" i="1"/>
  <c r="R2175" i="1"/>
  <c r="R644" i="1"/>
  <c r="R2964" i="1"/>
  <c r="R3096" i="1"/>
  <c r="R1369" i="1"/>
  <c r="R2174" i="1"/>
  <c r="R901" i="1"/>
  <c r="R2447" i="1"/>
  <c r="R1134" i="1"/>
  <c r="R1133" i="1"/>
  <c r="R2824" i="1"/>
  <c r="R738" i="1"/>
  <c r="R2173" i="1"/>
  <c r="R1564" i="1"/>
  <c r="R710" i="1"/>
  <c r="R1132" i="1"/>
  <c r="R3458" i="1"/>
  <c r="R2228" i="1"/>
  <c r="R909" i="1"/>
  <c r="R3438" i="1"/>
  <c r="R3134" i="1"/>
  <c r="R3443" i="1"/>
  <c r="R4037" i="1"/>
  <c r="R1823" i="1"/>
  <c r="R2823" i="1"/>
  <c r="R3530" i="1"/>
  <c r="R1563" i="1"/>
  <c r="R2319" i="1"/>
  <c r="R1131" i="1"/>
  <c r="R2172" i="1"/>
  <c r="R2171" i="1"/>
  <c r="R709" i="1"/>
  <c r="R2227" i="1"/>
  <c r="R2170" i="1"/>
  <c r="R2169" i="1"/>
  <c r="R1592" i="1"/>
  <c r="R1372" i="1"/>
  <c r="R3285" i="1"/>
  <c r="R1562" i="1"/>
  <c r="R2168" i="1"/>
  <c r="R2393" i="1"/>
  <c r="R2914" i="1"/>
  <c r="R2535" i="1"/>
  <c r="R2822" i="1"/>
  <c r="R3284" i="1"/>
  <c r="R2167" i="1"/>
  <c r="R1332" i="1"/>
  <c r="R2166" i="1"/>
  <c r="R48" i="1"/>
  <c r="R3095" i="1"/>
  <c r="R2858" i="1"/>
  <c r="R406" i="1"/>
  <c r="R1561" i="1"/>
  <c r="R1331" i="1"/>
  <c r="R2165" i="1"/>
  <c r="R3815" i="1"/>
  <c r="R1692" i="1"/>
  <c r="R1130" i="1"/>
  <c r="R874" i="1"/>
  <c r="R1330" i="1"/>
  <c r="R2821" i="1"/>
  <c r="R3094" i="1"/>
  <c r="R2534" i="1"/>
  <c r="R2318" i="1"/>
  <c r="R3814" i="1"/>
  <c r="R405" i="1"/>
  <c r="R643" i="1"/>
  <c r="R873" i="1"/>
  <c r="R872" i="1"/>
  <c r="R2820" i="1"/>
  <c r="R871" i="1"/>
  <c r="R1560" i="1"/>
  <c r="R1559" i="1"/>
  <c r="R1329" i="1"/>
  <c r="R2819" i="1"/>
  <c r="R1328" i="1"/>
  <c r="R1327" i="1"/>
  <c r="R890" i="1"/>
  <c r="R642" i="1"/>
  <c r="R3093" i="1"/>
  <c r="R3775" i="1"/>
  <c r="R641" i="1"/>
  <c r="R434" i="1"/>
  <c r="R3092" i="1"/>
  <c r="R2533" i="1"/>
  <c r="R1129" i="1"/>
  <c r="R1128" i="1"/>
  <c r="R2818" i="1"/>
  <c r="R4063" i="1"/>
  <c r="R2817" i="1"/>
  <c r="R3091" i="1"/>
  <c r="R3529" i="1"/>
  <c r="R285" i="1"/>
  <c r="R2446" i="1"/>
  <c r="R3090" i="1"/>
  <c r="R3155" i="1"/>
  <c r="R3437" i="1"/>
  <c r="R1717" i="1"/>
  <c r="R3528" i="1"/>
  <c r="R344" i="1"/>
  <c r="R2226" i="1"/>
  <c r="R3089" i="1"/>
  <c r="R870" i="1"/>
  <c r="R2816" i="1"/>
  <c r="R2949" i="1"/>
  <c r="R2164" i="1"/>
  <c r="R1127" i="1"/>
  <c r="R1126" i="1"/>
  <c r="R1181" i="1"/>
  <c r="R2163" i="1"/>
  <c r="R2317" i="1"/>
  <c r="R2445" i="1"/>
  <c r="R1125" i="1"/>
  <c r="R2316" i="1"/>
  <c r="R1326" i="1"/>
  <c r="R284" i="1"/>
  <c r="R2162" i="1"/>
  <c r="R2161" i="1"/>
  <c r="R640" i="1"/>
  <c r="R2851" i="1"/>
  <c r="R3960" i="1"/>
  <c r="R2815" i="1"/>
  <c r="R1325" i="1"/>
  <c r="R639" i="1"/>
  <c r="R3527" i="1"/>
  <c r="R2948" i="1"/>
  <c r="R2840" i="1"/>
  <c r="R2392" i="1"/>
  <c r="R3637" i="1"/>
  <c r="R2605" i="1"/>
  <c r="R2160" i="1"/>
  <c r="R2159" i="1"/>
  <c r="R2814" i="1"/>
  <c r="R4" i="1"/>
  <c r="R1124" i="1"/>
  <c r="R3959" i="1"/>
  <c r="R1123" i="1"/>
  <c r="R433" i="1"/>
  <c r="R67" i="1"/>
  <c r="R1558" i="1"/>
  <c r="R708" i="1"/>
  <c r="R707" i="1"/>
  <c r="R283" i="1"/>
  <c r="R36" i="1"/>
  <c r="R282" i="1"/>
  <c r="R2158" i="1"/>
  <c r="R1557" i="1"/>
  <c r="R339" i="1"/>
  <c r="R2157" i="1"/>
  <c r="R92" i="1"/>
  <c r="R1324" i="1"/>
  <c r="R2156" i="1"/>
  <c r="R1691" i="1"/>
  <c r="R128" i="1"/>
  <c r="R638" i="1"/>
  <c r="R91" i="1"/>
  <c r="R1122" i="1"/>
  <c r="R869" i="1"/>
  <c r="R637" i="1"/>
  <c r="R868" i="1"/>
  <c r="R1154" i="1"/>
  <c r="R1121" i="1"/>
  <c r="R90" i="1"/>
  <c r="R867" i="1"/>
  <c r="R1120" i="1"/>
  <c r="R636" i="1"/>
  <c r="R866" i="1"/>
  <c r="R2444" i="1"/>
  <c r="R4007" i="1"/>
  <c r="R2532" i="1"/>
  <c r="R2913" i="1"/>
  <c r="R1556" i="1"/>
  <c r="R2155" i="1"/>
  <c r="R3306" i="1"/>
  <c r="R2813" i="1"/>
  <c r="R3835" i="1"/>
  <c r="R2315" i="1"/>
  <c r="R3309" i="1"/>
  <c r="R338" i="1"/>
  <c r="R2154" i="1"/>
  <c r="R2391" i="1"/>
  <c r="R2928" i="1"/>
  <c r="R865" i="1"/>
  <c r="R3088" i="1"/>
  <c r="R1699" i="1"/>
  <c r="R3857" i="1"/>
  <c r="R146" i="1"/>
  <c r="R2314" i="1"/>
  <c r="R1119" i="1"/>
  <c r="R635" i="1"/>
  <c r="R706" i="1"/>
  <c r="R1118" i="1"/>
  <c r="R1872" i="1"/>
  <c r="R1323" i="1"/>
  <c r="R3087" i="1"/>
  <c r="R1180" i="1"/>
  <c r="R1117" i="1"/>
  <c r="R2531" i="1"/>
  <c r="R1116" i="1"/>
  <c r="R1322" i="1"/>
  <c r="R2153" i="1"/>
  <c r="R2152" i="1"/>
  <c r="R634" i="1"/>
  <c r="R1115" i="1"/>
  <c r="R666" i="1"/>
  <c r="R1822" i="1"/>
  <c r="R1114" i="1"/>
  <c r="R2812" i="1"/>
  <c r="R2390" i="1"/>
  <c r="R864" i="1"/>
  <c r="R2151" i="1"/>
  <c r="R719" i="1"/>
  <c r="R281" i="1"/>
  <c r="R2150" i="1"/>
  <c r="R1821" i="1"/>
  <c r="R863" i="1"/>
  <c r="R1690" i="1"/>
  <c r="R1871" i="1"/>
  <c r="R308" i="1"/>
  <c r="R1321" i="1"/>
  <c r="R2149" i="1"/>
  <c r="R280" i="1"/>
  <c r="R633" i="1"/>
  <c r="R2313" i="1"/>
  <c r="R279" i="1"/>
  <c r="R2148" i="1"/>
  <c r="R1320" i="1"/>
  <c r="R2558" i="1"/>
  <c r="R35" i="1"/>
  <c r="R705" i="1"/>
  <c r="R1166" i="1"/>
  <c r="R2147" i="1"/>
  <c r="R3283" i="1"/>
  <c r="R1113" i="1"/>
  <c r="R1820" i="1"/>
  <c r="R862" i="1"/>
  <c r="R373" i="1"/>
  <c r="R861" i="1"/>
  <c r="R47" i="1"/>
  <c r="R860" i="1"/>
  <c r="R859" i="1"/>
  <c r="R443" i="1"/>
  <c r="R2225" i="1"/>
  <c r="R632" i="1"/>
  <c r="R2146" i="1"/>
  <c r="R3282" i="1"/>
  <c r="R1112" i="1"/>
  <c r="R442" i="1"/>
  <c r="R127" i="1"/>
  <c r="R1838" i="1"/>
  <c r="R1870" i="1"/>
  <c r="R858" i="1"/>
  <c r="R2145" i="1"/>
  <c r="R1605" i="1"/>
  <c r="R66" i="1"/>
  <c r="R278" i="1"/>
  <c r="R1819" i="1"/>
  <c r="R432" i="1"/>
  <c r="R1689" i="1"/>
  <c r="R2811" i="1"/>
  <c r="R1111" i="1"/>
  <c r="R2443" i="1"/>
  <c r="R277" i="1"/>
  <c r="R729" i="1"/>
  <c r="R631" i="1"/>
  <c r="R372" i="1"/>
  <c r="R630" i="1"/>
  <c r="R857" i="1"/>
  <c r="R1370" i="1"/>
  <c r="R126" i="1"/>
  <c r="R654" i="1"/>
  <c r="R1555" i="1"/>
  <c r="R856" i="1"/>
  <c r="R276" i="1"/>
  <c r="R1319" i="1"/>
  <c r="R2144" i="1"/>
  <c r="R1110" i="1"/>
  <c r="R1109" i="1"/>
  <c r="R1818" i="1"/>
  <c r="R1688" i="1"/>
  <c r="R132" i="1"/>
  <c r="R629" i="1"/>
  <c r="R3636" i="1"/>
  <c r="R855" i="1"/>
  <c r="R1554" i="1"/>
  <c r="R1553" i="1"/>
  <c r="R2143" i="1"/>
  <c r="R145" i="1"/>
  <c r="R2142" i="1"/>
  <c r="R404" i="1"/>
  <c r="R1687" i="1"/>
  <c r="R1552" i="1"/>
  <c r="R628" i="1"/>
  <c r="R1551" i="1"/>
  <c r="R1108" i="1"/>
  <c r="R1107" i="1"/>
  <c r="R2912" i="1"/>
  <c r="R431" i="1"/>
  <c r="R20" i="1"/>
  <c r="R1869" i="1"/>
  <c r="R1817" i="1"/>
  <c r="R1550" i="1"/>
  <c r="R1686" i="1"/>
  <c r="R69" i="1"/>
  <c r="R627" i="1"/>
  <c r="R626" i="1"/>
  <c r="R1549" i="1"/>
  <c r="R704" i="1"/>
  <c r="R343" i="1"/>
  <c r="R430" i="1"/>
  <c r="R70" i="1"/>
  <c r="R2530" i="1"/>
  <c r="R1548" i="1"/>
  <c r="R89" i="1"/>
  <c r="R1547" i="1"/>
  <c r="R854" i="1"/>
  <c r="R1106" i="1"/>
  <c r="R2141" i="1"/>
  <c r="R2140" i="1"/>
  <c r="R853" i="1"/>
  <c r="R1105" i="1"/>
  <c r="R125" i="1"/>
  <c r="R275" i="1"/>
  <c r="R274" i="1"/>
  <c r="R403" i="1"/>
  <c r="R3635" i="1"/>
  <c r="R273" i="1"/>
  <c r="R2810" i="1"/>
  <c r="R625" i="1"/>
  <c r="R2139" i="1"/>
  <c r="R3436" i="1"/>
  <c r="R371" i="1"/>
  <c r="R1546" i="1"/>
  <c r="R624" i="1"/>
  <c r="R3435" i="1"/>
  <c r="R1604" i="1"/>
  <c r="R1545" i="1"/>
  <c r="R4006" i="1"/>
  <c r="R1685" i="1"/>
  <c r="R3856" i="1"/>
  <c r="R2138" i="1"/>
  <c r="R272" i="1"/>
  <c r="R3127" i="1"/>
  <c r="R1544" i="1"/>
  <c r="R4096" i="1"/>
  <c r="R3958" i="1"/>
  <c r="R1104" i="1"/>
  <c r="R1816" i="1"/>
  <c r="R1543" i="1"/>
  <c r="R1542" i="1"/>
  <c r="R1318" i="1"/>
  <c r="R623" i="1"/>
  <c r="R1541" i="1"/>
  <c r="R2839" i="1"/>
  <c r="R622" i="1"/>
  <c r="R1103" i="1"/>
  <c r="R376" i="1"/>
  <c r="R1317" i="1"/>
  <c r="R1316" i="1"/>
  <c r="R1315" i="1"/>
  <c r="R718" i="1"/>
  <c r="R2137" i="1"/>
  <c r="R1314" i="1"/>
  <c r="R621" i="1"/>
  <c r="R928" i="1"/>
  <c r="R429" i="1"/>
  <c r="R307" i="1"/>
  <c r="R1540" i="1"/>
  <c r="R88" i="1"/>
  <c r="R1539" i="1"/>
  <c r="R852" i="1"/>
  <c r="R1815" i="1"/>
  <c r="R1102" i="1"/>
  <c r="R9" i="1"/>
  <c r="R271" i="1"/>
  <c r="R620" i="1"/>
  <c r="R1313" i="1"/>
  <c r="R665" i="1"/>
  <c r="R1343" i="1"/>
  <c r="R889" i="1"/>
  <c r="R1538" i="1"/>
  <c r="R1101" i="1"/>
  <c r="R370" i="1"/>
  <c r="R2136" i="1"/>
  <c r="R1814" i="1"/>
  <c r="R65" i="1"/>
  <c r="R270" i="1"/>
  <c r="R2442" i="1"/>
  <c r="R1615" i="1"/>
  <c r="R1537" i="1"/>
  <c r="R1536" i="1"/>
  <c r="R619" i="1"/>
  <c r="R851" i="1"/>
  <c r="R456" i="1"/>
  <c r="R269" i="1"/>
  <c r="R850" i="1"/>
  <c r="R337" i="1"/>
  <c r="R34" i="1"/>
  <c r="R2809" i="1"/>
  <c r="R2233" i="1"/>
  <c r="R1535" i="1"/>
  <c r="R268" i="1"/>
  <c r="R849" i="1"/>
  <c r="R1100" i="1"/>
  <c r="R2135" i="1"/>
  <c r="R618" i="1"/>
  <c r="R617" i="1"/>
  <c r="R1099" i="1"/>
  <c r="R455" i="1"/>
  <c r="R616" i="1"/>
  <c r="R267" i="1"/>
  <c r="R131" i="1"/>
  <c r="R1312" i="1"/>
  <c r="R1587" i="1"/>
  <c r="R615" i="1"/>
  <c r="R144" i="1"/>
  <c r="R3957" i="1"/>
  <c r="R1165" i="1"/>
  <c r="R1179" i="1"/>
  <c r="R2134" i="1"/>
  <c r="R2224" i="1"/>
  <c r="R407" i="1"/>
  <c r="R848" i="1"/>
  <c r="R1311" i="1"/>
  <c r="R614" i="1"/>
  <c r="R1153" i="1"/>
  <c r="R3587" i="1"/>
  <c r="R664" i="1"/>
  <c r="R87" i="1"/>
  <c r="R1310" i="1"/>
  <c r="R847" i="1"/>
  <c r="R2223" i="1"/>
  <c r="R703" i="1"/>
  <c r="R124" i="1"/>
  <c r="R336" i="1"/>
  <c r="R1098" i="1"/>
  <c r="R354" i="1"/>
  <c r="R46" i="1"/>
  <c r="R1097" i="1"/>
  <c r="R2133" i="1"/>
  <c r="R266" i="1"/>
  <c r="R459" i="1"/>
  <c r="R613" i="1"/>
  <c r="R1356" i="1"/>
  <c r="R265" i="1"/>
  <c r="R894" i="1"/>
  <c r="R2312" i="1"/>
  <c r="R1603" i="1"/>
  <c r="R264" i="1"/>
  <c r="R2808" i="1"/>
  <c r="R1813" i="1"/>
  <c r="R734" i="1"/>
  <c r="R143" i="1"/>
  <c r="R1096" i="1"/>
  <c r="R1095" i="1"/>
  <c r="R846" i="1"/>
  <c r="R1812" i="1"/>
  <c r="R1309" i="1"/>
  <c r="R1534" i="1"/>
  <c r="R263" i="1"/>
  <c r="R1367" i="1"/>
  <c r="R612" i="1"/>
  <c r="R845" i="1"/>
  <c r="R454" i="1"/>
  <c r="R1533" i="1"/>
  <c r="R33" i="1"/>
  <c r="R2807" i="1"/>
  <c r="R1532" i="1"/>
  <c r="R1308" i="1"/>
  <c r="R611" i="1"/>
  <c r="R1307" i="1"/>
  <c r="R1811" i="1"/>
  <c r="R844" i="1"/>
  <c r="R610" i="1"/>
  <c r="R1094" i="1"/>
  <c r="R893" i="1"/>
  <c r="R882" i="1"/>
  <c r="R1531" i="1"/>
  <c r="R2132" i="1"/>
  <c r="R163" i="1"/>
  <c r="R843" i="1"/>
  <c r="R1713" i="1"/>
  <c r="R262" i="1"/>
  <c r="R609" i="1"/>
  <c r="R2131" i="1"/>
  <c r="R1530" i="1"/>
  <c r="R1093" i="1"/>
  <c r="R1529" i="1"/>
  <c r="R892" i="1"/>
  <c r="R1306" i="1"/>
  <c r="R1609" i="1"/>
  <c r="R1528" i="1"/>
  <c r="R2806" i="1"/>
  <c r="R842" i="1"/>
  <c r="R841" i="1"/>
  <c r="R1092" i="1"/>
  <c r="R921" i="1"/>
  <c r="R123" i="1"/>
  <c r="R122" i="1"/>
  <c r="R1091" i="1"/>
  <c r="R1885" i="1"/>
  <c r="R1090" i="1"/>
  <c r="R261" i="1"/>
  <c r="R86" i="1"/>
  <c r="R1366" i="1"/>
  <c r="R2805" i="1"/>
  <c r="R1527" i="1"/>
  <c r="R1684" i="1"/>
  <c r="R1089" i="1"/>
  <c r="R2130" i="1"/>
  <c r="R2804" i="1"/>
  <c r="R85" i="1"/>
  <c r="R260" i="1"/>
  <c r="R259" i="1"/>
  <c r="R258" i="1"/>
  <c r="R460" i="1"/>
  <c r="R1088" i="1"/>
  <c r="R1526" i="1"/>
  <c r="R2803" i="1"/>
  <c r="R369" i="1"/>
  <c r="R121" i="1"/>
  <c r="R608" i="1"/>
  <c r="R351" i="1"/>
  <c r="R257" i="1"/>
  <c r="R428" i="1"/>
  <c r="R1152" i="1"/>
  <c r="R607" i="1"/>
  <c r="R606" i="1"/>
  <c r="R1087" i="1"/>
  <c r="R120" i="1"/>
  <c r="R605" i="1"/>
  <c r="R84" i="1"/>
  <c r="R1305" i="1"/>
  <c r="R2129" i="1"/>
  <c r="R702" i="1"/>
  <c r="R1304" i="1"/>
  <c r="R1525" i="1"/>
  <c r="R2128" i="1"/>
  <c r="R604" i="1"/>
  <c r="R2802" i="1"/>
  <c r="R2599" i="1"/>
  <c r="R1086" i="1"/>
  <c r="R1085" i="1"/>
  <c r="R1084" i="1"/>
  <c r="R45" i="1"/>
  <c r="R1083" i="1"/>
  <c r="R840" i="1"/>
  <c r="R1708" i="1"/>
  <c r="R3526" i="1"/>
  <c r="R2311" i="1"/>
  <c r="R83" i="1"/>
  <c r="R1524" i="1"/>
  <c r="R2801" i="1"/>
  <c r="R368" i="1"/>
  <c r="R1355" i="1"/>
  <c r="R1810" i="1"/>
  <c r="R900" i="1"/>
  <c r="R1809" i="1"/>
  <c r="R64" i="1"/>
  <c r="R1523" i="1"/>
  <c r="R256" i="1"/>
  <c r="R1522" i="1"/>
  <c r="R3086" i="1"/>
  <c r="R1521" i="1"/>
  <c r="R255" i="1"/>
  <c r="R254" i="1"/>
  <c r="R1082" i="1"/>
  <c r="R2800" i="1"/>
  <c r="R142" i="1"/>
  <c r="R253" i="1"/>
  <c r="R1081" i="1"/>
  <c r="R3085" i="1"/>
  <c r="R1376" i="1"/>
  <c r="R2799" i="1"/>
  <c r="R701" i="1"/>
  <c r="R1808" i="1"/>
  <c r="R82" i="1"/>
  <c r="R839" i="1"/>
  <c r="R252" i="1"/>
  <c r="R306" i="1"/>
  <c r="R838" i="1"/>
  <c r="R251" i="1"/>
  <c r="R250" i="1"/>
  <c r="R837" i="1"/>
  <c r="R2798" i="1"/>
  <c r="R836" i="1"/>
  <c r="R1520" i="1"/>
  <c r="R1080" i="1"/>
  <c r="R1079" i="1"/>
  <c r="R2310" i="1"/>
  <c r="R908" i="1"/>
  <c r="R1683" i="1"/>
  <c r="R1807" i="1"/>
  <c r="R1519" i="1"/>
  <c r="R1078" i="1"/>
  <c r="R305" i="1"/>
  <c r="R2529" i="1"/>
  <c r="R2528" i="1"/>
  <c r="R1518" i="1"/>
  <c r="R1682" i="1"/>
  <c r="R1077" i="1"/>
  <c r="R603" i="1"/>
  <c r="R63" i="1"/>
  <c r="R835" i="1"/>
  <c r="R2127" i="1"/>
  <c r="R602" i="1"/>
  <c r="R402" i="1"/>
  <c r="R249" i="1"/>
  <c r="R1303" i="1"/>
  <c r="R1517" i="1"/>
  <c r="R2450" i="1"/>
  <c r="R248" i="1"/>
  <c r="R2126" i="1"/>
  <c r="R2587" i="1"/>
  <c r="R1806" i="1"/>
  <c r="R2797" i="1"/>
  <c r="R1076" i="1"/>
  <c r="R834" i="1"/>
  <c r="R907" i="1"/>
  <c r="R1516" i="1"/>
  <c r="R247" i="1"/>
  <c r="R2125" i="1"/>
  <c r="R2124" i="1"/>
  <c r="R1681" i="1"/>
  <c r="R601" i="1"/>
  <c r="R2222" i="1"/>
  <c r="R1075" i="1"/>
  <c r="R833" i="1"/>
  <c r="R246" i="1"/>
  <c r="R1868" i="1"/>
  <c r="R367" i="1"/>
  <c r="R2309" i="1"/>
  <c r="R1608" i="1"/>
  <c r="R1515" i="1"/>
  <c r="R2527" i="1"/>
  <c r="R3084" i="1"/>
  <c r="R1302" i="1"/>
  <c r="R81" i="1"/>
  <c r="R2123" i="1"/>
  <c r="R1715" i="1"/>
  <c r="R1680" i="1"/>
  <c r="R2308" i="1"/>
  <c r="R2122" i="1"/>
  <c r="R832" i="1"/>
  <c r="R600" i="1"/>
  <c r="R920" i="1"/>
  <c r="R427" i="1"/>
  <c r="R2526" i="1"/>
  <c r="R162" i="1"/>
  <c r="R831" i="1"/>
  <c r="R599" i="1"/>
  <c r="R1602" i="1"/>
  <c r="R245" i="1"/>
  <c r="R1301" i="1"/>
  <c r="R244" i="1"/>
  <c r="R1074" i="1"/>
  <c r="R653" i="1"/>
  <c r="R2859" i="1"/>
  <c r="R1805" i="1"/>
  <c r="R426" i="1"/>
  <c r="R1073" i="1"/>
  <c r="R1300" i="1"/>
  <c r="R1299" i="1"/>
  <c r="R2348" i="1"/>
  <c r="R141" i="1"/>
  <c r="R1679" i="1"/>
  <c r="R598" i="1"/>
  <c r="R830" i="1"/>
  <c r="R1804" i="1"/>
  <c r="R3083" i="1"/>
  <c r="R919" i="1"/>
  <c r="R2542" i="1"/>
  <c r="R1514" i="1"/>
  <c r="R1513" i="1"/>
  <c r="R1512" i="1"/>
  <c r="R2796" i="1"/>
  <c r="R2221" i="1"/>
  <c r="R829" i="1"/>
  <c r="R366" i="1"/>
  <c r="R335" i="1"/>
  <c r="R1867" i="1"/>
  <c r="R37" i="1"/>
  <c r="R243" i="1"/>
  <c r="R1072" i="1"/>
  <c r="R242" i="1"/>
  <c r="R2795" i="1"/>
  <c r="R1298" i="1"/>
  <c r="R3082" i="1"/>
  <c r="R1887" i="1"/>
  <c r="R1511" i="1"/>
  <c r="R425" i="1"/>
  <c r="R3535" i="1"/>
  <c r="R2121" i="1"/>
  <c r="R1071" i="1"/>
  <c r="R2232" i="1"/>
  <c r="R1297" i="1"/>
  <c r="R2120" i="1"/>
  <c r="R1866" i="1"/>
  <c r="R918" i="1"/>
  <c r="R3101" i="1"/>
  <c r="R1803" i="1"/>
  <c r="R2794" i="1"/>
  <c r="R828" i="1"/>
  <c r="R917" i="1"/>
  <c r="R2525" i="1"/>
  <c r="R1070" i="1"/>
  <c r="R3081" i="1"/>
  <c r="R2307" i="1"/>
  <c r="R1349" i="1"/>
  <c r="R1296" i="1"/>
  <c r="R1295" i="1"/>
  <c r="R2917" i="1"/>
  <c r="R1601" i="1"/>
  <c r="R2119" i="1"/>
  <c r="R3316" i="1"/>
  <c r="R2389" i="1"/>
  <c r="R1069" i="1"/>
  <c r="R2793" i="1"/>
  <c r="R119" i="1"/>
  <c r="R2947" i="1"/>
  <c r="R3281" i="1"/>
  <c r="R1170" i="1"/>
  <c r="R827" i="1"/>
  <c r="R3434" i="1"/>
  <c r="R2220" i="1"/>
  <c r="R2911" i="1"/>
  <c r="R1294" i="1"/>
  <c r="R2792" i="1"/>
  <c r="R3293" i="1"/>
  <c r="R888" i="1"/>
  <c r="R2524" i="1"/>
  <c r="R2791" i="1"/>
  <c r="R2557" i="1"/>
  <c r="R1510" i="1"/>
  <c r="R2235" i="1"/>
  <c r="R1365" i="1"/>
  <c r="R3586" i="1"/>
  <c r="R3280" i="1"/>
  <c r="R3080" i="1"/>
  <c r="R1802" i="1"/>
  <c r="R2118" i="1"/>
  <c r="R597" i="1"/>
  <c r="R596" i="1"/>
  <c r="R1342" i="1"/>
  <c r="R3279" i="1"/>
  <c r="R2388" i="1"/>
  <c r="R700" i="1"/>
  <c r="R699" i="1"/>
  <c r="R1068" i="1"/>
  <c r="R3525" i="1"/>
  <c r="R1578" i="1"/>
  <c r="R1293" i="1"/>
  <c r="R1801" i="1"/>
  <c r="R3079" i="1"/>
  <c r="R3278" i="1"/>
  <c r="R2910" i="1"/>
  <c r="R1865" i="1"/>
  <c r="R1067" i="1"/>
  <c r="R3585" i="1"/>
  <c r="R2909" i="1"/>
  <c r="R2306" i="1"/>
  <c r="R1800" i="1"/>
  <c r="R3315" i="1"/>
  <c r="R1509" i="1"/>
  <c r="R2598" i="1"/>
  <c r="R2117" i="1"/>
  <c r="R2219" i="1"/>
  <c r="R2116" i="1"/>
  <c r="R2523" i="1"/>
  <c r="R241" i="1"/>
  <c r="R595" i="1"/>
  <c r="R2115" i="1"/>
  <c r="R1066" i="1"/>
  <c r="R3774" i="1"/>
  <c r="R2114" i="1"/>
  <c r="R3524" i="1"/>
  <c r="R2790" i="1"/>
  <c r="R4108" i="1"/>
  <c r="R1678" i="1"/>
  <c r="R2850" i="1"/>
  <c r="R2113" i="1"/>
  <c r="R2789" i="1"/>
  <c r="R1707" i="1"/>
  <c r="R1799" i="1"/>
  <c r="R3788" i="1"/>
  <c r="R62" i="1"/>
  <c r="R3078" i="1"/>
  <c r="R1586" i="1"/>
  <c r="R594" i="1"/>
  <c r="R1837" i="1"/>
  <c r="R1292" i="1"/>
  <c r="R2387" i="1"/>
  <c r="R240" i="1"/>
  <c r="R698" i="1"/>
  <c r="R1834" i="1"/>
  <c r="R826" i="1"/>
  <c r="R1291" i="1"/>
  <c r="R926" i="1"/>
  <c r="R2112" i="1"/>
  <c r="R1508" i="1"/>
  <c r="R2788" i="1"/>
  <c r="R1065" i="1"/>
  <c r="R2386" i="1"/>
  <c r="R1064" i="1"/>
  <c r="R2522" i="1"/>
  <c r="R1290" i="1"/>
  <c r="R1507" i="1"/>
  <c r="R3584" i="1"/>
  <c r="R401" i="1"/>
  <c r="R1289" i="1"/>
  <c r="R2946" i="1"/>
  <c r="R1798" i="1"/>
  <c r="R1063" i="1"/>
  <c r="R1864" i="1"/>
  <c r="R825" i="1"/>
  <c r="R2111" i="1"/>
  <c r="R1797" i="1"/>
  <c r="R2218" i="1"/>
  <c r="R2110" i="1"/>
  <c r="R2385" i="1"/>
  <c r="R1506" i="1"/>
  <c r="R1164" i="1"/>
  <c r="R1677" i="1"/>
  <c r="R1676" i="1"/>
  <c r="R717" i="1"/>
  <c r="R916" i="1"/>
  <c r="R3277" i="1"/>
  <c r="R3773" i="1"/>
  <c r="R3433" i="1"/>
  <c r="R2787" i="1"/>
  <c r="R365" i="1"/>
  <c r="R1354" i="1"/>
  <c r="R239" i="1"/>
  <c r="R2786" i="1"/>
  <c r="R3772" i="1"/>
  <c r="R61" i="1"/>
  <c r="R824" i="1"/>
  <c r="R238" i="1"/>
  <c r="R408" i="1"/>
  <c r="R593" i="1"/>
  <c r="R237" i="1"/>
  <c r="R3523" i="1"/>
  <c r="R1828" i="1"/>
  <c r="R2785" i="1"/>
  <c r="R716" i="1"/>
  <c r="R3077" i="1"/>
  <c r="R3956" i="1"/>
  <c r="R3432" i="1"/>
  <c r="R4102" i="1"/>
  <c r="R4087" i="1"/>
  <c r="R3982" i="1"/>
  <c r="R52" i="1"/>
  <c r="R823" i="1"/>
  <c r="R4097" i="1"/>
  <c r="R2784" i="1"/>
  <c r="R4084" i="1"/>
  <c r="R592" i="1"/>
  <c r="R400" i="1"/>
  <c r="R2783" i="1"/>
  <c r="R3855" i="1"/>
  <c r="R3962" i="1"/>
  <c r="R2849" i="1"/>
  <c r="R3276" i="1"/>
  <c r="R3431" i="1"/>
  <c r="R3445" i="1"/>
  <c r="R3771" i="1"/>
  <c r="R3634" i="1"/>
  <c r="R591" i="1"/>
  <c r="R2234" i="1"/>
  <c r="R1796" i="1"/>
  <c r="R1827" i="1"/>
  <c r="R3112" i="1"/>
  <c r="R1288" i="1"/>
  <c r="R2908" i="1"/>
  <c r="R1062" i="1"/>
  <c r="R3664" i="1"/>
  <c r="R2782" i="1"/>
  <c r="R3275" i="1"/>
  <c r="R2970" i="1"/>
  <c r="R3955" i="1"/>
  <c r="R1795" i="1"/>
  <c r="R3954" i="1"/>
  <c r="R2109" i="1"/>
  <c r="R4040" i="1"/>
  <c r="R3430" i="1"/>
  <c r="R3823" i="1"/>
  <c r="R3274" i="1"/>
  <c r="R3273" i="1"/>
  <c r="R3429" i="1"/>
  <c r="R1826" i="1"/>
  <c r="R3272" i="1"/>
  <c r="R2586" i="1"/>
  <c r="R4095" i="1"/>
  <c r="R4105" i="1"/>
  <c r="R4098" i="1"/>
  <c r="R3813" i="1"/>
  <c r="R3305" i="1"/>
  <c r="R2781" i="1"/>
  <c r="R3076" i="1"/>
  <c r="R3428" i="1"/>
  <c r="R4107" i="1"/>
  <c r="R2907" i="1"/>
  <c r="R2906" i="1"/>
  <c r="R2780" i="1"/>
  <c r="R590" i="1"/>
  <c r="R4051" i="1"/>
  <c r="R2521" i="1"/>
  <c r="R4061" i="1"/>
  <c r="R3427" i="1"/>
  <c r="R3854" i="1"/>
  <c r="R1505" i="1"/>
  <c r="R2779" i="1"/>
  <c r="R4094" i="1"/>
  <c r="R4039" i="1"/>
  <c r="R3075" i="1"/>
  <c r="R3154" i="1"/>
  <c r="R3770" i="1"/>
  <c r="R3426" i="1"/>
  <c r="R3271" i="1"/>
  <c r="R118" i="1"/>
  <c r="R2778" i="1"/>
  <c r="R3769" i="1"/>
  <c r="R1675" i="1"/>
  <c r="R334" i="1"/>
  <c r="R1706" i="1"/>
  <c r="R2108" i="1"/>
  <c r="R236" i="1"/>
  <c r="R2455" i="1"/>
  <c r="R1794" i="1"/>
  <c r="R2905" i="1"/>
  <c r="R3074" i="1"/>
  <c r="R822" i="1"/>
  <c r="R2540" i="1"/>
  <c r="R1504" i="1"/>
  <c r="R3270" i="1"/>
  <c r="R589" i="1"/>
  <c r="R235" i="1"/>
  <c r="R3425" i="1"/>
  <c r="R3424" i="1"/>
  <c r="R3953" i="1"/>
  <c r="R1503" i="1"/>
  <c r="R588" i="1"/>
  <c r="R821" i="1"/>
  <c r="R906" i="1"/>
  <c r="R3522" i="1"/>
  <c r="R2107" i="1"/>
  <c r="R3633" i="1"/>
  <c r="R453" i="1"/>
  <c r="R1287" i="1"/>
  <c r="R2106" i="1"/>
  <c r="R364" i="1"/>
  <c r="R2777" i="1"/>
  <c r="R1863" i="1"/>
  <c r="R2384" i="1"/>
  <c r="R3073" i="1"/>
  <c r="R1833" i="1"/>
  <c r="R3304" i="1"/>
  <c r="R2556" i="1"/>
  <c r="R1614" i="1"/>
  <c r="R3423" i="1"/>
  <c r="R2776" i="1"/>
  <c r="R1793" i="1"/>
  <c r="R117" i="1"/>
  <c r="R820" i="1"/>
  <c r="R3422" i="1"/>
  <c r="R1502" i="1"/>
  <c r="R333" i="1"/>
  <c r="R2520" i="1"/>
  <c r="R2842" i="1"/>
  <c r="R3632" i="1"/>
  <c r="R1501" i="1"/>
  <c r="R2383" i="1"/>
  <c r="R2400" i="1"/>
  <c r="R234" i="1"/>
  <c r="R732" i="1"/>
  <c r="R3768" i="1"/>
  <c r="R2775" i="1"/>
  <c r="R3583" i="1"/>
  <c r="R3072" i="1"/>
  <c r="R116" i="1"/>
  <c r="R587" i="1"/>
  <c r="R1500" i="1"/>
  <c r="R2555" i="1"/>
  <c r="R2774" i="1"/>
  <c r="R3269" i="1"/>
  <c r="R586" i="1"/>
  <c r="R3421" i="1"/>
  <c r="R1178" i="1"/>
  <c r="R2773" i="1"/>
  <c r="R3420" i="1"/>
  <c r="R3972" i="1"/>
  <c r="R2105" i="1"/>
  <c r="R1792" i="1"/>
  <c r="R1499" i="1"/>
  <c r="R2104" i="1"/>
  <c r="R399" i="1"/>
  <c r="R1498" i="1"/>
  <c r="R23" i="1"/>
  <c r="R2519" i="1"/>
  <c r="R2103" i="1"/>
  <c r="R2102" i="1"/>
  <c r="R1061" i="1"/>
  <c r="R1585" i="1"/>
  <c r="R2305" i="1"/>
  <c r="R585" i="1"/>
  <c r="R1674" i="1"/>
  <c r="R2101" i="1"/>
  <c r="R2772" i="1"/>
  <c r="R819" i="1"/>
  <c r="R2100" i="1"/>
  <c r="R2771" i="1"/>
  <c r="R584" i="1"/>
  <c r="R2099" i="1"/>
  <c r="R4114" i="1"/>
  <c r="R2770" i="1"/>
  <c r="R3871" i="1"/>
  <c r="R3071" i="1"/>
  <c r="R2454" i="1"/>
  <c r="R697" i="1"/>
  <c r="R3070" i="1"/>
  <c r="R4068" i="1"/>
  <c r="R3268" i="1"/>
  <c r="R3767" i="1"/>
  <c r="R4109" i="1"/>
  <c r="R583" i="1"/>
  <c r="R4083" i="1"/>
  <c r="R3419" i="1"/>
  <c r="R1060" i="1"/>
  <c r="R3766" i="1"/>
  <c r="R2769" i="1"/>
  <c r="R1497" i="1"/>
  <c r="R4036" i="1"/>
  <c r="R3418" i="1"/>
  <c r="R1286" i="1"/>
  <c r="R2518" i="1"/>
  <c r="R1791" i="1"/>
  <c r="R818" i="1"/>
  <c r="R582" i="1"/>
  <c r="R1673" i="1"/>
  <c r="R1285" i="1"/>
  <c r="R1284" i="1"/>
  <c r="R1577" i="1"/>
  <c r="R398" i="1"/>
  <c r="R2768" i="1"/>
  <c r="R2517" i="1"/>
  <c r="R581" i="1"/>
  <c r="R915" i="1"/>
  <c r="R1496" i="1"/>
  <c r="R3656" i="1"/>
  <c r="R3417" i="1"/>
  <c r="R115" i="1"/>
  <c r="R233" i="1"/>
  <c r="R32" i="1"/>
  <c r="R1283" i="1"/>
  <c r="R332" i="1"/>
  <c r="R2098" i="1"/>
  <c r="R1059" i="1"/>
  <c r="R922" i="1"/>
  <c r="R580" i="1"/>
  <c r="R3416" i="1"/>
  <c r="R2767" i="1"/>
  <c r="R2965" i="1"/>
  <c r="R914" i="1"/>
  <c r="R3521" i="1"/>
  <c r="R4019" i="1"/>
  <c r="R2601" i="1"/>
  <c r="R1282" i="1"/>
  <c r="R2304" i="1"/>
  <c r="R1672" i="1"/>
  <c r="R817" i="1"/>
  <c r="R2097" i="1"/>
  <c r="R4005" i="1"/>
  <c r="R397" i="1"/>
  <c r="R2217" i="1"/>
  <c r="R2766" i="1"/>
  <c r="R2441" i="1"/>
  <c r="R2904" i="1"/>
  <c r="R1495" i="1"/>
  <c r="R232" i="1"/>
  <c r="R3765" i="1"/>
  <c r="R2096" i="1"/>
  <c r="R2216" i="1"/>
  <c r="R2765" i="1"/>
  <c r="R1058" i="1"/>
  <c r="R1494" i="1"/>
  <c r="R3520" i="1"/>
  <c r="R1493" i="1"/>
  <c r="R60" i="1"/>
  <c r="R161" i="1"/>
  <c r="R3655" i="1"/>
  <c r="R2764" i="1"/>
  <c r="R396" i="1"/>
  <c r="R2215" i="1"/>
  <c r="R2903" i="1"/>
  <c r="R2854" i="1"/>
  <c r="R1492" i="1"/>
  <c r="R2303" i="1"/>
  <c r="R4004" i="1"/>
  <c r="R3267" i="1"/>
  <c r="R2095" i="1"/>
  <c r="R1281" i="1"/>
  <c r="R1491" i="1"/>
  <c r="R2763" i="1"/>
  <c r="R2094" i="1"/>
  <c r="R3266" i="1"/>
  <c r="R3069" i="1"/>
  <c r="R1280" i="1"/>
  <c r="R2093" i="1"/>
  <c r="R1373" i="1"/>
  <c r="R1279" i="1"/>
  <c r="R3764" i="1"/>
  <c r="R2931" i="1"/>
  <c r="R80" i="1"/>
  <c r="R1790" i="1"/>
  <c r="R1057" i="1"/>
  <c r="R579" i="1"/>
  <c r="R3597" i="1"/>
  <c r="R1490" i="1"/>
  <c r="R331" i="1"/>
  <c r="R578" i="1"/>
  <c r="R2597" i="1"/>
  <c r="R2092" i="1"/>
  <c r="R1862" i="1"/>
  <c r="R2516" i="1"/>
  <c r="R231" i="1"/>
  <c r="R3582" i="1"/>
  <c r="R1056" i="1"/>
  <c r="R2515" i="1"/>
  <c r="R2440" i="1"/>
  <c r="R304" i="1"/>
  <c r="R696" i="1"/>
  <c r="R816" i="1"/>
  <c r="R577" i="1"/>
  <c r="R1278" i="1"/>
  <c r="R1671" i="1"/>
  <c r="R1055" i="1"/>
  <c r="R441" i="1"/>
  <c r="R171" i="1"/>
  <c r="R576" i="1"/>
  <c r="R424" i="1"/>
  <c r="R1348" i="1"/>
  <c r="R1277" i="1"/>
  <c r="R1489" i="1"/>
  <c r="R1488" i="1"/>
  <c r="R1276" i="1"/>
  <c r="R2596" i="1"/>
  <c r="R1054" i="1"/>
  <c r="R1053" i="1"/>
  <c r="R1487" i="1"/>
  <c r="R350" i="1"/>
  <c r="R31" i="1"/>
  <c r="R2302" i="1"/>
  <c r="R575" i="1"/>
  <c r="R59" i="1"/>
  <c r="R2091" i="1"/>
  <c r="R2762" i="1"/>
  <c r="R330" i="1"/>
  <c r="R1486" i="1"/>
  <c r="R79" i="1"/>
  <c r="R815" i="1"/>
  <c r="R1364" i="1"/>
  <c r="R2090" i="1"/>
  <c r="R2761" i="1"/>
  <c r="R1275" i="1"/>
  <c r="R1274" i="1"/>
  <c r="R1861" i="1"/>
  <c r="R2089" i="1"/>
  <c r="R1485" i="1"/>
  <c r="R160" i="1"/>
  <c r="R574" i="1"/>
  <c r="R2760" i="1"/>
  <c r="R1484" i="1"/>
  <c r="R230" i="1"/>
  <c r="R573" i="1"/>
  <c r="R2088" i="1"/>
  <c r="R2087" i="1"/>
  <c r="R2514" i="1"/>
  <c r="R423" i="1"/>
  <c r="R363" i="1"/>
  <c r="R19" i="1"/>
  <c r="R2759" i="1"/>
  <c r="R1052" i="1"/>
  <c r="R1051" i="1"/>
  <c r="R1483" i="1"/>
  <c r="R1482" i="1"/>
  <c r="R1050" i="1"/>
  <c r="R572" i="1"/>
  <c r="R1273" i="1"/>
  <c r="R2086" i="1"/>
  <c r="R2301" i="1"/>
  <c r="R571" i="1"/>
  <c r="R570" i="1"/>
  <c r="R715" i="1"/>
  <c r="R3952" i="1"/>
  <c r="R1272" i="1"/>
  <c r="R2214" i="1"/>
  <c r="R1481" i="1"/>
  <c r="R3292" i="1"/>
  <c r="R2085" i="1"/>
  <c r="R1789" i="1"/>
  <c r="R298" i="1"/>
  <c r="R2513" i="1"/>
  <c r="R3175" i="1"/>
  <c r="R3265" i="1"/>
  <c r="R422" i="1"/>
  <c r="R2382" i="1"/>
  <c r="R1788" i="1"/>
  <c r="R2084" i="1"/>
  <c r="R1787" i="1"/>
  <c r="R1786" i="1"/>
  <c r="R3601" i="1"/>
  <c r="R1591" i="1"/>
  <c r="R2083" i="1"/>
  <c r="R2082" i="1"/>
  <c r="R569" i="1"/>
  <c r="R1049" i="1"/>
  <c r="R814" i="1"/>
  <c r="R2758" i="1"/>
  <c r="R229" i="1"/>
  <c r="R2757" i="1"/>
  <c r="R1048" i="1"/>
  <c r="R1882" i="1"/>
  <c r="R1594" i="1"/>
  <c r="R930" i="1"/>
  <c r="R2756" i="1"/>
  <c r="R2081" i="1"/>
  <c r="R228" i="1"/>
  <c r="R1480" i="1"/>
  <c r="R2512" i="1"/>
  <c r="R3111" i="1"/>
  <c r="R2237" i="1"/>
  <c r="R1271" i="1"/>
  <c r="R2511" i="1"/>
  <c r="R114" i="1"/>
  <c r="R663" i="1"/>
  <c r="R2080" i="1"/>
  <c r="R3519" i="1"/>
  <c r="R2510" i="1"/>
  <c r="R395" i="1"/>
  <c r="R3" i="1"/>
  <c r="R3763" i="1"/>
  <c r="R2902" i="1"/>
  <c r="R3518" i="1"/>
  <c r="R3449" i="1"/>
  <c r="R2439" i="1"/>
  <c r="R3068" i="1"/>
  <c r="R2755" i="1"/>
  <c r="R3951" i="1"/>
  <c r="R3631" i="1"/>
  <c r="R1183" i="1"/>
  <c r="R2901" i="1"/>
  <c r="R2079" i="1"/>
  <c r="R394" i="1"/>
  <c r="R3415" i="1"/>
  <c r="R2300" i="1"/>
  <c r="R3153" i="1"/>
  <c r="R3414" i="1"/>
  <c r="R2754" i="1"/>
  <c r="R2900" i="1"/>
  <c r="R3413" i="1"/>
  <c r="R4003" i="1"/>
  <c r="R2213" i="1"/>
  <c r="R1718" i="1"/>
  <c r="R3812" i="1"/>
  <c r="R3762" i="1"/>
  <c r="R3264" i="1"/>
  <c r="R2509" i="1"/>
  <c r="R3581" i="1"/>
  <c r="R3116" i="1"/>
  <c r="R3171" i="1"/>
  <c r="R3630" i="1"/>
  <c r="R2753" i="1"/>
  <c r="R1613" i="1"/>
  <c r="R2609" i="1"/>
  <c r="R5" i="1"/>
  <c r="R2508" i="1"/>
  <c r="R3314" i="1"/>
  <c r="R3811" i="1"/>
  <c r="R3067" i="1"/>
  <c r="R3517" i="1"/>
  <c r="R2078" i="1"/>
  <c r="R1670" i="1"/>
  <c r="R3822" i="1"/>
  <c r="R3870" i="1"/>
  <c r="R3580" i="1"/>
  <c r="R3761" i="1"/>
  <c r="R3066" i="1"/>
  <c r="R3516" i="1"/>
  <c r="R3760" i="1"/>
  <c r="R3834" i="1"/>
  <c r="R3065" i="1"/>
  <c r="R2299" i="1"/>
  <c r="R2507" i="1"/>
  <c r="R3537" i="1"/>
  <c r="R3629" i="1"/>
  <c r="R4111" i="1"/>
  <c r="R3173" i="1"/>
  <c r="R1151" i="1"/>
  <c r="R3412" i="1"/>
  <c r="R3579" i="1"/>
  <c r="R3628" i="1"/>
  <c r="R2752" i="1"/>
  <c r="R3411" i="1"/>
  <c r="R3598" i="1"/>
  <c r="R421" i="1"/>
  <c r="R568" i="1"/>
  <c r="R813" i="1"/>
  <c r="R2751" i="1"/>
  <c r="R1669" i="1"/>
  <c r="R3133" i="1"/>
  <c r="R3263" i="1"/>
  <c r="R3262" i="1"/>
  <c r="R2077" i="1"/>
  <c r="R3261" i="1"/>
  <c r="R3666" i="1"/>
  <c r="R3896" i="1"/>
  <c r="R3515" i="1"/>
  <c r="R4002" i="1"/>
  <c r="R3064" i="1"/>
  <c r="R3950" i="1"/>
  <c r="R3777" i="1"/>
  <c r="R3949" i="1"/>
  <c r="R4053" i="1"/>
  <c r="R3810" i="1"/>
  <c r="R3981" i="1"/>
  <c r="R2899" i="1"/>
  <c r="R1270" i="1"/>
  <c r="R4082" i="1"/>
  <c r="R3260" i="1"/>
  <c r="R3948" i="1"/>
  <c r="R4093" i="1"/>
  <c r="R4081" i="1"/>
  <c r="R812" i="1"/>
  <c r="R1479" i="1"/>
  <c r="R113" i="1"/>
  <c r="R133" i="1"/>
  <c r="R227" i="1"/>
  <c r="R567" i="1"/>
  <c r="R2857" i="1"/>
  <c r="R458" i="1"/>
  <c r="R2076" i="1"/>
  <c r="R655" i="1"/>
  <c r="R3259" i="1"/>
  <c r="R1047" i="1"/>
  <c r="R2075" i="1"/>
  <c r="R436" i="1"/>
  <c r="R44" i="1"/>
  <c r="R1269" i="1"/>
  <c r="R43" i="1"/>
  <c r="R2506" i="1"/>
  <c r="R1046" i="1"/>
  <c r="R811" i="1"/>
  <c r="R3063" i="1"/>
  <c r="R3821" i="1"/>
  <c r="R566" i="1"/>
  <c r="R3062" i="1"/>
  <c r="R226" i="1"/>
  <c r="R3410" i="1"/>
  <c r="R1147" i="1"/>
  <c r="R2838" i="1"/>
  <c r="R2438" i="1"/>
  <c r="R2750" i="1"/>
  <c r="R2848" i="1"/>
  <c r="R3310" i="1"/>
  <c r="R3578" i="1"/>
  <c r="R2505" i="1"/>
  <c r="R2504" i="1"/>
  <c r="R2847" i="1"/>
  <c r="R3947" i="1"/>
  <c r="R3258" i="1"/>
  <c r="R905" i="1"/>
  <c r="R2898" i="1"/>
  <c r="R225" i="1"/>
  <c r="R3759" i="1"/>
  <c r="R2589" i="1"/>
  <c r="R1478" i="1"/>
  <c r="R810" i="1"/>
  <c r="R3577" i="1"/>
  <c r="R3061" i="1"/>
  <c r="R3869" i="1"/>
  <c r="R2749" i="1"/>
  <c r="R3514" i="1"/>
  <c r="R809" i="1"/>
  <c r="R1477" i="1"/>
  <c r="R3758" i="1"/>
  <c r="R2298" i="1"/>
  <c r="R3757" i="1"/>
  <c r="R1476" i="1"/>
  <c r="R3513" i="1"/>
  <c r="R2748" i="1"/>
  <c r="R565" i="1"/>
  <c r="R3887" i="1"/>
  <c r="R2074" i="1"/>
  <c r="R2554" i="1"/>
  <c r="R4035" i="1"/>
  <c r="R2297" i="1"/>
  <c r="R3060" i="1"/>
  <c r="R2747" i="1"/>
  <c r="R3878" i="1"/>
  <c r="R2746" i="1"/>
  <c r="R2503" i="1"/>
  <c r="R3512" i="1"/>
  <c r="R3946" i="1"/>
  <c r="R2381" i="1"/>
  <c r="R2347" i="1"/>
  <c r="R2745" i="1"/>
  <c r="R3654" i="1"/>
  <c r="R3576" i="1"/>
  <c r="R2744" i="1"/>
  <c r="R3627" i="1"/>
  <c r="R3257" i="1"/>
  <c r="R2743" i="1"/>
  <c r="R3945" i="1"/>
  <c r="R1475" i="1"/>
  <c r="R420" i="1"/>
  <c r="R714" i="1"/>
  <c r="R452" i="1"/>
  <c r="R377" i="1"/>
  <c r="R1045" i="1"/>
  <c r="R1474" i="1"/>
  <c r="R808" i="1"/>
  <c r="R1473" i="1"/>
  <c r="R1702" i="1"/>
  <c r="R2346" i="1"/>
  <c r="R883" i="1"/>
  <c r="R2296" i="1"/>
  <c r="R2212" i="1"/>
  <c r="R1668" i="1"/>
  <c r="R1044" i="1"/>
  <c r="R2073" i="1"/>
  <c r="R78" i="1"/>
  <c r="R362" i="1"/>
  <c r="R1667" i="1"/>
  <c r="R1268" i="1"/>
  <c r="R2742" i="1"/>
  <c r="R3152" i="1"/>
  <c r="R564" i="1"/>
  <c r="R15" i="1"/>
  <c r="R3256" i="1"/>
  <c r="R1043" i="1"/>
  <c r="R2437" i="1"/>
  <c r="R1785" i="1"/>
  <c r="R1860" i="1"/>
  <c r="R2345" i="1"/>
  <c r="R2295" i="1"/>
  <c r="R1784" i="1"/>
  <c r="R1783" i="1"/>
  <c r="R1782" i="1"/>
  <c r="R2502" i="1"/>
  <c r="R2436" i="1"/>
  <c r="R451" i="1"/>
  <c r="R2072" i="1"/>
  <c r="R2927" i="1"/>
  <c r="R3944" i="1"/>
  <c r="R4001" i="1"/>
  <c r="R2071" i="1"/>
  <c r="R3151" i="1"/>
  <c r="R3303" i="1"/>
  <c r="R2070" i="1"/>
  <c r="R2897" i="1"/>
  <c r="R4018" i="1"/>
  <c r="R669" i="1"/>
  <c r="R3943" i="1"/>
  <c r="R3756" i="1"/>
  <c r="R3893" i="1"/>
  <c r="R3255" i="1"/>
  <c r="R3642" i="1"/>
  <c r="R2069" i="1"/>
  <c r="R2380" i="1"/>
  <c r="R3575" i="1"/>
  <c r="R2741" i="1"/>
  <c r="R3969" i="1"/>
  <c r="R2846" i="1"/>
  <c r="R329" i="1"/>
  <c r="R1781" i="1"/>
  <c r="R563" i="1"/>
  <c r="R1780" i="1"/>
  <c r="R2294" i="1"/>
  <c r="R807" i="1"/>
  <c r="R806" i="1"/>
  <c r="R3254" i="1"/>
  <c r="R328" i="1"/>
  <c r="R224" i="1"/>
  <c r="R223" i="1"/>
  <c r="R1666" i="1"/>
  <c r="R1472" i="1"/>
  <c r="R805" i="1"/>
  <c r="R112" i="1"/>
  <c r="R1042" i="1"/>
  <c r="R1665" i="1"/>
  <c r="R662" i="1"/>
  <c r="R562" i="1"/>
  <c r="R1779" i="1"/>
  <c r="R1041" i="1"/>
  <c r="R111" i="1"/>
  <c r="R2501" i="1"/>
  <c r="R393" i="1"/>
  <c r="R1584" i="1"/>
  <c r="R1267" i="1"/>
  <c r="R2068" i="1"/>
  <c r="R1040" i="1"/>
  <c r="R2435" i="1"/>
  <c r="R222" i="1"/>
  <c r="R561" i="1"/>
  <c r="R695" i="1"/>
  <c r="R1039" i="1"/>
  <c r="R560" i="1"/>
  <c r="R1266" i="1"/>
  <c r="R361" i="1"/>
  <c r="R1038" i="1"/>
  <c r="R1037" i="1"/>
  <c r="R1471" i="1"/>
  <c r="R2434" i="1"/>
  <c r="R2553" i="1"/>
  <c r="R3511" i="1"/>
  <c r="R2067" i="1"/>
  <c r="R3313" i="1"/>
  <c r="R804" i="1"/>
  <c r="R110" i="1"/>
  <c r="R3574" i="1"/>
  <c r="R1470" i="1"/>
  <c r="R327" i="1"/>
  <c r="R2740" i="1"/>
  <c r="R3059" i="1"/>
  <c r="R2739" i="1"/>
  <c r="R159" i="1"/>
  <c r="R1265" i="1"/>
  <c r="R2066" i="1"/>
  <c r="R2065" i="1"/>
  <c r="R1469" i="1"/>
  <c r="R3253" i="1"/>
  <c r="R3320" i="1"/>
  <c r="R2433" i="1"/>
  <c r="R2064" i="1"/>
  <c r="R2738" i="1"/>
  <c r="R3058" i="1"/>
  <c r="R2500" i="1"/>
  <c r="R3973" i="1"/>
  <c r="R4050" i="1"/>
  <c r="R3252" i="1"/>
  <c r="R2737" i="1"/>
  <c r="R2963" i="1"/>
  <c r="R3942" i="1"/>
  <c r="R1468" i="1"/>
  <c r="R3989" i="1"/>
  <c r="R3573" i="1"/>
  <c r="R3755" i="1"/>
  <c r="R3251" i="1"/>
  <c r="R1664" i="1"/>
  <c r="R3409" i="1"/>
  <c r="R3809" i="1"/>
  <c r="R221" i="1"/>
  <c r="R2293" i="1"/>
  <c r="R3118" i="1"/>
  <c r="R1467" i="1"/>
  <c r="R3408" i="1"/>
  <c r="R559" i="1"/>
  <c r="R3250" i="1"/>
  <c r="R3808" i="1"/>
  <c r="R3057" i="1"/>
  <c r="R1466" i="1"/>
  <c r="R2499" i="1"/>
  <c r="R3407" i="1"/>
  <c r="R3056" i="1"/>
  <c r="R3406" i="1"/>
  <c r="R3055" i="1"/>
  <c r="R3302" i="1"/>
  <c r="R1590" i="1"/>
  <c r="R2063" i="1"/>
  <c r="R3054" i="1"/>
  <c r="R694" i="1"/>
  <c r="R2896" i="1"/>
  <c r="R3457" i="1"/>
  <c r="R3754" i="1"/>
  <c r="R2945" i="1"/>
  <c r="R1778" i="1"/>
  <c r="R3975" i="1"/>
  <c r="R2062" i="1"/>
  <c r="R3543" i="1"/>
  <c r="R2061" i="1"/>
  <c r="R3941" i="1"/>
  <c r="R1832" i="1"/>
  <c r="R3249" i="1"/>
  <c r="R4085" i="1"/>
  <c r="R3110" i="1"/>
  <c r="R3591" i="1"/>
  <c r="R4000" i="1"/>
  <c r="R3510" i="1"/>
  <c r="R3820" i="1"/>
  <c r="R558" i="1"/>
  <c r="R2736" i="1"/>
  <c r="R1465" i="1"/>
  <c r="R3879" i="1"/>
  <c r="R3053" i="1"/>
  <c r="R3509" i="1"/>
  <c r="R3968" i="1"/>
  <c r="R1264" i="1"/>
  <c r="R1464" i="1"/>
  <c r="R2735" i="1"/>
  <c r="R3301" i="1"/>
  <c r="R4088" i="1"/>
  <c r="R2211" i="1"/>
  <c r="R1036" i="1"/>
  <c r="R3405" i="1"/>
  <c r="R3404" i="1"/>
  <c r="R3626" i="1"/>
  <c r="R3753" i="1"/>
  <c r="R3403" i="1"/>
  <c r="R557" i="1"/>
  <c r="R41" i="1"/>
  <c r="R4013" i="1"/>
  <c r="R166" i="1"/>
  <c r="R58" i="1"/>
  <c r="R2060" i="1"/>
  <c r="R2432" i="1"/>
  <c r="R803" i="1"/>
  <c r="R3448" i="1"/>
  <c r="R2734" i="1"/>
  <c r="R2498" i="1"/>
  <c r="R3572" i="1"/>
  <c r="R556" i="1"/>
  <c r="R1035" i="1"/>
  <c r="R3165" i="1"/>
  <c r="R3752" i="1"/>
  <c r="R4071" i="1"/>
  <c r="R3833" i="1"/>
  <c r="R555" i="1"/>
  <c r="R3807" i="1"/>
  <c r="R1463" i="1"/>
  <c r="R554" i="1"/>
  <c r="R2733" i="1"/>
  <c r="R2210" i="1"/>
  <c r="R2059" i="1"/>
  <c r="R3625" i="1"/>
  <c r="R3402" i="1"/>
  <c r="R3052" i="1"/>
  <c r="R2895" i="1"/>
  <c r="R3248" i="1"/>
  <c r="R3401" i="1"/>
  <c r="R1777" i="1"/>
  <c r="R326" i="1"/>
  <c r="R3400" i="1"/>
  <c r="R2497" i="1"/>
  <c r="R3571" i="1"/>
  <c r="R3399" i="1"/>
  <c r="R2732" i="1"/>
  <c r="R3570" i="1"/>
  <c r="R3051" i="1"/>
  <c r="R553" i="1"/>
  <c r="R2431" i="1"/>
  <c r="R77" i="1"/>
  <c r="R1347" i="1"/>
  <c r="R2841" i="1"/>
  <c r="R2058" i="1"/>
  <c r="R1462" i="1"/>
  <c r="R2057" i="1"/>
  <c r="R158" i="1"/>
  <c r="R3050" i="1"/>
  <c r="R1263" i="1"/>
  <c r="R693" i="1"/>
  <c r="R2056" i="1"/>
  <c r="R1461" i="1"/>
  <c r="R2585" i="1"/>
  <c r="R3163" i="1"/>
  <c r="R2292" i="1"/>
  <c r="R3751" i="1"/>
  <c r="R929" i="1"/>
  <c r="R1663" i="1"/>
  <c r="R3150" i="1"/>
  <c r="R2291" i="1"/>
  <c r="R2326" i="1"/>
  <c r="R1174" i="1"/>
  <c r="R2055" i="1"/>
  <c r="R419" i="1"/>
  <c r="R109" i="1"/>
  <c r="R3508" i="1"/>
  <c r="R552" i="1"/>
  <c r="R2379" i="1"/>
  <c r="R692" i="1"/>
  <c r="R2054" i="1"/>
  <c r="R440" i="1"/>
  <c r="R1034" i="1"/>
  <c r="R1262" i="1"/>
  <c r="R802" i="1"/>
  <c r="R801" i="1"/>
  <c r="R551" i="1"/>
  <c r="R1859" i="1"/>
  <c r="R800" i="1"/>
  <c r="R1460" i="1"/>
  <c r="R2290" i="1"/>
  <c r="R1459" i="1"/>
  <c r="R392" i="1"/>
  <c r="R108" i="1"/>
  <c r="R2604" i="1"/>
  <c r="R550" i="1"/>
  <c r="R1033" i="1"/>
  <c r="R2552" i="1"/>
  <c r="R1875" i="1"/>
  <c r="R349" i="1"/>
  <c r="R1261" i="1"/>
  <c r="R1260" i="1"/>
  <c r="R549" i="1"/>
  <c r="R3247" i="1"/>
  <c r="R3398" i="1"/>
  <c r="R1259" i="1"/>
  <c r="R3456" i="1"/>
  <c r="R3246" i="1"/>
  <c r="R799" i="1"/>
  <c r="R57" i="1"/>
  <c r="R2289" i="1"/>
  <c r="R2430" i="1"/>
  <c r="R1600" i="1"/>
  <c r="R548" i="1"/>
  <c r="R1258" i="1"/>
  <c r="R547" i="1"/>
  <c r="R1163" i="1"/>
  <c r="R1257" i="1"/>
  <c r="R173" i="1"/>
  <c r="R1719" i="1"/>
  <c r="R220" i="1"/>
  <c r="R2496" i="1"/>
  <c r="R2584" i="1"/>
  <c r="R2551" i="1"/>
  <c r="R3397" i="1"/>
  <c r="R1662" i="1"/>
  <c r="R2378" i="1"/>
  <c r="R3162" i="1"/>
  <c r="R1256" i="1"/>
  <c r="R1776" i="1"/>
  <c r="R2053" i="1"/>
  <c r="R2" i="1"/>
  <c r="R2731" i="1"/>
  <c r="R546" i="1"/>
  <c r="R2052" i="1"/>
  <c r="R3396" i="1"/>
  <c r="R1775" i="1"/>
  <c r="R3149" i="1"/>
  <c r="R1363" i="1"/>
  <c r="R2944" i="1"/>
  <c r="R30" i="1"/>
  <c r="R1255" i="1"/>
  <c r="R2051" i="1"/>
  <c r="R1254" i="1"/>
  <c r="R2550" i="1"/>
  <c r="R2538" i="1"/>
  <c r="R545" i="1"/>
  <c r="R2943" i="1"/>
  <c r="R3148" i="1"/>
  <c r="R3291" i="1"/>
  <c r="R2730" i="1"/>
  <c r="R3172" i="1"/>
  <c r="R219" i="1"/>
  <c r="R2429" i="1"/>
  <c r="R1661" i="1"/>
  <c r="R544" i="1"/>
  <c r="R1032" i="1"/>
  <c r="R165" i="1"/>
  <c r="R107" i="1"/>
  <c r="R303" i="1"/>
  <c r="R325" i="1"/>
  <c r="R6" i="1"/>
  <c r="R2288" i="1"/>
  <c r="R1253" i="1"/>
  <c r="R1774" i="1"/>
  <c r="R218" i="1"/>
  <c r="R543" i="1"/>
  <c r="R1031" i="1"/>
  <c r="R661" i="1"/>
  <c r="R391" i="1"/>
  <c r="R798" i="1"/>
  <c r="R1030" i="1"/>
  <c r="R1773" i="1"/>
  <c r="R39" i="1"/>
  <c r="R1029" i="1"/>
  <c r="R2583" i="1"/>
  <c r="R3624" i="1"/>
  <c r="R3507" i="1"/>
  <c r="R2962" i="1"/>
  <c r="R1878" i="1"/>
  <c r="R2729" i="1"/>
  <c r="R3049" i="1"/>
  <c r="R2894" i="1"/>
  <c r="R390" i="1"/>
  <c r="R3170" i="1"/>
  <c r="R691" i="1"/>
  <c r="R2193" i="1"/>
  <c r="R3245" i="1"/>
  <c r="R3244" i="1"/>
  <c r="R2050" i="1"/>
  <c r="R2728" i="1"/>
  <c r="R913" i="1"/>
  <c r="R1458" i="1"/>
  <c r="R1028" i="1"/>
  <c r="R2049" i="1"/>
  <c r="R542" i="1"/>
  <c r="R3395" i="1"/>
  <c r="R1252" i="1"/>
  <c r="R2048" i="1"/>
  <c r="R360" i="1"/>
  <c r="R1772" i="1"/>
  <c r="R1831" i="1"/>
  <c r="R541" i="1"/>
  <c r="R1771" i="1"/>
  <c r="R140" i="1"/>
  <c r="R50" i="1"/>
  <c r="R3147" i="1"/>
  <c r="R42" i="1"/>
  <c r="R1027" i="1"/>
  <c r="R1251" i="1"/>
  <c r="R2209" i="1"/>
  <c r="R1250" i="1"/>
  <c r="R1858" i="1"/>
  <c r="R157" i="1"/>
  <c r="R2727" i="1"/>
  <c r="R1701" i="1"/>
  <c r="R4058" i="1"/>
  <c r="R3853" i="1"/>
  <c r="R3790" i="1"/>
  <c r="R2047" i="1"/>
  <c r="R76" i="1"/>
  <c r="R4062" i="1"/>
  <c r="R3506" i="1"/>
  <c r="R3653" i="1"/>
  <c r="R3750" i="1"/>
  <c r="R1026" i="1"/>
  <c r="R29" i="1"/>
  <c r="R4066" i="1"/>
  <c r="R2046" i="1"/>
  <c r="R3048" i="1"/>
  <c r="R3588" i="1"/>
  <c r="R1025" i="1"/>
  <c r="R2837" i="1"/>
  <c r="R3047" i="1"/>
  <c r="R4080" i="1"/>
  <c r="R3505" i="1"/>
  <c r="R540" i="1"/>
  <c r="R3749" i="1"/>
  <c r="R3868" i="1"/>
  <c r="R2045" i="1"/>
  <c r="R2287" i="1"/>
  <c r="R539" i="1"/>
  <c r="R3940" i="1"/>
  <c r="R217" i="1"/>
  <c r="R3640" i="1"/>
  <c r="R1024" i="1"/>
  <c r="R3046" i="1"/>
  <c r="R3455" i="1"/>
  <c r="R3243" i="1"/>
  <c r="R3806" i="1"/>
  <c r="R660" i="1"/>
  <c r="R216" i="1"/>
  <c r="R3867" i="1"/>
  <c r="R3748" i="1"/>
  <c r="R2495" i="1"/>
  <c r="R1023" i="1"/>
  <c r="R538" i="1"/>
  <c r="R690" i="1"/>
  <c r="R3662" i="1"/>
  <c r="R797" i="1"/>
  <c r="R2044" i="1"/>
  <c r="R2377" i="1"/>
  <c r="R106" i="1"/>
  <c r="R1022" i="1"/>
  <c r="R1021" i="1"/>
  <c r="R1770" i="1"/>
  <c r="R3109" i="1"/>
  <c r="R1020" i="1"/>
  <c r="R1162" i="1"/>
  <c r="R1019" i="1"/>
  <c r="R418" i="1"/>
  <c r="R2452" i="1"/>
  <c r="R537" i="1"/>
  <c r="R1018" i="1"/>
  <c r="R324" i="1"/>
  <c r="R1457" i="1"/>
  <c r="R2286" i="1"/>
  <c r="R1456" i="1"/>
  <c r="R323" i="1"/>
  <c r="R1249" i="1"/>
  <c r="R1660" i="1"/>
  <c r="R796" i="1"/>
  <c r="R2285" i="1"/>
  <c r="R3146" i="1"/>
  <c r="R2494" i="1"/>
  <c r="R1248" i="1"/>
  <c r="R1455" i="1"/>
  <c r="R795" i="1"/>
  <c r="R1769" i="1"/>
  <c r="R2284" i="1"/>
  <c r="R1454" i="1"/>
  <c r="R389" i="1"/>
  <c r="R794" i="1"/>
  <c r="R1659" i="1"/>
  <c r="R536" i="1"/>
  <c r="R2726" i="1"/>
  <c r="R3242" i="1"/>
  <c r="R3747" i="1"/>
  <c r="R4014" i="1"/>
  <c r="R2608" i="1"/>
  <c r="R322" i="1"/>
  <c r="R3939" i="1"/>
  <c r="R3836" i="1"/>
  <c r="R3241" i="1"/>
  <c r="R3980" i="1"/>
  <c r="R3746" i="1"/>
  <c r="R3394" i="1"/>
  <c r="R174" i="1"/>
  <c r="R1017" i="1"/>
  <c r="R3623" i="1"/>
  <c r="R4052" i="1"/>
  <c r="R1768" i="1"/>
  <c r="R3938" i="1"/>
  <c r="R2043" i="1"/>
  <c r="R3393" i="1"/>
  <c r="R3504" i="1"/>
  <c r="R1339" i="1"/>
  <c r="R3045" i="1"/>
  <c r="R3745" i="1"/>
  <c r="R2283" i="1"/>
  <c r="R3569" i="1"/>
  <c r="R2042" i="1"/>
  <c r="R3744" i="1"/>
  <c r="R2493" i="1"/>
  <c r="R2725" i="1"/>
  <c r="R3743" i="1"/>
  <c r="R3877" i="1"/>
  <c r="R3895" i="1"/>
  <c r="R2724" i="1"/>
  <c r="R1884" i="1"/>
  <c r="R3044" i="1"/>
  <c r="R733" i="1"/>
  <c r="R2723" i="1"/>
  <c r="R2595" i="1"/>
  <c r="R1453" i="1"/>
  <c r="R3979" i="1"/>
  <c r="R2492" i="1"/>
  <c r="R2722" i="1"/>
  <c r="R3503" i="1"/>
  <c r="R3866" i="1"/>
  <c r="R3859" i="1"/>
  <c r="R3392" i="1"/>
  <c r="R3391" i="1"/>
  <c r="R3742" i="1"/>
  <c r="R3540" i="1"/>
  <c r="R1247" i="1"/>
  <c r="R1452" i="1"/>
  <c r="R3937" i="1"/>
  <c r="R3390" i="1"/>
  <c r="R3865" i="1"/>
  <c r="R1767" i="1"/>
  <c r="R3936" i="1"/>
  <c r="R3935" i="1"/>
  <c r="R2041" i="1"/>
  <c r="R793" i="1"/>
  <c r="R3622" i="1"/>
  <c r="R3819" i="1"/>
  <c r="R3389" i="1"/>
  <c r="R2721" i="1"/>
  <c r="R2398" i="1"/>
  <c r="R3502" i="1"/>
  <c r="R4009" i="1"/>
  <c r="R2040" i="1"/>
  <c r="R3741" i="1"/>
  <c r="R3501" i="1"/>
  <c r="R3740" i="1"/>
  <c r="R884" i="1"/>
  <c r="R2720" i="1"/>
  <c r="R3739" i="1"/>
  <c r="R3500" i="1"/>
  <c r="R3738" i="1"/>
  <c r="R215" i="1"/>
  <c r="R3737" i="1"/>
  <c r="R3787" i="1"/>
  <c r="R2039" i="1"/>
  <c r="R3534" i="1"/>
  <c r="R1246" i="1"/>
  <c r="R2344" i="1"/>
  <c r="R3988" i="1"/>
  <c r="R535" i="1"/>
  <c r="R1583" i="1"/>
  <c r="R1016" i="1"/>
  <c r="R792" i="1"/>
  <c r="R1015" i="1"/>
  <c r="R1451" i="1"/>
  <c r="R2038" i="1"/>
  <c r="R2282" i="1"/>
  <c r="R2208" i="1"/>
  <c r="R1014" i="1"/>
  <c r="R887" i="1"/>
  <c r="R3043" i="1"/>
  <c r="R3542" i="1"/>
  <c r="R4017" i="1"/>
  <c r="R2428" i="1"/>
  <c r="R3736" i="1"/>
  <c r="R4034" i="1"/>
  <c r="R3735" i="1"/>
  <c r="R3734" i="1"/>
  <c r="R1766" i="1"/>
  <c r="R3108" i="1"/>
  <c r="R3240" i="1"/>
  <c r="R4020" i="1"/>
  <c r="R1245" i="1"/>
  <c r="R4067" i="1"/>
  <c r="R2037" i="1"/>
  <c r="R3239" i="1"/>
  <c r="R3733" i="1"/>
  <c r="R3238" i="1"/>
  <c r="R3934" i="1"/>
  <c r="R2036" i="1"/>
  <c r="R3883" i="1"/>
  <c r="R3169" i="1"/>
  <c r="R2719" i="1"/>
  <c r="R2718" i="1"/>
  <c r="R3832" i="1"/>
  <c r="R2717" i="1"/>
  <c r="R2376" i="1"/>
  <c r="R3499" i="1"/>
  <c r="R3805" i="1"/>
  <c r="R3639" i="1"/>
  <c r="R3732" i="1"/>
  <c r="R3042" i="1"/>
  <c r="R3568" i="1"/>
  <c r="R3731" i="1"/>
  <c r="R3661" i="1"/>
  <c r="R3730" i="1"/>
  <c r="R3933" i="1"/>
  <c r="R417" i="1"/>
  <c r="R2427" i="1"/>
  <c r="R3932" i="1"/>
  <c r="R3621" i="1"/>
  <c r="R2716" i="1"/>
  <c r="R2281" i="1"/>
  <c r="R4049" i="1"/>
  <c r="R348" i="1"/>
  <c r="R2715" i="1"/>
  <c r="R3041" i="1"/>
  <c r="R321" i="1"/>
  <c r="R2426" i="1"/>
  <c r="R1244" i="1"/>
  <c r="R2035" i="1"/>
  <c r="R2280" i="1"/>
  <c r="R2190" i="1"/>
  <c r="R1013" i="1"/>
  <c r="R534" i="1"/>
  <c r="R1582" i="1"/>
  <c r="R1338" i="1"/>
  <c r="R320" i="1"/>
  <c r="R791" i="1"/>
  <c r="R790" i="1"/>
  <c r="R1450" i="1"/>
  <c r="R40" i="1"/>
  <c r="R1012" i="1"/>
  <c r="R789" i="1"/>
  <c r="R2714" i="1"/>
  <c r="R214" i="1"/>
  <c r="R3388" i="1"/>
  <c r="R4065" i="1"/>
  <c r="R3237" i="1"/>
  <c r="R213" i="1"/>
  <c r="R353" i="1"/>
  <c r="R3660" i="1"/>
  <c r="R2034" i="1"/>
  <c r="R3641" i="1"/>
  <c r="R3876" i="1"/>
  <c r="R3567" i="1"/>
  <c r="R3387" i="1"/>
  <c r="R3498" i="1"/>
  <c r="R3729" i="1"/>
  <c r="R3386" i="1"/>
  <c r="R3728" i="1"/>
  <c r="R1449" i="1"/>
  <c r="R533" i="1"/>
  <c r="R3897" i="1"/>
  <c r="R1243" i="1"/>
  <c r="R450" i="1"/>
  <c r="R532" i="1"/>
  <c r="R2325" i="1"/>
  <c r="R172" i="1"/>
  <c r="R2590" i="1"/>
  <c r="R531" i="1"/>
  <c r="R1242" i="1"/>
  <c r="R212" i="1"/>
  <c r="R2713" i="1"/>
  <c r="R2893" i="1"/>
  <c r="R1011" i="1"/>
  <c r="R1241" i="1"/>
  <c r="R1448" i="1"/>
  <c r="R689" i="1"/>
  <c r="R1874" i="1"/>
  <c r="R530" i="1"/>
  <c r="R462" i="1"/>
  <c r="R1607" i="1"/>
  <c r="R1010" i="1"/>
  <c r="R2033" i="1"/>
  <c r="R2032" i="1"/>
  <c r="R2491" i="1"/>
  <c r="R21" i="1"/>
  <c r="R96" i="1"/>
  <c r="R2712" i="1"/>
  <c r="R4008" i="1"/>
  <c r="R2490" i="1"/>
  <c r="R3236" i="1"/>
  <c r="R2343" i="1"/>
  <c r="R1658" i="1"/>
  <c r="R2711" i="1"/>
  <c r="R3385" i="1"/>
  <c r="R3235" i="1"/>
  <c r="R3384" i="1"/>
  <c r="R3967" i="1"/>
  <c r="R2342" i="1"/>
  <c r="R1240" i="1"/>
  <c r="R3145" i="1"/>
  <c r="R4048" i="1"/>
  <c r="R388" i="1"/>
  <c r="R1447" i="1"/>
  <c r="R2229" i="1"/>
  <c r="R1446" i="1"/>
  <c r="R1009" i="1"/>
  <c r="R2562" i="1"/>
  <c r="R3040" i="1"/>
  <c r="R416" i="1"/>
  <c r="R3039" i="1"/>
  <c r="R728" i="1"/>
  <c r="R2582" i="1"/>
  <c r="R105" i="1"/>
  <c r="R1445" i="1"/>
  <c r="R1239" i="1"/>
  <c r="R3038" i="1"/>
  <c r="R529" i="1"/>
  <c r="R788" i="1"/>
  <c r="R2710" i="1"/>
  <c r="R1008" i="1"/>
  <c r="R1007" i="1"/>
  <c r="R449" i="1"/>
  <c r="R528" i="1"/>
  <c r="R527" i="1"/>
  <c r="R319" i="1"/>
  <c r="R2031" i="1"/>
  <c r="R211" i="1"/>
  <c r="R2709" i="1"/>
  <c r="R156" i="1"/>
  <c r="R139" i="1"/>
  <c r="R526" i="1"/>
  <c r="R3037" i="1"/>
  <c r="R787" i="1"/>
  <c r="R3234" i="1"/>
  <c r="R2489" i="1"/>
  <c r="R1006" i="1"/>
  <c r="R1005" i="1"/>
  <c r="R1444" i="1"/>
  <c r="R359" i="1"/>
  <c r="R104" i="1"/>
  <c r="R1238" i="1"/>
  <c r="R3442" i="1"/>
  <c r="R688" i="1"/>
  <c r="R3036" i="1"/>
  <c r="R3144" i="1"/>
  <c r="R3383" i="1"/>
  <c r="R1443" i="1"/>
  <c r="R2892" i="1"/>
  <c r="R2561" i="1"/>
  <c r="R2341" i="1"/>
  <c r="R3780" i="1"/>
  <c r="R170" i="1"/>
  <c r="R1657" i="1"/>
  <c r="R3454" i="1"/>
  <c r="R2030" i="1"/>
  <c r="R3233" i="1"/>
  <c r="R3308" i="1"/>
  <c r="R3100" i="1"/>
  <c r="R3132" i="1"/>
  <c r="R1656" i="1"/>
  <c r="R3125" i="1"/>
  <c r="R3657" i="1"/>
  <c r="R1765" i="1"/>
  <c r="R3107" i="1"/>
  <c r="R2708" i="1"/>
  <c r="R3168" i="1"/>
  <c r="R3453" i="1"/>
  <c r="R2581" i="1"/>
  <c r="R1442" i="1"/>
  <c r="R3382" i="1"/>
  <c r="R1441" i="1"/>
  <c r="R3541" i="1"/>
  <c r="R2488" i="1"/>
  <c r="R2207" i="1"/>
  <c r="R2707" i="1"/>
  <c r="R925" i="1"/>
  <c r="R3319" i="1"/>
  <c r="R2029" i="1"/>
  <c r="R3620" i="1"/>
  <c r="R3566" i="1"/>
  <c r="R2206" i="1"/>
  <c r="R3497" i="1"/>
  <c r="R2845" i="1"/>
  <c r="R3727" i="1"/>
  <c r="R1881" i="1"/>
  <c r="R2028" i="1"/>
  <c r="R3539" i="1"/>
  <c r="R1237" i="1"/>
  <c r="R3496" i="1"/>
  <c r="R2205" i="1"/>
  <c r="R1830" i="1"/>
  <c r="R3324" i="1"/>
  <c r="R3619" i="1"/>
  <c r="R2027" i="1"/>
  <c r="R2026" i="1"/>
  <c r="R786" i="1"/>
  <c r="R2926" i="1"/>
  <c r="R2844" i="1"/>
  <c r="R2891" i="1"/>
  <c r="R28" i="1"/>
  <c r="R27" i="1"/>
  <c r="R2025" i="1"/>
  <c r="R2024" i="1"/>
  <c r="R525" i="1"/>
  <c r="R2023" i="1"/>
  <c r="R2204" i="1"/>
  <c r="R14" i="1"/>
  <c r="R2549" i="1"/>
  <c r="R3035" i="1"/>
  <c r="R687" i="1"/>
  <c r="R2706" i="1"/>
  <c r="R2022" i="1"/>
  <c r="R2832" i="1"/>
  <c r="R3726" i="1"/>
  <c r="R2580" i="1"/>
  <c r="R3034" i="1"/>
  <c r="R2375" i="1"/>
  <c r="R2203" i="1"/>
  <c r="R2279" i="1"/>
  <c r="R1004" i="1"/>
  <c r="R686" i="1"/>
  <c r="R1440" i="1"/>
  <c r="R524" i="1"/>
  <c r="R2021" i="1"/>
  <c r="R1764" i="1"/>
  <c r="R1439" i="1"/>
  <c r="R523" i="1"/>
  <c r="R1857" i="1"/>
  <c r="R2705" i="1"/>
  <c r="R1763" i="1"/>
  <c r="R522" i="1"/>
  <c r="R1438" i="1"/>
  <c r="R2704" i="1"/>
  <c r="R713" i="1"/>
  <c r="R1437" i="1"/>
  <c r="R2340" i="1"/>
  <c r="R2202" i="1"/>
  <c r="R2278" i="1"/>
  <c r="R2703" i="1"/>
  <c r="R1371" i="1"/>
  <c r="R2020" i="1"/>
  <c r="R1762" i="1"/>
  <c r="R1761" i="1"/>
  <c r="R3565" i="1"/>
  <c r="R1593" i="1"/>
  <c r="R1003" i="1"/>
  <c r="R2019" i="1"/>
  <c r="R3381" i="1"/>
  <c r="R1436" i="1"/>
  <c r="R2018" i="1"/>
  <c r="R2702" i="1"/>
  <c r="R2017" i="1"/>
  <c r="R904" i="1"/>
  <c r="R2374" i="1"/>
  <c r="R2016" i="1"/>
  <c r="R2201" i="1"/>
  <c r="R1002" i="1"/>
  <c r="R1001" i="1"/>
  <c r="R2015" i="1"/>
  <c r="R3115" i="1"/>
  <c r="R2186" i="1"/>
  <c r="R3232" i="1"/>
  <c r="R2187" i="1"/>
  <c r="R3978" i="1"/>
  <c r="R2925" i="1"/>
  <c r="R4057" i="1"/>
  <c r="R2890" i="1"/>
  <c r="R2701" i="1"/>
  <c r="R1435" i="1"/>
  <c r="R2014" i="1"/>
  <c r="R3495" i="1"/>
  <c r="R1236" i="1"/>
  <c r="R1177" i="1"/>
  <c r="R1760" i="1"/>
  <c r="R2700" i="1"/>
  <c r="R2013" i="1"/>
  <c r="R138" i="1"/>
  <c r="R2487" i="1"/>
  <c r="R1655" i="1"/>
  <c r="R2277" i="1"/>
  <c r="R3818" i="1"/>
  <c r="R521" i="1"/>
  <c r="R1000" i="1"/>
  <c r="R785" i="1"/>
  <c r="R2276" i="1"/>
  <c r="R1434" i="1"/>
  <c r="R520" i="1"/>
  <c r="R2012" i="1"/>
  <c r="R1150" i="1"/>
  <c r="R899" i="1"/>
  <c r="R999" i="1"/>
  <c r="R519" i="1"/>
  <c r="R998" i="1"/>
  <c r="R2486" i="1"/>
  <c r="R1612" i="1"/>
  <c r="R1235" i="1"/>
  <c r="R1654" i="1"/>
  <c r="R1234" i="1"/>
  <c r="R518" i="1"/>
  <c r="R2485" i="1"/>
  <c r="R2453" i="1"/>
  <c r="R24" i="1"/>
  <c r="R210" i="1"/>
  <c r="R2275" i="1"/>
  <c r="R3380" i="1"/>
  <c r="R2425" i="1"/>
  <c r="R784" i="1"/>
  <c r="R659" i="1"/>
  <c r="R2011" i="1"/>
  <c r="R1856" i="1"/>
  <c r="R997" i="1"/>
  <c r="R996" i="1"/>
  <c r="R1712" i="1"/>
  <c r="R1173" i="1"/>
  <c r="R2010" i="1"/>
  <c r="R995" i="1"/>
  <c r="R2009" i="1"/>
  <c r="R2699" i="1"/>
  <c r="R2008" i="1"/>
  <c r="R685" i="1"/>
  <c r="R1233" i="1"/>
  <c r="R155" i="1"/>
  <c r="R912" i="1"/>
  <c r="R517" i="1"/>
  <c r="R209" i="1"/>
  <c r="R1855" i="1"/>
  <c r="R994" i="1"/>
  <c r="R993" i="1"/>
  <c r="R2698" i="1"/>
  <c r="R1759" i="1"/>
  <c r="R2697" i="1"/>
  <c r="R1758" i="1"/>
  <c r="R2274" i="1"/>
  <c r="R1757" i="1"/>
  <c r="R992" i="1"/>
  <c r="R2484" i="1"/>
  <c r="R2424" i="1"/>
  <c r="R516" i="1"/>
  <c r="R387" i="1"/>
  <c r="R2352" i="1"/>
  <c r="R2007" i="1"/>
  <c r="R515" i="1"/>
  <c r="R783" i="1"/>
  <c r="R782" i="1"/>
  <c r="R2373" i="1"/>
  <c r="R2696" i="1"/>
  <c r="R2483" i="1"/>
  <c r="R2006" i="1"/>
  <c r="R514" i="1"/>
  <c r="R208" i="1"/>
  <c r="R415" i="1"/>
  <c r="R991" i="1"/>
  <c r="R781" i="1"/>
  <c r="R684" i="1"/>
  <c r="R2695" i="1"/>
  <c r="R2482" i="1"/>
  <c r="R2273" i="1"/>
  <c r="R1362" i="1"/>
  <c r="R990" i="1"/>
  <c r="R780" i="1"/>
  <c r="R1232" i="1"/>
  <c r="R2005" i="1"/>
  <c r="R207" i="1"/>
  <c r="R414" i="1"/>
  <c r="R3033" i="1"/>
  <c r="R1589" i="1"/>
  <c r="R3931" i="1"/>
  <c r="R513" i="1"/>
  <c r="R3300" i="1"/>
  <c r="R13" i="1"/>
  <c r="R2961" i="1"/>
  <c r="R3804" i="1"/>
  <c r="R683" i="1"/>
  <c r="R296" i="1"/>
  <c r="R2423" i="1"/>
  <c r="R779" i="1"/>
  <c r="R989" i="1"/>
  <c r="R682" i="1"/>
  <c r="R3231" i="1"/>
  <c r="R512" i="1"/>
  <c r="R511" i="1"/>
  <c r="R903" i="1"/>
  <c r="R1606" i="1"/>
  <c r="R923" i="1"/>
  <c r="R2694" i="1"/>
  <c r="R2004" i="1"/>
  <c r="R2693" i="1"/>
  <c r="R2692" i="1"/>
  <c r="R2579" i="1"/>
  <c r="R1231" i="1"/>
  <c r="R2916" i="1"/>
  <c r="R2272" i="1"/>
  <c r="R3494" i="1"/>
  <c r="R3379" i="1"/>
  <c r="R2548" i="1"/>
  <c r="R3493" i="1"/>
  <c r="R1756" i="1"/>
  <c r="R2691" i="1"/>
  <c r="R2271" i="1"/>
  <c r="R1755" i="1"/>
  <c r="R2690" i="1"/>
  <c r="R1230" i="1"/>
  <c r="R3032" i="1"/>
  <c r="R386" i="1"/>
  <c r="R1229" i="1"/>
  <c r="R778" i="1"/>
  <c r="R385" i="1"/>
  <c r="R3230" i="1"/>
  <c r="R2270" i="1"/>
  <c r="R1836" i="1"/>
  <c r="R1653" i="1"/>
  <c r="R384" i="1"/>
  <c r="R206" i="1"/>
  <c r="R358" i="1"/>
  <c r="R11" i="1"/>
  <c r="R510" i="1"/>
  <c r="R1433" i="1"/>
  <c r="R509" i="1"/>
  <c r="R1169" i="1"/>
  <c r="R205" i="1"/>
  <c r="R3143" i="1"/>
  <c r="R3031" i="1"/>
  <c r="R3229" i="1"/>
  <c r="R2372" i="1"/>
  <c r="R2889" i="1"/>
  <c r="R2888" i="1"/>
  <c r="R1754" i="1"/>
  <c r="R2422" i="1"/>
  <c r="R3652" i="1"/>
  <c r="R2003" i="1"/>
  <c r="R1175" i="1"/>
  <c r="R3564" i="1"/>
  <c r="R3167" i="1"/>
  <c r="R1432" i="1"/>
  <c r="R1652" i="1"/>
  <c r="R3312" i="1"/>
  <c r="R1341" i="1"/>
  <c r="R1431" i="1"/>
  <c r="R3161" i="1"/>
  <c r="R3643" i="1"/>
  <c r="R3592" i="1"/>
  <c r="R3142" i="1"/>
  <c r="R2578" i="1"/>
  <c r="R3030" i="1"/>
  <c r="R3029" i="1"/>
  <c r="R3124" i="1"/>
  <c r="R4056" i="1"/>
  <c r="R3378" i="1"/>
  <c r="R2481" i="1"/>
  <c r="R1651" i="1"/>
  <c r="R2960" i="1"/>
  <c r="R3106" i="1"/>
  <c r="R3131" i="1"/>
  <c r="R3160" i="1"/>
  <c r="R681" i="1"/>
  <c r="R777" i="1"/>
  <c r="R3105" i="1"/>
  <c r="R2339" i="1"/>
  <c r="R1705" i="1"/>
  <c r="R3299" i="1"/>
  <c r="R3778" i="1"/>
  <c r="R1361" i="1"/>
  <c r="R988" i="1"/>
  <c r="R1430" i="1"/>
  <c r="R3028" i="1"/>
  <c r="R776" i="1"/>
  <c r="R987" i="1"/>
  <c r="R2002" i="1"/>
  <c r="R1176" i="1"/>
  <c r="R1753" i="1"/>
  <c r="R680" i="1"/>
  <c r="R1375" i="1"/>
  <c r="R2001" i="1"/>
  <c r="R3027" i="1"/>
  <c r="R2689" i="1"/>
  <c r="R3228" i="1"/>
  <c r="R2350" i="1"/>
  <c r="R986" i="1"/>
  <c r="R2371" i="1"/>
  <c r="R2000" i="1"/>
  <c r="R1999" i="1"/>
  <c r="R3725" i="1"/>
  <c r="R886" i="1"/>
  <c r="R3724" i="1"/>
  <c r="R3492" i="1"/>
  <c r="R2269" i="1"/>
  <c r="R3026" i="1"/>
  <c r="R1429" i="1"/>
  <c r="R775" i="1"/>
  <c r="R3377" i="1"/>
  <c r="R3536" i="1"/>
  <c r="R774" i="1"/>
  <c r="R3645" i="1"/>
  <c r="R2594" i="1"/>
  <c r="R3618" i="1"/>
  <c r="R3104" i="1"/>
  <c r="R3491" i="1"/>
  <c r="R1998" i="1"/>
  <c r="R318" i="1"/>
  <c r="R1752" i="1"/>
  <c r="R3025" i="1"/>
  <c r="R4113" i="1"/>
  <c r="R3590" i="1"/>
  <c r="R1997" i="1"/>
  <c r="R2268" i="1"/>
  <c r="R1996" i="1"/>
  <c r="R3024" i="1"/>
  <c r="R902" i="1"/>
  <c r="R3376" i="1"/>
  <c r="R2959" i="1"/>
  <c r="R3166" i="1"/>
  <c r="R3930" i="1"/>
  <c r="R2566" i="1"/>
  <c r="R4033" i="1"/>
  <c r="R4079" i="1"/>
  <c r="R448" i="1"/>
  <c r="R3986" i="1"/>
  <c r="R1886" i="1"/>
  <c r="R2942" i="1"/>
  <c r="R773" i="1"/>
  <c r="R4016" i="1"/>
  <c r="R2941" i="1"/>
  <c r="R1350" i="1"/>
  <c r="R3227" i="1"/>
  <c r="R1428" i="1"/>
  <c r="R2688" i="1"/>
  <c r="R3023" i="1"/>
  <c r="R3872" i="1"/>
  <c r="R2887" i="1"/>
  <c r="R3617" i="1"/>
  <c r="R3123" i="1"/>
  <c r="R1995" i="1"/>
  <c r="R2687" i="1"/>
  <c r="R508" i="1"/>
  <c r="R1994" i="1"/>
  <c r="R507" i="1"/>
  <c r="R2940" i="1"/>
  <c r="R2421" i="1"/>
  <c r="R3490" i="1"/>
  <c r="R3375" i="1"/>
  <c r="R4032" i="1"/>
  <c r="R38" i="1"/>
  <c r="R2324" i="1"/>
  <c r="R1427" i="1"/>
  <c r="R1854" i="1"/>
  <c r="R3723" i="1"/>
  <c r="R1842" i="1"/>
  <c r="R204" i="1"/>
  <c r="R985" i="1"/>
  <c r="R2370" i="1"/>
  <c r="R1426" i="1"/>
  <c r="R2267" i="1"/>
  <c r="R1751" i="1"/>
  <c r="R506" i="1"/>
  <c r="R1425" i="1"/>
  <c r="R2886" i="1"/>
  <c r="R3374" i="1"/>
  <c r="R2969" i="1"/>
  <c r="R1750" i="1"/>
  <c r="R1228" i="1"/>
  <c r="R1227" i="1"/>
  <c r="R137" i="1"/>
  <c r="R2577" i="1"/>
  <c r="R1841" i="1"/>
  <c r="R2686" i="1"/>
  <c r="R2266" i="1"/>
  <c r="R1650" i="1"/>
  <c r="R383" i="1"/>
  <c r="R2685" i="1"/>
  <c r="R1226" i="1"/>
  <c r="R203" i="1"/>
  <c r="R1360" i="1"/>
  <c r="R202" i="1"/>
  <c r="R1993" i="1"/>
  <c r="R1749" i="1"/>
  <c r="R154" i="1"/>
  <c r="R2480" i="1"/>
  <c r="R1649" i="1"/>
  <c r="R1161" i="1"/>
  <c r="R2479" i="1"/>
  <c r="R1992" i="1"/>
  <c r="R12" i="1"/>
  <c r="R2684" i="1"/>
  <c r="R984" i="1"/>
  <c r="R727" i="1"/>
  <c r="R1703" i="1"/>
  <c r="R1748" i="1"/>
  <c r="R772" i="1"/>
  <c r="R2683" i="1"/>
  <c r="R201" i="1"/>
  <c r="R2353" i="1"/>
  <c r="R771" i="1"/>
  <c r="R3538" i="1"/>
  <c r="R1991" i="1"/>
  <c r="R1990" i="1"/>
  <c r="R2420" i="1"/>
  <c r="R2419" i="1"/>
  <c r="R3638" i="1"/>
  <c r="R56" i="1"/>
  <c r="R505" i="1"/>
  <c r="R2265" i="1"/>
  <c r="R770" i="1"/>
  <c r="R352" i="1"/>
  <c r="R1424" i="1"/>
  <c r="R983" i="1"/>
  <c r="R1611" i="1"/>
  <c r="R1225" i="1"/>
  <c r="R679" i="1"/>
  <c r="R504" i="1"/>
  <c r="R2682" i="1"/>
  <c r="R3226" i="1"/>
  <c r="R1989" i="1"/>
  <c r="R1988" i="1"/>
  <c r="R2236" i="1"/>
  <c r="R1224" i="1"/>
  <c r="R1883" i="1"/>
  <c r="R103" i="1"/>
  <c r="R769" i="1"/>
  <c r="R3722" i="1"/>
  <c r="R3721" i="1"/>
  <c r="R3373" i="1"/>
  <c r="R896" i="1"/>
  <c r="R3720" i="1"/>
  <c r="R3489" i="1"/>
  <c r="R3719" i="1"/>
  <c r="R3929" i="1"/>
  <c r="R3372" i="1"/>
  <c r="R3987" i="1"/>
  <c r="R1223" i="1"/>
  <c r="R2833" i="1"/>
  <c r="R4047" i="1"/>
  <c r="R3563" i="1"/>
  <c r="R3718" i="1"/>
  <c r="R3852" i="1"/>
  <c r="R3659" i="1"/>
  <c r="R3928" i="1"/>
  <c r="R3225" i="1"/>
  <c r="R3717" i="1"/>
  <c r="R3022" i="1"/>
  <c r="R3562" i="1"/>
  <c r="R4070" i="1"/>
  <c r="R3927" i="1"/>
  <c r="R2231" i="1"/>
  <c r="R3616" i="1"/>
  <c r="R4031" i="1"/>
  <c r="R3851" i="1"/>
  <c r="R3926" i="1"/>
  <c r="R4015" i="1"/>
  <c r="R3615" i="1"/>
  <c r="R1877" i="1"/>
  <c r="R4046" i="1"/>
  <c r="R3224" i="1"/>
  <c r="R2856" i="1"/>
  <c r="R2681" i="1"/>
  <c r="R3716" i="1"/>
  <c r="R3966" i="1"/>
  <c r="R3488" i="1"/>
  <c r="R3614" i="1"/>
  <c r="R1648" i="1"/>
  <c r="R1222" i="1"/>
  <c r="R982" i="1"/>
  <c r="R1423" i="1"/>
  <c r="R1647" i="1"/>
  <c r="R981" i="1"/>
  <c r="R3223" i="1"/>
  <c r="R439" i="1"/>
  <c r="R1221" i="1"/>
  <c r="R200" i="1"/>
  <c r="R3021" i="1"/>
  <c r="R898" i="1"/>
  <c r="R1422" i="1"/>
  <c r="R1646" i="1"/>
  <c r="R768" i="1"/>
  <c r="R1747" i="1"/>
  <c r="R75" i="1"/>
  <c r="R767" i="1"/>
  <c r="R980" i="1"/>
  <c r="R979" i="1"/>
  <c r="R503" i="1"/>
  <c r="R3020" i="1"/>
  <c r="R2369" i="1"/>
  <c r="R3019" i="1"/>
  <c r="R2929" i="1"/>
  <c r="R2338" i="1"/>
  <c r="R3018" i="1"/>
  <c r="R1421" i="1"/>
  <c r="R3017" i="1"/>
  <c r="R3371" i="1"/>
  <c r="R1746" i="1"/>
  <c r="R1987" i="1"/>
  <c r="R2418" i="1"/>
  <c r="R2680" i="1"/>
  <c r="R3164" i="1"/>
  <c r="R2885" i="1"/>
  <c r="R3298" i="1"/>
  <c r="R2593" i="1"/>
  <c r="R1645" i="1"/>
  <c r="R347" i="1"/>
  <c r="R766" i="1"/>
  <c r="R2337" i="1"/>
  <c r="R978" i="1"/>
  <c r="R1599" i="1"/>
  <c r="R1220" i="1"/>
  <c r="R2884" i="1"/>
  <c r="R2200" i="1"/>
  <c r="R3487" i="1"/>
  <c r="R1420" i="1"/>
  <c r="R2349" i="1"/>
  <c r="R8" i="1"/>
  <c r="R1644" i="1"/>
  <c r="R2264" i="1"/>
  <c r="R3486" i="1"/>
  <c r="R1986" i="1"/>
  <c r="R1219" i="1"/>
  <c r="R1643" i="1"/>
  <c r="R977" i="1"/>
  <c r="R976" i="1"/>
  <c r="R975" i="1"/>
  <c r="R2883" i="1"/>
  <c r="R457" i="1"/>
  <c r="R1985" i="1"/>
  <c r="R2478" i="1"/>
  <c r="R1218" i="1"/>
  <c r="R502" i="1"/>
  <c r="R3370" i="1"/>
  <c r="R1217" i="1"/>
  <c r="R2449" i="1"/>
  <c r="R3715" i="1"/>
  <c r="R501" i="1"/>
  <c r="R1984" i="1"/>
  <c r="R1983" i="1"/>
  <c r="R4078" i="1"/>
  <c r="R1353" i="1"/>
  <c r="R1982" i="1"/>
  <c r="R974" i="1"/>
  <c r="R3714" i="1"/>
  <c r="R1419" i="1"/>
  <c r="R3016" i="1"/>
  <c r="R3174" i="1"/>
  <c r="R1745" i="1"/>
  <c r="R1160" i="1"/>
  <c r="R3015" i="1"/>
  <c r="R3114" i="1"/>
  <c r="R2576" i="1"/>
  <c r="R3444" i="1"/>
  <c r="R2958" i="1"/>
  <c r="R1981" i="1"/>
  <c r="R973" i="1"/>
  <c r="R2336" i="1"/>
  <c r="R1216" i="1"/>
  <c r="R500" i="1"/>
  <c r="R3222" i="1"/>
  <c r="R2263" i="1"/>
  <c r="R2679" i="1"/>
  <c r="R3117" i="1"/>
  <c r="R447" i="1"/>
  <c r="R2939" i="1"/>
  <c r="R2938" i="1"/>
  <c r="R3113" i="1"/>
  <c r="R3369" i="1"/>
  <c r="R2262" i="1"/>
  <c r="R1880" i="1"/>
  <c r="R1344" i="1"/>
  <c r="R1642" i="1"/>
  <c r="R3014" i="1"/>
  <c r="R2968" i="1"/>
  <c r="R2678" i="1"/>
  <c r="R2924" i="1"/>
  <c r="R3290" i="1"/>
  <c r="R26" i="1"/>
  <c r="R1346" i="1"/>
  <c r="R199" i="1"/>
  <c r="R2575" i="1"/>
  <c r="R972" i="1"/>
  <c r="R2560" i="1"/>
  <c r="R2417" i="1"/>
  <c r="R2923" i="1"/>
  <c r="R3297" i="1"/>
  <c r="R1215" i="1"/>
  <c r="R499" i="1"/>
  <c r="R3713" i="1"/>
  <c r="R3712" i="1"/>
  <c r="R3803" i="1"/>
  <c r="R3850" i="1"/>
  <c r="R2261" i="1"/>
  <c r="R4012" i="1"/>
  <c r="R3221" i="1"/>
  <c r="R3013" i="1"/>
  <c r="R3977" i="1"/>
  <c r="R2574" i="1"/>
  <c r="R3368" i="1"/>
  <c r="R3367" i="1"/>
  <c r="R2677" i="1"/>
  <c r="R3141" i="1"/>
  <c r="R3802" i="1"/>
  <c r="R3012" i="1"/>
  <c r="R2676" i="1"/>
  <c r="R2675" i="1"/>
  <c r="R2188" i="1"/>
  <c r="R3801" i="1"/>
  <c r="R3140" i="1"/>
  <c r="R3485" i="1"/>
  <c r="R2351" i="1"/>
  <c r="R2416" i="1"/>
  <c r="R2674" i="1"/>
  <c r="R2335" i="1"/>
  <c r="R3366" i="1"/>
  <c r="R1980" i="1"/>
  <c r="R2477" i="1"/>
  <c r="R3103" i="1"/>
  <c r="R3365" i="1"/>
  <c r="R1214" i="1"/>
  <c r="R3711" i="1"/>
  <c r="R3011" i="1"/>
  <c r="R3364" i="1"/>
  <c r="R2260" i="1"/>
  <c r="R3864" i="1"/>
  <c r="R2591" i="1"/>
  <c r="R3651" i="1"/>
  <c r="R1744" i="1"/>
  <c r="R198" i="1"/>
  <c r="R1979" i="1"/>
  <c r="R2476" i="1"/>
  <c r="R3561" i="1"/>
  <c r="R3363" i="1"/>
  <c r="R1829" i="1"/>
  <c r="R498" i="1"/>
  <c r="R3362" i="1"/>
  <c r="R1418" i="1"/>
  <c r="R2673" i="1"/>
  <c r="R3613" i="1"/>
  <c r="R1978" i="1"/>
  <c r="R3220" i="1"/>
  <c r="R497" i="1"/>
  <c r="R3560" i="1"/>
  <c r="R971" i="1"/>
  <c r="R1417" i="1"/>
  <c r="R3886" i="1"/>
  <c r="R1977" i="1"/>
  <c r="R1581" i="1"/>
  <c r="R4045" i="1"/>
  <c r="R3361" i="1"/>
  <c r="R1149" i="1"/>
  <c r="R1853" i="1"/>
  <c r="R496" i="1"/>
  <c r="R4077" i="1"/>
  <c r="R3612" i="1"/>
  <c r="R2259" i="1"/>
  <c r="R495" i="1"/>
  <c r="R3880" i="1"/>
  <c r="R1213" i="1"/>
  <c r="R3710" i="1"/>
  <c r="R2672" i="1"/>
  <c r="R3360" i="1"/>
  <c r="R2671" i="1"/>
  <c r="R153" i="1"/>
  <c r="R4090" i="1"/>
  <c r="R3800" i="1"/>
  <c r="R3010" i="1"/>
  <c r="R2475" i="1"/>
  <c r="R3925" i="1"/>
  <c r="R1743" i="1"/>
  <c r="R1976" i="1"/>
  <c r="R3359" i="1"/>
  <c r="R3924" i="1"/>
  <c r="R2882" i="1"/>
  <c r="R4076" i="1"/>
  <c r="R3139" i="1"/>
  <c r="R102" i="1"/>
  <c r="R970" i="1"/>
  <c r="R55" i="1"/>
  <c r="R2933" i="1"/>
  <c r="R3009" i="1"/>
  <c r="R3650" i="1"/>
  <c r="R658" i="1"/>
  <c r="R3138" i="1"/>
  <c r="R3484" i="1"/>
  <c r="R302" i="1"/>
  <c r="R3709" i="1"/>
  <c r="R2670" i="1"/>
  <c r="R3827" i="1"/>
  <c r="R3219" i="1"/>
  <c r="R3441" i="1"/>
  <c r="R317" i="1"/>
  <c r="R3358" i="1"/>
  <c r="R3849" i="1"/>
  <c r="R494" i="1"/>
  <c r="R3779" i="1"/>
  <c r="R382" i="1"/>
  <c r="R3848" i="1"/>
  <c r="R25" i="1"/>
  <c r="R2669" i="1"/>
  <c r="R1159" i="1"/>
  <c r="R3483" i="1"/>
  <c r="R197" i="1"/>
  <c r="R3999" i="1"/>
  <c r="R1416" i="1"/>
  <c r="R3885" i="1"/>
  <c r="R493" i="1"/>
  <c r="R51" i="1"/>
  <c r="R1742" i="1"/>
  <c r="R1975" i="1"/>
  <c r="R657" i="1"/>
  <c r="R3611" i="1"/>
  <c r="R2668" i="1"/>
  <c r="R2667" i="1"/>
  <c r="R1641" i="1"/>
  <c r="R1212" i="1"/>
  <c r="R765" i="1"/>
  <c r="R1839" i="1"/>
  <c r="R196" i="1"/>
  <c r="R1211" i="1"/>
  <c r="R2881" i="1"/>
  <c r="R3008" i="1"/>
  <c r="R969" i="1"/>
  <c r="R1415" i="1"/>
  <c r="R2666" i="1"/>
  <c r="R2368" i="1"/>
  <c r="R3923" i="1"/>
  <c r="R346" i="1"/>
  <c r="R18" i="1"/>
  <c r="R3875" i="1"/>
  <c r="R195" i="1"/>
  <c r="R764" i="1"/>
  <c r="R492" i="1"/>
  <c r="R1852" i="1"/>
  <c r="R1876" i="1"/>
  <c r="R1974" i="1"/>
  <c r="R731" i="1"/>
  <c r="R2192" i="1"/>
  <c r="R2665" i="1"/>
  <c r="R968" i="1"/>
  <c r="R2664" i="1"/>
  <c r="R2663" i="1"/>
  <c r="R2448" i="1"/>
  <c r="R2367" i="1"/>
  <c r="R3831" i="1"/>
  <c r="R3218" i="1"/>
  <c r="R967" i="1"/>
  <c r="R966" i="1"/>
  <c r="R1414" i="1"/>
  <c r="R881" i="1"/>
  <c r="R3649" i="1"/>
  <c r="R3217" i="1"/>
  <c r="R4044" i="1"/>
  <c r="R3922" i="1"/>
  <c r="R2573" i="1"/>
  <c r="R2662" i="1"/>
  <c r="R3357" i="1"/>
  <c r="R1973" i="1"/>
  <c r="R3216" i="1"/>
  <c r="R3971" i="1"/>
  <c r="R3708" i="1"/>
  <c r="R3889" i="1"/>
  <c r="R3482" i="1"/>
  <c r="R1741" i="1"/>
  <c r="R4030" i="1"/>
  <c r="R3356" i="1"/>
  <c r="R3215" i="1"/>
  <c r="R2607" i="1"/>
  <c r="R1972" i="1"/>
  <c r="R4089" i="1"/>
  <c r="R3998" i="1"/>
  <c r="R3799" i="1"/>
  <c r="R1971" i="1"/>
  <c r="R1740" i="1"/>
  <c r="R2661" i="1"/>
  <c r="R4029" i="1"/>
  <c r="R3830" i="1"/>
  <c r="R3921" i="1"/>
  <c r="R1970" i="1"/>
  <c r="R3355" i="1"/>
  <c r="R2660" i="1"/>
  <c r="R1969" i="1"/>
  <c r="R3707" i="1"/>
  <c r="R3214" i="1"/>
  <c r="R3481" i="1"/>
  <c r="R2659" i="1"/>
  <c r="R3961" i="1"/>
  <c r="R3130" i="1"/>
  <c r="R3882" i="1"/>
  <c r="R2658" i="1"/>
  <c r="R3559" i="1"/>
  <c r="R4010" i="1"/>
  <c r="R1345" i="1"/>
  <c r="R3997" i="1"/>
  <c r="R3920" i="1"/>
  <c r="R3706" i="1"/>
  <c r="R3213" i="1"/>
  <c r="R3212" i="1"/>
  <c r="R3919" i="1"/>
  <c r="R1968" i="1"/>
  <c r="R3480" i="1"/>
  <c r="R2474" i="1"/>
  <c r="R3211" i="1"/>
  <c r="R2880" i="1"/>
  <c r="R3354" i="1"/>
  <c r="R3965" i="1"/>
  <c r="R3558" i="1"/>
  <c r="R1210" i="1"/>
  <c r="R3892" i="1"/>
  <c r="R3789" i="1"/>
  <c r="R3705" i="1"/>
  <c r="R2451" i="1"/>
  <c r="R2879" i="1"/>
  <c r="R3704" i="1"/>
  <c r="R4055" i="1"/>
  <c r="R3007" i="1"/>
  <c r="R3006" i="1"/>
  <c r="R3665" i="1"/>
  <c r="R3703" i="1"/>
  <c r="R1967" i="1"/>
  <c r="R3210" i="1"/>
  <c r="R1739" i="1"/>
  <c r="R438" i="1"/>
  <c r="R3005" i="1"/>
  <c r="R3918" i="1"/>
  <c r="R3702" i="1"/>
  <c r="R1413" i="1"/>
  <c r="R2415" i="1"/>
  <c r="R3701" i="1"/>
  <c r="R2572" i="1"/>
  <c r="R1352" i="1"/>
  <c r="R2366" i="1"/>
  <c r="R1640" i="1"/>
  <c r="R737" i="1"/>
  <c r="R1639" i="1"/>
  <c r="R1966" i="1"/>
  <c r="R965" i="1"/>
  <c r="R2592" i="1"/>
  <c r="R964" i="1"/>
  <c r="R446" i="1"/>
  <c r="R194" i="1"/>
  <c r="R2967" i="1"/>
  <c r="R3209" i="1"/>
  <c r="R2365" i="1"/>
  <c r="R2258" i="1"/>
  <c r="R1412" i="1"/>
  <c r="R3004" i="1"/>
  <c r="R3447" i="1"/>
  <c r="R3003" i="1"/>
  <c r="R2199" i="1"/>
  <c r="R3208" i="1"/>
  <c r="R1716" i="1"/>
  <c r="R1965" i="1"/>
  <c r="R1598" i="1"/>
  <c r="R2334" i="1"/>
  <c r="R763" i="1"/>
  <c r="R3479" i="1"/>
  <c r="R1638" i="1"/>
  <c r="R3917" i="1"/>
  <c r="R301" i="1"/>
  <c r="R3102" i="1"/>
  <c r="R1209" i="1"/>
  <c r="R1374" i="1"/>
  <c r="R3002" i="1"/>
  <c r="R2333" i="1"/>
  <c r="R3700" i="1"/>
  <c r="R1964" i="1"/>
  <c r="R3478" i="1"/>
  <c r="R2332" i="1"/>
  <c r="R1963" i="1"/>
  <c r="R381" i="1"/>
  <c r="R1208" i="1"/>
  <c r="R1411" i="1"/>
  <c r="R2473" i="1"/>
  <c r="R2472" i="1"/>
  <c r="R3207" i="1"/>
  <c r="R963" i="1"/>
  <c r="R2257" i="1"/>
  <c r="R2471" i="1"/>
  <c r="R1410" i="1"/>
  <c r="R3353" i="1"/>
  <c r="R491" i="1"/>
  <c r="R490" i="1"/>
  <c r="R193" i="1"/>
  <c r="R489" i="1"/>
  <c r="R962" i="1"/>
  <c r="R1962" i="1"/>
  <c r="R762" i="1"/>
  <c r="R1704" i="1"/>
  <c r="R1711" i="1"/>
  <c r="R1148" i="1"/>
  <c r="R1961" i="1"/>
  <c r="R961" i="1"/>
  <c r="R1579" i="1"/>
  <c r="R1960" i="1"/>
  <c r="R1409" i="1"/>
  <c r="R1637" i="1"/>
  <c r="R2470" i="1"/>
  <c r="R2256" i="1"/>
  <c r="R3206" i="1"/>
  <c r="R2563" i="1"/>
  <c r="R3648" i="1"/>
  <c r="R1959" i="1"/>
  <c r="R1636" i="1"/>
  <c r="R1158" i="1"/>
  <c r="R2331" i="1"/>
  <c r="R960" i="1"/>
  <c r="R3699" i="1"/>
  <c r="R1851" i="1"/>
  <c r="R2957" i="1"/>
  <c r="R1738" i="1"/>
  <c r="R678" i="1"/>
  <c r="R677" i="1"/>
  <c r="R74" i="1"/>
  <c r="R739" i="1"/>
  <c r="R3451" i="1"/>
  <c r="R101" i="1"/>
  <c r="R1635" i="1"/>
  <c r="R959" i="1"/>
  <c r="R1737" i="1"/>
  <c r="R1736" i="1"/>
  <c r="R100" i="1"/>
  <c r="R7" i="1"/>
  <c r="R656" i="1"/>
  <c r="R1958" i="1"/>
  <c r="R1408" i="1"/>
  <c r="R1407" i="1"/>
  <c r="R1207" i="1"/>
  <c r="R1957" i="1"/>
  <c r="R2657" i="1"/>
  <c r="R1956" i="1"/>
  <c r="R958" i="1"/>
  <c r="R1206" i="1"/>
  <c r="R1955" i="1"/>
  <c r="R957" i="1"/>
  <c r="R2198" i="1"/>
  <c r="R2255" i="1"/>
  <c r="R3001" i="1"/>
  <c r="R761" i="1"/>
  <c r="R911" i="1"/>
  <c r="R192" i="1"/>
  <c r="R726" i="1"/>
  <c r="R99" i="1"/>
  <c r="R2197" i="1"/>
  <c r="R2922" i="1"/>
  <c r="R885" i="1"/>
  <c r="R413" i="1"/>
  <c r="R1406" i="1"/>
  <c r="R3128" i="1"/>
  <c r="R956" i="1"/>
  <c r="R152" i="1"/>
  <c r="R136" i="1"/>
  <c r="R760" i="1"/>
  <c r="R2364" i="1"/>
  <c r="R1735" i="1"/>
  <c r="R488" i="1"/>
  <c r="R759" i="1"/>
  <c r="R316" i="1"/>
  <c r="R487" i="1"/>
  <c r="R758" i="1"/>
  <c r="R1734" i="1"/>
  <c r="R1850" i="1"/>
  <c r="R1733" i="1"/>
  <c r="R2469" i="1"/>
  <c r="R1405" i="1"/>
  <c r="R2196" i="1"/>
  <c r="R1172" i="1"/>
  <c r="R2254" i="1"/>
  <c r="R955" i="1"/>
  <c r="R757" i="1"/>
  <c r="R1954" i="1"/>
  <c r="R1634" i="1"/>
  <c r="R1404" i="1"/>
  <c r="R2656" i="1"/>
  <c r="R2956" i="1"/>
  <c r="R2468" i="1"/>
  <c r="R1351" i="1"/>
  <c r="R1205" i="1"/>
  <c r="R2414" i="1"/>
  <c r="R2655" i="1"/>
  <c r="R897" i="1"/>
  <c r="R486" i="1"/>
  <c r="R676" i="1"/>
  <c r="R1953" i="1"/>
  <c r="R191" i="1"/>
  <c r="R485" i="1"/>
  <c r="R756" i="1"/>
  <c r="R357" i="1"/>
  <c r="R412" i="1"/>
  <c r="R484" i="1"/>
  <c r="R3000" i="1"/>
  <c r="R190" i="1"/>
  <c r="R1403" i="1"/>
  <c r="R2363" i="1"/>
  <c r="R2654" i="1"/>
  <c r="R189" i="1"/>
  <c r="R1710" i="1"/>
  <c r="R755" i="1"/>
  <c r="R3596" i="1"/>
  <c r="R3129" i="1"/>
  <c r="R1732" i="1"/>
  <c r="R1204" i="1"/>
  <c r="R1952" i="1"/>
  <c r="R1731" i="1"/>
  <c r="R2362" i="1"/>
  <c r="R1951" i="1"/>
  <c r="R1835" i="1"/>
  <c r="R1633" i="1"/>
  <c r="R1950" i="1"/>
  <c r="R1157" i="1"/>
  <c r="R1949" i="1"/>
  <c r="R1203" i="1"/>
  <c r="R73" i="1"/>
  <c r="R356" i="1"/>
  <c r="R1202" i="1"/>
  <c r="R954" i="1"/>
  <c r="R2653" i="1"/>
  <c r="R1948" i="1"/>
  <c r="R1402" i="1"/>
  <c r="R1843" i="1"/>
  <c r="R2652" i="1"/>
  <c r="R953" i="1"/>
  <c r="R2361" i="1"/>
  <c r="R1377" i="1"/>
  <c r="R1167" i="1"/>
  <c r="R1947" i="1"/>
  <c r="R300" i="1"/>
  <c r="R736" i="1"/>
  <c r="R2937" i="1"/>
  <c r="R1401" i="1"/>
  <c r="R2253" i="1"/>
  <c r="R754" i="1"/>
  <c r="R1946" i="1"/>
  <c r="R1700" i="1"/>
  <c r="R3658" i="1"/>
  <c r="R2547" i="1"/>
  <c r="R1201" i="1"/>
  <c r="R16" i="1"/>
  <c r="R1945" i="1"/>
  <c r="R3205" i="1"/>
  <c r="R1730" i="1"/>
  <c r="R2413" i="1"/>
  <c r="R1632" i="1"/>
  <c r="R1200" i="1"/>
  <c r="R3204" i="1"/>
  <c r="R2360" i="1"/>
  <c r="R1944" i="1"/>
  <c r="R3352" i="1"/>
  <c r="R2539" i="1"/>
  <c r="R924" i="1"/>
  <c r="R2999" i="1"/>
  <c r="R2878" i="1"/>
  <c r="R3916" i="1"/>
  <c r="R2359" i="1"/>
  <c r="R3450" i="1"/>
  <c r="R2998" i="1"/>
  <c r="R3351" i="1"/>
  <c r="R3663" i="1"/>
  <c r="R3915" i="1"/>
  <c r="R675" i="1"/>
  <c r="R2997" i="1"/>
  <c r="R3610" i="1"/>
  <c r="R3826" i="1"/>
  <c r="R3914" i="1"/>
  <c r="R3913" i="1"/>
  <c r="R3786" i="1"/>
  <c r="R2996" i="1"/>
  <c r="R2995" i="1"/>
  <c r="R3311" i="1"/>
  <c r="R2994" i="1"/>
  <c r="R3985" i="1"/>
  <c r="R3912" i="1"/>
  <c r="R1943" i="1"/>
  <c r="R4011" i="1"/>
  <c r="R3798" i="1"/>
  <c r="R3996" i="1"/>
  <c r="R3911" i="1"/>
  <c r="R3203" i="1"/>
  <c r="R3698" i="1"/>
  <c r="R3202" i="1"/>
  <c r="R4028" i="1"/>
  <c r="R3201" i="1"/>
  <c r="R3910" i="1"/>
  <c r="R4075" i="1"/>
  <c r="R952" i="1"/>
  <c r="R4059" i="1"/>
  <c r="R3557" i="1"/>
  <c r="R3697" i="1"/>
  <c r="R1199" i="1"/>
  <c r="R3847" i="1"/>
  <c r="R3791" i="1"/>
  <c r="R3462" i="1"/>
  <c r="R3696" i="1"/>
  <c r="R3909" i="1"/>
  <c r="R2252" i="1"/>
  <c r="R3695" i="1"/>
  <c r="R3908" i="1"/>
  <c r="R3694" i="1"/>
  <c r="R3477" i="1"/>
  <c r="R3884" i="1"/>
  <c r="R4027" i="1"/>
  <c r="R2993" i="1"/>
  <c r="R3693" i="1"/>
  <c r="R4026" i="1"/>
  <c r="R2651" i="1"/>
  <c r="R2877" i="1"/>
  <c r="R4025" i="1"/>
  <c r="R3600" i="1"/>
  <c r="R2650" i="1"/>
  <c r="R3692" i="1"/>
  <c r="R1400" i="1"/>
  <c r="R3460" i="1"/>
  <c r="R2992" i="1"/>
  <c r="R1942" i="1"/>
  <c r="R2467" i="1"/>
  <c r="R2876" i="1"/>
  <c r="R3846" i="1"/>
  <c r="R1399" i="1"/>
  <c r="R3350" i="1"/>
  <c r="R753" i="1"/>
  <c r="R1198" i="1"/>
  <c r="R3556" i="1"/>
  <c r="R951" i="1"/>
  <c r="R411" i="1"/>
  <c r="R950" i="1"/>
  <c r="R3349" i="1"/>
  <c r="R3348" i="1"/>
  <c r="R3200" i="1"/>
  <c r="R3609" i="1"/>
  <c r="R22" i="1"/>
  <c r="R4092" i="1"/>
  <c r="R4024" i="1"/>
  <c r="R3907" i="1"/>
  <c r="R949" i="1"/>
  <c r="R3347" i="1"/>
  <c r="R1941" i="1"/>
  <c r="R2649" i="1"/>
  <c r="R3199" i="1"/>
  <c r="R3691" i="1"/>
  <c r="R2860" i="1"/>
  <c r="R4023" i="1"/>
  <c r="R1940" i="1"/>
  <c r="R4069" i="1"/>
  <c r="R3346" i="1"/>
  <c r="R3345" i="1"/>
  <c r="R1939" i="1"/>
  <c r="R3845" i="1"/>
  <c r="R2251" i="1"/>
  <c r="R3344" i="1"/>
  <c r="R3476" i="1"/>
  <c r="R4106" i="1"/>
  <c r="R151" i="1"/>
  <c r="R948" i="1"/>
  <c r="R1938" i="1"/>
  <c r="R295" i="1"/>
  <c r="R2648" i="1"/>
  <c r="R3797" i="1"/>
  <c r="R2647" i="1"/>
  <c r="R3863" i="1"/>
  <c r="R2951" i="1"/>
  <c r="R409" i="1"/>
  <c r="R3995" i="1"/>
  <c r="R72" i="1"/>
  <c r="R1937" i="1"/>
  <c r="R1936" i="1"/>
  <c r="R752" i="1"/>
  <c r="R2991" i="1"/>
  <c r="R3829" i="1"/>
  <c r="R2646" i="1"/>
  <c r="R1935" i="1"/>
  <c r="R3690" i="1"/>
  <c r="R1197" i="1"/>
  <c r="R2412" i="1"/>
  <c r="R3198" i="1"/>
  <c r="R3906" i="1"/>
  <c r="R3343" i="1"/>
  <c r="R188" i="1"/>
  <c r="R2411" i="1"/>
  <c r="R3905" i="1"/>
  <c r="R1934" i="1"/>
  <c r="R2410" i="1"/>
  <c r="R2571" i="1"/>
  <c r="R3475" i="1"/>
  <c r="R2645" i="1"/>
  <c r="R2570" i="1"/>
  <c r="R483" i="1"/>
  <c r="R2569" i="1"/>
  <c r="R3904" i="1"/>
  <c r="R150" i="1"/>
  <c r="R1398" i="1"/>
  <c r="R2875" i="1"/>
  <c r="R3976" i="1"/>
  <c r="R1933" i="1"/>
  <c r="R3862" i="1"/>
  <c r="R3796" i="1"/>
  <c r="R2853" i="1"/>
  <c r="R3881" i="1"/>
  <c r="R1196" i="1"/>
  <c r="R3342" i="1"/>
  <c r="R3874" i="1"/>
  <c r="R1195" i="1"/>
  <c r="R3323" i="1"/>
  <c r="R2644" i="1"/>
  <c r="R1932" i="1"/>
  <c r="R3341" i="1"/>
  <c r="R3137" i="1"/>
  <c r="R3844" i="1"/>
  <c r="R3689" i="1"/>
  <c r="R2990" i="1"/>
  <c r="R3903" i="1"/>
  <c r="R4041" i="1"/>
  <c r="R380" i="1"/>
  <c r="R3994" i="1"/>
  <c r="R2466" i="1"/>
  <c r="R2409" i="1"/>
  <c r="R1714" i="1"/>
  <c r="R3340" i="1"/>
  <c r="R3647" i="1"/>
  <c r="R3843" i="1"/>
  <c r="R1931" i="1"/>
  <c r="R1194" i="1"/>
  <c r="R2643" i="1"/>
  <c r="R2408" i="1"/>
  <c r="R3795" i="1"/>
  <c r="R3688" i="1"/>
  <c r="R187" i="1"/>
  <c r="R3296" i="1"/>
  <c r="R4043" i="1"/>
  <c r="R1849" i="1"/>
  <c r="R2989" i="1"/>
  <c r="R186" i="1"/>
  <c r="R1930" i="1"/>
  <c r="R947" i="1"/>
  <c r="R1597" i="1"/>
  <c r="R946" i="1"/>
  <c r="R2988" i="1"/>
  <c r="R945" i="1"/>
  <c r="R2642" i="1"/>
  <c r="R1729" i="1"/>
  <c r="R1616" i="1"/>
  <c r="R674" i="1"/>
  <c r="R668" i="1"/>
  <c r="R2641" i="1"/>
  <c r="R751" i="1"/>
  <c r="R2874" i="1"/>
  <c r="R1631" i="1"/>
  <c r="R1929" i="1"/>
  <c r="R1397" i="1"/>
  <c r="R1928" i="1"/>
  <c r="R1927" i="1"/>
  <c r="R2915" i="1"/>
  <c r="R2397" i="1"/>
  <c r="R2987" i="1"/>
  <c r="R1926" i="1"/>
  <c r="R3894" i="1"/>
  <c r="R750" i="1"/>
  <c r="R3687" i="1"/>
  <c r="R2465" i="1"/>
  <c r="R1925" i="1"/>
  <c r="R2955" i="1"/>
  <c r="R1924" i="1"/>
  <c r="R3686" i="1"/>
  <c r="R3197" i="1"/>
  <c r="R4022" i="1"/>
  <c r="R2873" i="1"/>
  <c r="R3322" i="1"/>
  <c r="R2330" i="1"/>
  <c r="R3196" i="1"/>
  <c r="R2640" i="1"/>
  <c r="R2329" i="1"/>
  <c r="R3195" i="1"/>
  <c r="R3824" i="1"/>
  <c r="R1844" i="1"/>
  <c r="R3794" i="1"/>
  <c r="R2358" i="1"/>
  <c r="R3194" i="1"/>
  <c r="R3474" i="1"/>
  <c r="R4112" i="1"/>
  <c r="R2639" i="1"/>
  <c r="R482" i="1"/>
  <c r="R3838" i="1"/>
  <c r="R2872" i="1"/>
  <c r="R3685" i="1"/>
  <c r="R4086" i="1"/>
  <c r="R3593" i="1"/>
  <c r="R3861" i="1"/>
  <c r="R2986" i="1"/>
  <c r="R2638" i="1"/>
  <c r="R3473" i="1"/>
  <c r="R3608" i="1"/>
  <c r="R2985" i="1"/>
  <c r="R2637" i="1"/>
  <c r="R749" i="1"/>
  <c r="R4038" i="1"/>
  <c r="R944" i="1"/>
  <c r="R1596" i="1"/>
  <c r="R3472" i="1"/>
  <c r="R410" i="1"/>
  <c r="R3785" i="1"/>
  <c r="R1923" i="1"/>
  <c r="R2250" i="1"/>
  <c r="R2407" i="1"/>
  <c r="R3193" i="1"/>
  <c r="R2636" i="1"/>
  <c r="R294" i="1"/>
  <c r="R652" i="1"/>
  <c r="R3784" i="1"/>
  <c r="R3902" i="1"/>
  <c r="R299" i="1"/>
  <c r="R2546" i="1"/>
  <c r="R3599" i="1"/>
  <c r="R2635" i="1"/>
  <c r="R3192" i="1"/>
  <c r="R2565" i="1"/>
  <c r="R3817" i="1"/>
  <c r="R2634" i="1"/>
  <c r="R3890" i="1"/>
  <c r="R379" i="1"/>
  <c r="R3191" i="1"/>
  <c r="R3684" i="1"/>
  <c r="R943" i="1"/>
  <c r="R1193" i="1"/>
  <c r="R3471" i="1"/>
  <c r="R2836" i="1"/>
  <c r="R3793" i="1"/>
  <c r="R481" i="1"/>
  <c r="R2633" i="1"/>
  <c r="R3122" i="1"/>
  <c r="R149" i="1"/>
  <c r="R1922" i="1"/>
  <c r="R169" i="1"/>
  <c r="R3190" i="1"/>
  <c r="R2357" i="1"/>
  <c r="R480" i="1"/>
  <c r="R3964" i="1"/>
  <c r="R1192" i="1"/>
  <c r="R1396" i="1"/>
  <c r="R2249" i="1"/>
  <c r="R1395" i="1"/>
  <c r="R479" i="1"/>
  <c r="R1921" i="1"/>
  <c r="R2871" i="1"/>
  <c r="R2328" i="1"/>
  <c r="R2632" i="1"/>
  <c r="R3683" i="1"/>
  <c r="R1394" i="1"/>
  <c r="R3189" i="1"/>
  <c r="R3607" i="1"/>
  <c r="R2984" i="1"/>
  <c r="R1595" i="1"/>
  <c r="R2464" i="1"/>
  <c r="R3307" i="1"/>
  <c r="R2835" i="1"/>
  <c r="R478" i="1"/>
  <c r="R735" i="1"/>
  <c r="R3159" i="1"/>
  <c r="R2932" i="1"/>
  <c r="R1191" i="1"/>
  <c r="R3470" i="1"/>
  <c r="R477" i="1"/>
  <c r="R185" i="1"/>
  <c r="R2248" i="1"/>
  <c r="R942" i="1"/>
  <c r="R1359" i="1"/>
  <c r="R1368" i="1"/>
  <c r="R3555" i="1"/>
  <c r="R1920" i="1"/>
  <c r="R941" i="1"/>
  <c r="R3682" i="1"/>
  <c r="R2631" i="1"/>
  <c r="R3188" i="1"/>
  <c r="R2406" i="1"/>
  <c r="R2918" i="1"/>
  <c r="R2983" i="1"/>
  <c r="R2630" i="1"/>
  <c r="R1879" i="1"/>
  <c r="R3681" i="1"/>
  <c r="R3158" i="1"/>
  <c r="R3187" i="1"/>
  <c r="R476" i="1"/>
  <c r="R3825" i="1"/>
  <c r="R1919" i="1"/>
  <c r="R3595" i="1"/>
  <c r="R315" i="1"/>
  <c r="R3339" i="1"/>
  <c r="R3186" i="1"/>
  <c r="R461" i="1"/>
  <c r="R314" i="1"/>
  <c r="R3338" i="1"/>
  <c r="R1728" i="1"/>
  <c r="R2982" i="1"/>
  <c r="R1393" i="1"/>
  <c r="R2870" i="1"/>
  <c r="R1182" i="1"/>
  <c r="R184" i="1"/>
  <c r="R2247" i="1"/>
  <c r="R2405" i="1"/>
  <c r="R98" i="1"/>
  <c r="R3993" i="1"/>
  <c r="R3337" i="1"/>
  <c r="R2327" i="1"/>
  <c r="R2921" i="1"/>
  <c r="R2629" i="1"/>
  <c r="R3594" i="1"/>
  <c r="R2981" i="1"/>
  <c r="R2356" i="1"/>
  <c r="R2567" i="1"/>
  <c r="R2603" i="1"/>
  <c r="R3554" i="1"/>
  <c r="R2869" i="1"/>
  <c r="R3321" i="1"/>
  <c r="R3680" i="1"/>
  <c r="R2980" i="1"/>
  <c r="R2404" i="1"/>
  <c r="R3553" i="1"/>
  <c r="R1630" i="1"/>
  <c r="R3792" i="1"/>
  <c r="R2628" i="1"/>
  <c r="R3546" i="1"/>
  <c r="R3336" i="1"/>
  <c r="R2855" i="1"/>
  <c r="R2627" i="1"/>
  <c r="R3606" i="1"/>
  <c r="R2626" i="1"/>
  <c r="R2966" i="1"/>
  <c r="R3545" i="1"/>
  <c r="R3469" i="1"/>
  <c r="R3783" i="1"/>
  <c r="R1629" i="1"/>
  <c r="R3552" i="1"/>
  <c r="R2246" i="1"/>
  <c r="R2979" i="1"/>
  <c r="R1392" i="1"/>
  <c r="R3335" i="1"/>
  <c r="R2545" i="1"/>
  <c r="R2625" i="1"/>
  <c r="R3605" i="1"/>
  <c r="R3901" i="1"/>
  <c r="R3604" i="1"/>
  <c r="R3551" i="1"/>
  <c r="R2624" i="1"/>
  <c r="R3842" i="1"/>
  <c r="R1727" i="1"/>
  <c r="R3992" i="1"/>
  <c r="R3679" i="1"/>
  <c r="R2544" i="1"/>
  <c r="R2191" i="1"/>
  <c r="R3334" i="1"/>
  <c r="R3550" i="1"/>
  <c r="R3185" i="1"/>
  <c r="R1918" i="1"/>
  <c r="R1917" i="1"/>
  <c r="R3468" i="1"/>
  <c r="R2978" i="1"/>
  <c r="R3333" i="1"/>
  <c r="R475" i="1"/>
  <c r="R3121" i="1"/>
  <c r="R2463" i="1"/>
  <c r="R3184" i="1"/>
  <c r="R474" i="1"/>
  <c r="R3136" i="1"/>
  <c r="R2868" i="1"/>
  <c r="R3295" i="1"/>
  <c r="R473" i="1"/>
  <c r="R2403" i="1"/>
  <c r="R1610" i="1"/>
  <c r="R1391" i="1"/>
  <c r="R2623" i="1"/>
  <c r="R2936" i="1"/>
  <c r="R3332" i="1"/>
  <c r="R2622" i="1"/>
  <c r="R3983" i="1"/>
  <c r="R3183" i="1"/>
  <c r="R3331" i="1"/>
  <c r="R3678" i="1"/>
  <c r="R1916" i="1"/>
  <c r="R3440" i="1"/>
  <c r="R3841" i="1"/>
  <c r="R1915" i="1"/>
  <c r="R1848" i="1"/>
  <c r="R2977" i="1"/>
  <c r="R3677" i="1"/>
  <c r="R2976" i="1"/>
  <c r="R2975" i="1"/>
  <c r="R2954" i="1"/>
  <c r="R3603" i="1"/>
  <c r="R3135" i="1"/>
  <c r="R3646" i="1"/>
  <c r="R2195" i="1"/>
  <c r="R3840" i="1"/>
  <c r="R3120" i="1"/>
  <c r="R3446" i="1"/>
  <c r="R3816" i="1"/>
  <c r="R1726" i="1"/>
  <c r="R3182" i="1"/>
  <c r="R1725" i="1"/>
  <c r="R1914" i="1"/>
  <c r="R1390" i="1"/>
  <c r="R3467" i="1"/>
  <c r="R1171" i="1"/>
  <c r="R3900" i="1"/>
  <c r="R1913" i="1"/>
  <c r="R2606" i="1"/>
  <c r="R472" i="1"/>
  <c r="R1912" i="1"/>
  <c r="R1911" i="1"/>
  <c r="R3330" i="1"/>
  <c r="R1190" i="1"/>
  <c r="R3181" i="1"/>
  <c r="R2621" i="1"/>
  <c r="R3839" i="1"/>
  <c r="R3466" i="1"/>
  <c r="R3549" i="1"/>
  <c r="R2935" i="1"/>
  <c r="R2462" i="1"/>
  <c r="R3318" i="1"/>
  <c r="R748" i="1"/>
  <c r="R1910" i="1"/>
  <c r="R1628" i="1"/>
  <c r="R3465" i="1"/>
  <c r="R2620" i="1"/>
  <c r="R3873" i="1"/>
  <c r="R1909" i="1"/>
  <c r="R1908" i="1"/>
  <c r="R1907" i="1"/>
  <c r="R1627" i="1"/>
  <c r="R3329" i="1"/>
  <c r="R2934" i="1"/>
  <c r="R3589" i="1"/>
  <c r="R2974" i="1"/>
  <c r="R471" i="1"/>
  <c r="R3439" i="1"/>
  <c r="R2973" i="1"/>
  <c r="R3991" i="1"/>
  <c r="R2619" i="1"/>
  <c r="R470" i="1"/>
  <c r="R4060" i="1"/>
  <c r="R1724" i="1"/>
  <c r="R4101" i="1"/>
  <c r="R2972" i="1"/>
  <c r="R1389" i="1"/>
  <c r="R2461" i="1"/>
  <c r="R3452" i="1"/>
  <c r="R3461" i="1"/>
  <c r="R54" i="1"/>
  <c r="R4110" i="1"/>
  <c r="R4100" i="1"/>
  <c r="R469" i="1"/>
  <c r="R3676" i="1"/>
  <c r="R3675" i="1"/>
  <c r="R3674" i="1"/>
  <c r="R1906" i="1"/>
  <c r="R3899" i="1"/>
  <c r="R3673" i="1"/>
  <c r="R1840" i="1"/>
  <c r="R2920" i="1"/>
  <c r="R3672" i="1"/>
  <c r="R2323" i="1"/>
  <c r="R1905" i="1"/>
  <c r="R2867" i="1"/>
  <c r="R3328" i="1"/>
  <c r="R3671" i="1"/>
  <c r="R2953" i="1"/>
  <c r="R2930" i="1"/>
  <c r="R2460" i="1"/>
  <c r="R4054" i="1"/>
  <c r="R1189" i="1"/>
  <c r="R2245" i="1"/>
  <c r="R345" i="1"/>
  <c r="R2244" i="1"/>
  <c r="R2618" i="1"/>
  <c r="R3327" i="1"/>
  <c r="R1188" i="1"/>
  <c r="R1626" i="1"/>
  <c r="R4104" i="1"/>
  <c r="R1187" i="1"/>
  <c r="R468" i="1"/>
  <c r="R4091" i="1"/>
  <c r="R1904" i="1"/>
  <c r="R2866" i="1"/>
  <c r="R4074" i="1"/>
  <c r="R747" i="1"/>
  <c r="R1903" i="1"/>
  <c r="R1902" i="1"/>
  <c r="R3602" i="1"/>
  <c r="R746" i="1"/>
  <c r="R2919" i="1"/>
  <c r="R467" i="1"/>
  <c r="R1617" i="1"/>
  <c r="R673" i="1"/>
  <c r="R466" i="1"/>
  <c r="R4073" i="1"/>
  <c r="R168" i="1"/>
  <c r="R745" i="1"/>
  <c r="R3180" i="1"/>
  <c r="R2243" i="1"/>
  <c r="R667" i="1"/>
  <c r="R3891" i="1"/>
  <c r="R3670" i="1"/>
  <c r="R2617" i="1"/>
  <c r="R1186" i="1"/>
  <c r="R2459" i="1"/>
  <c r="R3963" i="1"/>
  <c r="R1901" i="1"/>
  <c r="R3119" i="1"/>
  <c r="R3974" i="1"/>
  <c r="R4103" i="1"/>
  <c r="R1358" i="1"/>
  <c r="R3669" i="1"/>
  <c r="R1900" i="1"/>
  <c r="R4072" i="1"/>
  <c r="R1899" i="1"/>
  <c r="R1378" i="1"/>
  <c r="R3548" i="1"/>
  <c r="R4099" i="1"/>
  <c r="R744" i="1"/>
  <c r="R3668" i="1"/>
  <c r="R4064" i="1"/>
  <c r="R4042" i="1"/>
  <c r="R3984" i="1"/>
  <c r="R2616" i="1"/>
  <c r="R3667" i="1"/>
  <c r="R2355" i="1"/>
  <c r="R3179" i="1"/>
  <c r="R1847" i="1"/>
  <c r="R2402" i="1"/>
  <c r="R2194" i="1"/>
  <c r="R1388" i="1"/>
  <c r="R2865" i="1"/>
  <c r="R4021" i="1"/>
  <c r="R183" i="1"/>
  <c r="R3990" i="1"/>
  <c r="R3782" i="1"/>
  <c r="R1387" i="1"/>
  <c r="R1386" i="1"/>
  <c r="R1898" i="1"/>
  <c r="R3837" i="1"/>
  <c r="R3860" i="1"/>
  <c r="R672" i="1"/>
  <c r="R313" i="1"/>
  <c r="R3178" i="1"/>
  <c r="R3898" i="1"/>
  <c r="R2458" i="1"/>
  <c r="R3326" i="1"/>
  <c r="R182" i="1"/>
  <c r="R1723" i="1"/>
  <c r="R3781" i="1"/>
  <c r="R4115" i="1"/>
  <c r="R1385" i="1"/>
  <c r="R3828" i="1"/>
  <c r="R1588" i="1"/>
  <c r="R1897" i="1"/>
  <c r="R1846" i="1"/>
  <c r="R1625" i="1"/>
  <c r="R167" i="1"/>
  <c r="R1384" i="1"/>
  <c r="R1896" i="1"/>
  <c r="R1895" i="1"/>
  <c r="R1624" i="1"/>
  <c r="R725" i="1"/>
  <c r="R465" i="1"/>
  <c r="R743" i="1"/>
  <c r="R2401" i="1"/>
  <c r="R1894" i="1"/>
  <c r="R1156" i="1"/>
  <c r="R181" i="1"/>
  <c r="R724" i="1"/>
  <c r="R2242" i="1"/>
  <c r="R1623" i="1"/>
  <c r="R1893" i="1"/>
  <c r="R742" i="1"/>
  <c r="R1580" i="1"/>
  <c r="R148" i="1"/>
  <c r="R741" i="1"/>
  <c r="R135" i="1"/>
  <c r="R71" i="1"/>
  <c r="R464" i="1"/>
  <c r="R1892" i="1"/>
  <c r="R1383" i="1"/>
  <c r="R180" i="1"/>
  <c r="R2241" i="1"/>
  <c r="R1622" i="1"/>
  <c r="R1185" i="1"/>
  <c r="R2240" i="1"/>
  <c r="R671" i="1"/>
  <c r="R179" i="1"/>
  <c r="R53" i="1"/>
  <c r="R1722" i="1"/>
  <c r="R378" i="1"/>
  <c r="R2864" i="1"/>
  <c r="R723" i="1"/>
  <c r="R17" i="1"/>
  <c r="R147" i="1"/>
  <c r="R97" i="1"/>
  <c r="R1621" i="1"/>
  <c r="R178" i="1"/>
  <c r="R445" i="1"/>
  <c r="R1155" i="1"/>
  <c r="R910" i="1"/>
  <c r="R177" i="1"/>
  <c r="R2615" i="1"/>
  <c r="R312" i="1"/>
  <c r="R940" i="1"/>
  <c r="R939" i="1"/>
  <c r="R2354" i="1"/>
  <c r="R670" i="1"/>
  <c r="R938" i="1"/>
  <c r="R1382" i="1"/>
  <c r="R1891" i="1"/>
  <c r="R1845" i="1"/>
  <c r="R3177" i="1"/>
  <c r="R2614" i="1"/>
  <c r="R2971" i="1"/>
  <c r="R2457" i="1"/>
  <c r="R2559" i="1"/>
  <c r="R2613" i="1"/>
  <c r="R1381" i="1"/>
  <c r="R2612" i="1"/>
  <c r="R2843" i="1"/>
  <c r="R311" i="1"/>
  <c r="R2863" i="1"/>
  <c r="R937" i="1"/>
  <c r="R1890" i="1"/>
  <c r="R2541" i="1"/>
  <c r="R1889" i="1"/>
  <c r="R936" i="1"/>
  <c r="R2611" i="1"/>
  <c r="R2952" i="1"/>
  <c r="R935" i="1"/>
  <c r="R934" i="1"/>
  <c r="R3325" i="1"/>
  <c r="R1184" i="1"/>
  <c r="R3294" i="1"/>
  <c r="R2239" i="1"/>
  <c r="R463" i="1"/>
  <c r="R1340" i="1"/>
  <c r="R2189" i="1"/>
  <c r="R3459" i="1"/>
  <c r="R10" i="1"/>
  <c r="R1721" i="1"/>
  <c r="R1380" i="1"/>
  <c r="R2862" i="1"/>
  <c r="R3176" i="1"/>
  <c r="R712" i="1"/>
  <c r="R310" i="1"/>
  <c r="R3547" i="1"/>
  <c r="R933" i="1"/>
  <c r="R134" i="1"/>
  <c r="R3157" i="1"/>
  <c r="R932" i="1"/>
  <c r="R437" i="1"/>
  <c r="R3464" i="1"/>
  <c r="R740" i="1"/>
  <c r="R2861" i="1"/>
  <c r="R931" i="1"/>
  <c r="R2238" i="1"/>
  <c r="R1620" i="1"/>
  <c r="R3463" i="1"/>
  <c r="R1888" i="1"/>
  <c r="R1379" i="1"/>
  <c r="R176" i="1"/>
  <c r="R1619" i="1"/>
  <c r="R2568" i="1"/>
  <c r="R2456" i="1"/>
  <c r="R1720" i="1"/>
  <c r="R3644" i="1"/>
  <c r="R2610" i="1"/>
  <c r="R175" i="1"/>
  <c r="R2834" i="1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<sst xmlns="http://schemas.openxmlformats.org/spreadsheetml/2006/main" count="36782" uniqueCount="8409">
  <si>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</si>
  <si>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</si>
  <si>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</si>
  <si>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</si>
  <si>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</si>
  <si>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</si>
  <si>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</si>
  <si>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</si>
  <si>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</si>
  <si>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</si>
  <si>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</si>
  <si>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</si>
  <si>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</si>
  <si>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</si>
  <si>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</si>
  <si>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</si>
  <si>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</si>
  <si>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</si>
  <si>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</si>
  <si>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</si>
  <si>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</si>
  <si>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</si>
  <si>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</si>
  <si>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</si>
  <si>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</si>
  <si>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</si>
  <si>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</si>
  <si>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</si>
  <si>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</si>
  <si>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</si>
  <si>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</si>
  <si>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</si>
  <si>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</si>
  <si>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</si>
  <si>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</si>
  <si>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</si>
  <si>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</si>
  <si>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</si>
  <si>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</si>
  <si>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</si>
  <si>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</si>
  <si>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</si>
  <si>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</si>
  <si>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</si>
  <si>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</si>
  <si>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</si>
  <si>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</si>
  <si>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</si>
  <si>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</si>
  <si>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</si>
  <si>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</si>
  <si>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</si>
  <si>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</si>
  <si>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</si>
  <si>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</si>
  <si>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</si>
  <si>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</si>
  <si>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</si>
  <si>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</si>
  <si>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</si>
  <si>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</si>
  <si>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</si>
  <si>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</si>
  <si>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</si>
  <si>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</si>
  <si>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</si>
  <si>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</si>
  <si>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</si>
  <si>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</si>
  <si>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</si>
  <si>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</si>
  <si>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</si>
  <si>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</si>
  <si>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</si>
  <si>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</si>
  <si>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</si>
  <si>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</si>
  <si>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</si>
  <si>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</si>
  <si>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</si>
  <si>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</si>
  <si>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</si>
  <si>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</si>
  <si>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</si>
  <si>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</si>
  <si>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</si>
  <si>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</si>
  <si>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</si>
  <si>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</si>
  <si>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</si>
  <si>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</si>
  <si>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</si>
  <si>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</si>
  <si>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</si>
  <si>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</si>
  <si>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</si>
  <si>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</si>
  <si>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</si>
  <si>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</si>
  <si>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</si>
  <si>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</si>
  <si>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</si>
  <si>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</si>
  <si>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</si>
  <si>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</si>
  <si>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</si>
  <si>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</si>
  <si>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</si>
  <si>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</si>
  <si>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</si>
  <si>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</si>
  <si>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</si>
  <si>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</si>
  <si>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</si>
  <si>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</si>
  <si>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</si>
  <si>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</si>
  <si>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</si>
  <si>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</si>
  <si>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</si>
  <si>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</si>
  <si>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</si>
  <si>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</si>
  <si>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</si>
  <si>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</si>
  <si>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</si>
  <si>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</si>
  <si>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</si>
  <si>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</si>
  <si>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</si>
  <si>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</si>
  <si>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</si>
  <si>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</si>
  <si>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</si>
  <si>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</si>
  <si>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</si>
  <si>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</si>
  <si>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</si>
  <si>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</si>
  <si>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</si>
  <si>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</si>
  <si>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</si>
  <si>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</si>
  <si>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</si>
  <si>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</si>
  <si>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</si>
  <si>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</si>
  <si>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</si>
  <si>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</si>
  <si>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</si>
  <si>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</si>
  <si>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</si>
  <si>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</si>
  <si>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</si>
  <si>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</si>
  <si>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</si>
  <si>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</si>
  <si>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</si>
  <si>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</si>
  <si>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</si>
  <si>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</si>
  <si>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</si>
  <si>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</si>
  <si>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</si>
  <si>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</si>
  <si>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</si>
  <si>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</si>
  <si>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</si>
  <si>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</si>
  <si>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</si>
  <si>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</si>
  <si>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</si>
  <si>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</si>
  <si>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</si>
  <si>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</si>
  <si>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</si>
  <si>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</si>
  <si>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</si>
  <si>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</si>
  <si>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</si>
  <si>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</si>
  <si>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</si>
  <si>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</si>
  <si>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</si>
  <si>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</si>
  <si>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</si>
  <si>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</si>
  <si>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</si>
  <si>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</si>
  <si>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</si>
  <si>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</si>
  <si>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</si>
  <si>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</si>
  <si>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</si>
  <si>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</si>
  <si>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</si>
  <si>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</si>
  <si>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</si>
  <si>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</si>
  <si>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</si>
  <si>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</si>
  <si>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</si>
  <si>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</si>
  <si>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</si>
  <si>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</si>
  <si>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</si>
  <si>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</si>
  <si>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</si>
  <si>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</si>
  <si>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</si>
  <si>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</si>
  <si>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</si>
  <si>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</si>
  <si>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</si>
  <si>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</si>
  <si>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</si>
  <si>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</si>
  <si>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</si>
  <si>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</si>
  <si>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</si>
  <si>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</si>
  <si>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</si>
  <si>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</si>
  <si>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</si>
  <si>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</si>
  <si>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</si>
  <si>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</si>
  <si>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</si>
  <si>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</si>
  <si>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</si>
  <si>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</si>
  <si>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</si>
  <si>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</si>
  <si>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</si>
  <si>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</si>
  <si>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</si>
  <si>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</si>
  <si>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</si>
  <si>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</si>
  <si>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</si>
  <si>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</si>
  <si>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</si>
  <si>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</si>
  <si>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</si>
  <si>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</si>
  <si>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</si>
  <si>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</si>
  <si>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</si>
  <si>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</si>
  <si>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</si>
  <si>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</si>
  <si>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</si>
  <si>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</si>
  <si>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</si>
  <si>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</si>
  <si>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</si>
  <si>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</si>
  <si>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</si>
  <si>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</si>
  <si>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</si>
  <si>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</si>
  <si>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</si>
  <si>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</si>
  <si>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</si>
  <si>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</si>
  <si>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</si>
  <si>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</si>
  <si>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</si>
  <si>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</si>
  <si>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</si>
  <si>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</si>
  <si>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</si>
  <si>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</si>
  <si>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</si>
  <si>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</si>
  <si>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</si>
  <si>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</si>
  <si>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</si>
  <si>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</si>
  <si>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</si>
  <si>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</si>
  <si>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</si>
  <si>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</si>
  <si>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</si>
  <si>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</si>
  <si>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</si>
  <si>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</si>
  <si>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</si>
  <si>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</si>
  <si>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</si>
  <si>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</si>
  <si>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</si>
  <si>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</si>
  <si>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</si>
  <si>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</si>
  <si>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</si>
  <si>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</si>
  <si>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</si>
  <si>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</si>
  <si>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</si>
  <si>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</si>
  <si>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</si>
  <si>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</si>
  <si>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</si>
  <si>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</si>
  <si>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</si>
  <si>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</si>
  <si>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</si>
  <si>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</si>
  <si>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</si>
  <si>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</si>
  <si>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</si>
  <si>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</si>
  <si>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</si>
  <si>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</si>
  <si>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</si>
  <si>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</si>
  <si>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</si>
  <si>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</si>
  <si>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</si>
  <si>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</si>
  <si>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</si>
  <si>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</si>
  <si>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</si>
  <si>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</si>
  <si>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</si>
  <si>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</si>
  <si>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</si>
  <si>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</si>
  <si>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</si>
  <si>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</si>
  <si>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</si>
  <si>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</si>
  <si>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</si>
  <si>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</si>
  <si>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</si>
  <si>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</si>
  <si>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</si>
  <si>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</si>
  <si>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</si>
  <si>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</si>
  <si>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</si>
  <si>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</si>
  <si>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</si>
  <si>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</si>
  <si>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</si>
  <si>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</si>
  <si>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</si>
  <si>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</si>
  <si>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</si>
  <si>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</si>
  <si>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</si>
  <si>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</si>
  <si>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</si>
  <si>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</si>
  <si>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</si>
  <si>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</si>
  <si>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</si>
  <si>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</si>
  <si>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</si>
  <si>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</si>
  <si>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</si>
  <si>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</si>
  <si>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</si>
  <si>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</si>
  <si>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</si>
  <si>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</si>
  <si>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</si>
  <si>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</si>
  <si>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</si>
  <si>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</si>
  <si>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</si>
  <si>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</si>
  <si>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</si>
  <si>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</si>
  <si>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</si>
  <si>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</si>
  <si>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</si>
  <si>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</si>
  <si>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</si>
  <si>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</si>
  <si>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</si>
  <si>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</si>
  <si>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</si>
  <si>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</si>
  <si>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</si>
  <si>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</si>
  <si>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</si>
  <si>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</si>
  <si>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</si>
  <si>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</si>
  <si>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</si>
  <si>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</si>
  <si>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</si>
  <si>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</si>
  <si>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</si>
  <si>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</si>
  <si>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</si>
  <si>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</si>
  <si>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</si>
  <si>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</si>
  <si>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</si>
  <si>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</si>
  <si>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</si>
  <si>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</si>
  <si>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</si>
  <si>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</si>
  <si>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</si>
  <si>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</si>
  <si>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</si>
  <si>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</si>
  <si>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</si>
  <si>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</si>
  <si>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</si>
  <si>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</si>
  <si>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</si>
  <si>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</si>
  <si>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</si>
  <si>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</si>
  <si>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</si>
  <si>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</si>
  <si>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</si>
  <si>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</si>
  <si>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</si>
  <si>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</si>
  <si>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</si>
  <si>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</si>
  <si>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</si>
  <si>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</si>
  <si>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</si>
  <si>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</si>
  <si>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</si>
  <si>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</si>
  <si>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</si>
  <si>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</si>
  <si>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</si>
  <si>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</si>
  <si>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</si>
  <si>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</si>
  <si>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</si>
  <si>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</si>
  <si>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</si>
  <si>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</si>
  <si>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</si>
  <si>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</si>
  <si>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</si>
  <si>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</si>
  <si>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</si>
  <si>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</si>
  <si>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</si>
  <si>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</si>
  <si>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</si>
  <si>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</si>
  <si>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</si>
  <si>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</si>
  <si>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</si>
  <si>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</si>
  <si>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</si>
  <si>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</si>
  <si>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</si>
  <si>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</si>
  <si>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</si>
  <si>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</si>
  <si>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</si>
  <si>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</si>
  <si>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</si>
  <si>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</si>
  <si>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</si>
  <si>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</si>
  <si>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</si>
  <si>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</si>
  <si>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</si>
  <si>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</si>
  <si>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</si>
  <si>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</si>
  <si>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</si>
  <si>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</si>
  <si>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</si>
  <si>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</si>
  <si>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</si>
  <si>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</si>
  <si>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</si>
  <si>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</si>
  <si>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</si>
  <si>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</si>
  <si>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</si>
  <si>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</si>
  <si>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</si>
  <si>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</si>
  <si>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</si>
  <si>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</si>
  <si>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</si>
  <si>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</si>
  <si>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</si>
  <si>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</si>
  <si>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</si>
  <si>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</si>
  <si>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</si>
  <si>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</si>
  <si>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</si>
  <si>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</si>
  <si>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</si>
  <si>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</si>
  <si>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</si>
  <si>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</si>
  <si>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</si>
  <si>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</si>
  <si>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</si>
  <si>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</si>
  <si>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</si>
  <si>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</si>
  <si>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</si>
  <si>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</si>
  <si>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</si>
  <si>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</si>
  <si>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</si>
  <si>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</si>
  <si>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</si>
  <si>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</si>
  <si>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</si>
  <si>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</si>
  <si>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</si>
  <si>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</si>
  <si>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</si>
  <si>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</si>
  <si>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</si>
  <si>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</si>
  <si>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</si>
  <si>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</si>
  <si>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</si>
  <si>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</si>
  <si>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</si>
  <si>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</si>
  <si>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</si>
  <si>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</si>
  <si>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</si>
  <si>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</si>
  <si>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</si>
  <si>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</si>
  <si>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</si>
  <si>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</si>
  <si>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</si>
  <si>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</si>
  <si>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</si>
  <si>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</si>
  <si>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</si>
  <si>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</si>
  <si>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</si>
  <si>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</si>
  <si>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</si>
  <si>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</si>
  <si>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</si>
  <si>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</si>
  <si>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</si>
  <si>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</si>
  <si>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</si>
  <si>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</si>
  <si>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</si>
  <si>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</si>
  <si>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</si>
  <si>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</si>
  <si>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</si>
  <si>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</si>
  <si>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</si>
  <si>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</si>
  <si>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</si>
  <si>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</si>
  <si>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</si>
  <si>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</si>
  <si>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</si>
  <si>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</si>
  <si>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</si>
  <si>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</si>
  <si>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</si>
  <si>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</si>
  <si>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</si>
  <si>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</si>
  <si>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</si>
  <si>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</si>
  <si>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</si>
  <si>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</si>
  <si>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</si>
  <si>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</si>
  <si>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</si>
  <si>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</si>
  <si>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</si>
  <si>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</si>
  <si>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</si>
  <si>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</si>
  <si>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</si>
  <si>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</si>
  <si>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</si>
  <si>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</si>
  <si>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</si>
  <si>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</si>
  <si>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</si>
  <si>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</si>
  <si>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</si>
  <si>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</si>
  <si>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</si>
  <si>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</si>
  <si>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</si>
  <si>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</si>
  <si>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</si>
  <si>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</si>
  <si>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</si>
  <si>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</si>
  <si>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</si>
  <si>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</si>
  <si>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</si>
  <si>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</si>
  <si>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</si>
  <si>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</si>
  <si>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</si>
  <si>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</si>
  <si>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</si>
  <si>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</si>
  <si>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</si>
  <si>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</si>
  <si>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</si>
  <si>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</si>
  <si>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</si>
  <si>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</si>
  <si>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</si>
  <si>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</si>
  <si>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</si>
  <si>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</si>
  <si>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</si>
  <si>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</si>
  <si>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</si>
  <si>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</si>
  <si>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</si>
  <si>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</si>
  <si>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</si>
  <si>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</si>
  <si>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</si>
  <si>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</si>
  <si>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</si>
  <si>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</si>
  <si>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</si>
  <si>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</si>
  <si>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</si>
  <si>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</si>
  <si>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</si>
  <si>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</si>
  <si>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</si>
  <si>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</si>
  <si>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</si>
  <si>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</si>
  <si>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</si>
  <si>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</si>
  <si>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</si>
  <si>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</si>
  <si>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</si>
  <si>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</si>
  <si>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</si>
  <si>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</si>
  <si>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</si>
  <si>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</si>
  <si>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</si>
  <si>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</si>
  <si>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</si>
  <si>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</si>
  <si>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</si>
  <si>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</si>
  <si>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</si>
  <si>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</si>
  <si>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</si>
  <si>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</si>
  <si>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</si>
  <si>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</si>
  <si>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</si>
  <si>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</si>
  <si>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</si>
  <si>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</si>
  <si>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</si>
  <si>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</si>
  <si>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</si>
  <si>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</si>
  <si>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</si>
  <si>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</si>
  <si>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</si>
  <si>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</si>
  <si>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</si>
  <si>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</si>
  <si>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</si>
  <si>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</si>
  <si>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</si>
  <si>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</si>
  <si>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</si>
  <si>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</si>
  <si>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</si>
  <si>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</si>
  <si>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</si>
  <si>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</si>
  <si>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</si>
  <si>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</si>
  <si>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</si>
  <si>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</si>
  <si>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</si>
  <si>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</si>
  <si>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</si>
  <si>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</si>
  <si>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</si>
  <si>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</si>
  <si>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</si>
  <si>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</si>
  <si>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</si>
  <si>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</si>
  <si>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</si>
  <si>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</si>
  <si>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</si>
  <si>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</si>
  <si>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</si>
  <si>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</si>
  <si>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</si>
  <si>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</si>
  <si>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</si>
  <si>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</si>
  <si>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</si>
  <si>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</si>
  <si>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</si>
  <si>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</si>
  <si>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</si>
  <si>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</si>
  <si>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</si>
  <si>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</si>
  <si>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</si>
  <si>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</si>
  <si>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</si>
  <si>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</si>
  <si>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</si>
  <si>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</si>
  <si>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</si>
  <si>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</si>
  <si>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</si>
  <si>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</si>
  <si>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</si>
  <si>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</si>
  <si>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</si>
  <si>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</si>
  <si>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</si>
  <si>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</si>
  <si>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</si>
  <si>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</si>
  <si>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</si>
  <si>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</si>
  <si>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</si>
  <si>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</si>
  <si>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</si>
  <si>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</si>
  <si>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</si>
  <si>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</si>
  <si>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</si>
  <si>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</si>
  <si>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</si>
  <si>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</si>
  <si>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</si>
  <si>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</si>
  <si>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</si>
  <si>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</si>
  <si>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</si>
  <si>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</si>
  <si>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</si>
  <si>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</si>
  <si>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</si>
  <si>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</si>
  <si>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</si>
  <si>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</si>
  <si>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</si>
  <si>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</si>
  <si>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</si>
  <si>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</si>
  <si>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</si>
  <si>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</si>
  <si>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</si>
  <si>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</si>
  <si>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</si>
  <si>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</si>
  <si>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</si>
  <si>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</si>
  <si>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</si>
  <si>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</si>
  <si>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</si>
  <si>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</si>
  <si>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</si>
  <si>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</si>
  <si>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</si>
  <si>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</si>
  <si>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</si>
  <si>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</si>
  <si>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</si>
  <si>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</si>
  <si>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</si>
  <si>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</si>
  <si>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</si>
  <si>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</si>
  <si>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</si>
  <si>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</si>
  <si>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</si>
  <si>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</si>
  <si>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</si>
  <si>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</si>
  <si>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</si>
  <si>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</si>
  <si>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</si>
  <si>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</si>
  <si>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</si>
  <si>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</si>
  <si>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</si>
  <si>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</si>
  <si>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</si>
  <si>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</si>
  <si>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</si>
  <si>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</si>
  <si>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</si>
  <si>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</si>
  <si>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</si>
  <si>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</si>
  <si>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</si>
  <si>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</si>
  <si>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</si>
  <si>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</si>
  <si>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</si>
  <si>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</si>
  <si>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</si>
  <si>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</si>
  <si>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</si>
  <si>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</si>
  <si>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</si>
  <si>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</si>
  <si>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</si>
  <si>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</si>
  <si>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</si>
  <si>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</si>
  <si>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</si>
  <si>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</si>
  <si>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</si>
  <si>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</si>
  <si>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</si>
  <si>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</si>
  <si>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</si>
  <si>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</si>
  <si>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</si>
  <si>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</si>
  <si>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</si>
  <si>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</si>
  <si>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</si>
  <si>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</si>
  <si>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</si>
  <si>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</si>
  <si>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</si>
  <si>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</si>
  <si>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</si>
  <si>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</si>
  <si>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</si>
  <si>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</si>
  <si>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</si>
  <si>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</si>
  <si>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</si>
  <si>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</si>
  <si>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</si>
  <si>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</si>
  <si>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</si>
  <si>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</si>
  <si>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</si>
  <si>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</si>
  <si>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</si>
  <si>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</si>
  <si>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</si>
  <si>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</si>
  <si>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</si>
  <si>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</si>
  <si>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</si>
  <si>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</si>
  <si>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</si>
  <si>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</si>
  <si>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</si>
  <si>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</si>
  <si>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</si>
  <si>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</si>
  <si>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</si>
  <si>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</si>
  <si>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</si>
  <si>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</si>
  <si>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</si>
  <si>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</si>
  <si>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</si>
  <si>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</si>
  <si>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</si>
  <si>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</si>
  <si>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</si>
  <si>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</si>
  <si>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</si>
  <si>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</si>
  <si>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</si>
  <si>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</si>
  <si>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</si>
  <si>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</si>
  <si>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</si>
  <si>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</si>
  <si>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</si>
  <si>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</si>
  <si>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</si>
  <si>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</si>
  <si>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</si>
  <si>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</si>
  <si>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</si>
  <si>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</si>
  <si>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</si>
  <si>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</si>
  <si>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</si>
  <si>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</si>
  <si>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</si>
  <si>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</si>
  <si>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</si>
  <si>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</si>
  <si>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</si>
  <si>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</si>
  <si>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</si>
  <si>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</si>
  <si>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</si>
  <si>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</si>
  <si>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</si>
  <si>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</si>
  <si>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</si>
  <si>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</si>
  <si>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</si>
  <si>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</si>
  <si>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</si>
  <si>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</si>
  <si>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</si>
  <si>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</si>
  <si>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</si>
  <si>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</si>
  <si>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</si>
  <si>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</si>
  <si>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</si>
  <si>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</si>
  <si>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</si>
  <si>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</si>
  <si>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</si>
  <si>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</si>
  <si>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</si>
  <si>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</si>
  <si>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</si>
  <si>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</si>
  <si>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</si>
  <si>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</si>
  <si>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</si>
  <si>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</si>
  <si>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</si>
  <si>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</si>
  <si>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</si>
  <si>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</si>
  <si>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</si>
  <si>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</si>
  <si>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</si>
  <si>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</si>
  <si>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</si>
  <si>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</si>
  <si>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</si>
  <si>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</si>
  <si>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</si>
  <si>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</si>
  <si>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</si>
  <si>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</si>
  <si>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</si>
  <si>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</si>
  <si>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</si>
  <si>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</si>
  <si>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</si>
  <si>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</si>
  <si>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</si>
  <si>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</si>
  <si>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</si>
  <si>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</si>
  <si>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</si>
  <si>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</si>
  <si>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</si>
  <si>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</si>
  <si>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</si>
  <si>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</si>
  <si>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</si>
  <si>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</si>
  <si>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</si>
  <si>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</si>
  <si>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</si>
  <si>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</si>
  <si>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</si>
  <si>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</si>
  <si>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</si>
  <si>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</si>
  <si>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</si>
  <si>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</si>
  <si>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</si>
  <si>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</si>
  <si>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</si>
  <si>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</si>
  <si>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</si>
  <si>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</si>
  <si>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</si>
  <si>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</si>
  <si>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</si>
  <si>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</si>
  <si>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</si>
  <si>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</si>
  <si>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</si>
  <si>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</si>
  <si>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</si>
  <si>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</si>
  <si>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</si>
  <si>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</si>
  <si>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</si>
  <si>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</si>
  <si>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</si>
  <si>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</si>
  <si>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</si>
  <si>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</si>
  <si>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</si>
  <si>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</si>
  <si>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</si>
  <si>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</si>
  <si>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</si>
  <si>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</si>
  <si>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</si>
  <si>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</si>
  <si>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</si>
  <si>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</si>
  <si>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</si>
  <si>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</si>
  <si>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</si>
  <si>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</si>
  <si>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</si>
  <si>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</si>
  <si>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</si>
  <si>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</si>
  <si>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</si>
  <si>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</si>
  <si>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</si>
  <si>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</si>
  <si>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</si>
  <si>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</si>
  <si>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</si>
  <si>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</si>
  <si>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</si>
  <si>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</si>
  <si>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</si>
  <si>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</si>
  <si>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</si>
  <si>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</si>
  <si>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</si>
  <si>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</si>
  <si>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</si>
  <si>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</si>
  <si>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</si>
  <si>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</si>
  <si>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</si>
  <si>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</si>
  <si>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</si>
  <si>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</si>
  <si>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</si>
  <si>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</si>
  <si>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</si>
  <si>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</si>
  <si>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</si>
  <si>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</si>
  <si>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</si>
  <si>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</si>
  <si>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</si>
  <si>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</si>
  <si>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</si>
  <si>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</si>
  <si>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</si>
  <si>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</si>
  <si>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</si>
  <si>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</si>
  <si>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</si>
  <si>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</si>
  <si>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</si>
  <si>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</si>
  <si>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</si>
  <si>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</si>
  <si>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</si>
  <si>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</si>
  <si>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</si>
  <si>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</si>
  <si>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</si>
  <si>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</si>
  <si>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</si>
  <si>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</si>
  <si>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</si>
  <si>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</si>
  <si>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</si>
  <si>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</si>
  <si>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</si>
  <si>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</si>
  <si>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</si>
  <si>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</si>
  <si>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</si>
  <si>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</si>
  <si>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</si>
  <si>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</si>
  <si>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</si>
  <si>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</si>
  <si>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</si>
  <si>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</si>
  <si>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</si>
  <si>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</si>
  <si>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</si>
  <si>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</si>
  <si>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</si>
  <si>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</si>
  <si>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</si>
  <si>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</si>
  <si>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</si>
  <si>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</si>
  <si>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</si>
  <si>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</si>
  <si>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</si>
  <si>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</si>
  <si>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</si>
  <si>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</si>
  <si>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</si>
  <si>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</si>
  <si>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</si>
  <si>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</si>
  <si>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</si>
  <si>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</si>
  <si>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</si>
  <si>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</si>
  <si>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</si>
  <si>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</si>
  <si>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</si>
  <si>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</si>
  <si>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</si>
  <si>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</si>
  <si>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</si>
  <si>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</si>
  <si>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</si>
  <si>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</si>
  <si>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</si>
  <si>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</si>
  <si>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</si>
  <si>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</si>
  <si>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</si>
  <si>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</si>
  <si>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</si>
  <si>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</si>
  <si>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</si>
  <si>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</si>
  <si>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</si>
  <si>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</si>
  <si>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</si>
  <si>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</si>
  <si>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</si>
  <si>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</si>
  <si>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</si>
  <si>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</si>
  <si>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</si>
  <si>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</si>
  <si>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</si>
  <si>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</si>
  <si>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</si>
  <si>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</si>
  <si>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</si>
  <si>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</si>
  <si>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</si>
  <si>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</si>
  <si>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</si>
  <si>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</si>
  <si>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</si>
  <si>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</si>
  <si>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</si>
  <si>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</si>
  <si>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</si>
  <si>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</si>
  <si>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</si>
  <si>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</si>
  <si>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</si>
  <si>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</si>
  <si>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</si>
  <si>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</si>
  <si>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</si>
  <si>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</si>
  <si>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</si>
  <si>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</si>
  <si>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</si>
  <si>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</si>
  <si>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</si>
  <si>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</si>
  <si>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</si>
  <si>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</si>
  <si>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</si>
  <si>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</si>
  <si>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</si>
  <si>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</si>
  <si>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</si>
  <si>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</si>
  <si>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</si>
  <si>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</si>
  <si>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</si>
  <si>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</si>
  <si>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</si>
  <si>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</si>
  <si>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</si>
  <si>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</si>
  <si>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</si>
  <si>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</si>
  <si>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</si>
  <si>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</si>
  <si>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</si>
  <si>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</si>
  <si>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</si>
  <si>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</si>
  <si>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</si>
  <si>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</si>
  <si>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</si>
  <si>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</si>
  <si>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</si>
  <si>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</si>
  <si>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</si>
  <si>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</si>
  <si>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</si>
  <si>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</si>
  <si>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</si>
  <si>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</si>
  <si>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</si>
  <si>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</si>
  <si>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</si>
  <si>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</si>
  <si>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</si>
  <si>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</si>
  <si>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</si>
  <si>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</si>
  <si>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</si>
  <si>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</si>
  <si>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</si>
  <si>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</si>
  <si>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</si>
  <si>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</si>
  <si>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</si>
  <si>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</si>
  <si>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</si>
  <si>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</si>
  <si>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</si>
  <si>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</si>
  <si>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</si>
  <si>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</si>
  <si>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</si>
  <si>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</si>
  <si>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</si>
  <si>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</si>
  <si>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</si>
  <si>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</si>
  <si>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</si>
  <si>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</si>
  <si>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</si>
  <si>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</si>
  <si>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</si>
  <si>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</si>
  <si>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</si>
  <si>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</si>
  <si>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</si>
  <si>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</si>
  <si>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</si>
  <si>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</si>
  <si>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</si>
  <si>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</si>
  <si>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</si>
  <si>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</si>
  <si>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</si>
  <si>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</si>
  <si>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</si>
  <si>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</si>
  <si>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</si>
  <si>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</si>
  <si>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</si>
  <si>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</si>
  <si>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</si>
  <si>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</si>
  <si>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</si>
  <si>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</si>
  <si>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</si>
  <si>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</si>
  <si>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</si>
  <si>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</si>
  <si>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</si>
  <si>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</si>
  <si>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</si>
  <si>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</si>
  <si>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</si>
  <si>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</si>
  <si>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</si>
  <si>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</si>
  <si>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</si>
  <si>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</si>
  <si>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</si>
  <si>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</si>
  <si>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</si>
  <si>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</si>
  <si>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</si>
  <si>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</si>
  <si>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</si>
  <si>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</si>
  <si>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</si>
  <si>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</si>
  <si>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</si>
  <si>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</si>
  <si>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</si>
  <si>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</si>
  <si>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</si>
  <si>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</si>
  <si>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</si>
  <si>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</si>
  <si>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</si>
  <si>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</si>
  <si>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</si>
  <si>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</si>
  <si>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</si>
  <si>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</si>
  <si>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</si>
  <si>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</si>
  <si>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</si>
  <si>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</si>
  <si>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</si>
  <si>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</si>
  <si>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</si>
  <si>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</si>
  <si>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</si>
  <si>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</si>
  <si>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</si>
  <si>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</si>
  <si>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</si>
  <si>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</si>
  <si>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</si>
  <si>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</si>
  <si>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</si>
  <si>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</si>
  <si>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</si>
  <si>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</si>
  <si>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</si>
  <si>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</si>
  <si>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</si>
  <si>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</si>
  <si>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</si>
  <si>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</si>
  <si>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</si>
  <si>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</si>
  <si>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</si>
  <si>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</si>
  <si>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</si>
  <si>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</si>
  <si>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</si>
  <si>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</si>
  <si>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</si>
  <si>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</si>
  <si>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</si>
  <si>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</si>
  <si>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</si>
  <si>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</si>
  <si>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</si>
  <si>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</si>
  <si>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</si>
  <si>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</si>
  <si>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</si>
  <si>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</si>
  <si>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</si>
  <si>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</si>
  <si>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</si>
  <si>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</si>
  <si>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</si>
  <si>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</si>
  <si>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</si>
  <si>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</si>
  <si>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</si>
  <si>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</si>
  <si>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</si>
  <si>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</si>
  <si>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</si>
  <si>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</si>
  <si>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</si>
  <si>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</si>
  <si>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</si>
  <si>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</si>
  <si>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</si>
  <si>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</si>
  <si>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</si>
  <si>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</si>
  <si>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</si>
  <si>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</si>
  <si>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</si>
  <si>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</si>
  <si>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</si>
  <si>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</si>
  <si>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</si>
  <si>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</si>
  <si>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</si>
  <si>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</si>
  <si>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</si>
  <si>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</si>
  <si>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</si>
  <si>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</si>
  <si>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</si>
  <si>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</si>
  <si>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</si>
  <si>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</si>
  <si>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</si>
  <si>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</si>
  <si>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</si>
  <si>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</si>
  <si>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</si>
  <si>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</si>
  <si>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</si>
  <si>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</si>
  <si>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</si>
  <si>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</si>
  <si>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</si>
  <si>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</si>
  <si>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</si>
  <si>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</si>
  <si>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</si>
  <si>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</si>
  <si>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</si>
  <si>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</si>
  <si>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</si>
  <si>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</si>
  <si>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</si>
  <si>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</si>
  <si>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</si>
  <si>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</si>
  <si>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</si>
  <si>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</si>
  <si>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</si>
  <si>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</si>
  <si>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</si>
  <si>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</si>
  <si>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</si>
  <si>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</si>
  <si>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</si>
  <si>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</si>
  <si>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</si>
  <si>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</si>
  <si>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</si>
  <si>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</si>
  <si>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</si>
  <si>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</si>
  <si>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</si>
  <si>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</si>
  <si>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</si>
  <si>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</si>
  <si>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</si>
  <si>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</si>
  <si>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</si>
  <si>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</si>
  <si>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</si>
  <si>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</si>
  <si>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</si>
  <si>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</si>
  <si>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</si>
  <si>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</si>
  <si>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</si>
  <si>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</si>
  <si>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</si>
  <si>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</si>
  <si>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</si>
  <si>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</si>
  <si>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</si>
  <si>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</si>
  <si>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</si>
  <si>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</si>
  <si>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</si>
  <si>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</si>
  <si>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</si>
  <si>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</si>
  <si>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</si>
  <si>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</si>
  <si>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</si>
  <si>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</si>
  <si>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</si>
  <si>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</si>
  <si>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</si>
  <si>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</si>
  <si>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</si>
  <si>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</si>
  <si>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</si>
  <si>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</si>
  <si>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</si>
  <si>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</si>
  <si>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</si>
  <si>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</si>
  <si>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</si>
  <si>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</si>
  <si>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</si>
  <si>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</si>
  <si>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</si>
  <si>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</si>
  <si>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</si>
  <si>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</si>
  <si>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</si>
  <si>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</si>
  <si>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</si>
  <si>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</si>
  <si>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</si>
  <si>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</si>
  <si>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</si>
  <si>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</si>
  <si>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</si>
  <si>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</si>
  <si>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</si>
  <si>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</si>
  <si>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</si>
  <si>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</si>
  <si>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</si>
  <si>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</si>
  <si>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</si>
  <si>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</si>
  <si>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</si>
  <si>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</si>
  <si>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</si>
  <si>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</si>
  <si>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</si>
  <si>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</si>
  <si>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</si>
  <si>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</si>
  <si>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</si>
  <si>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</si>
  <si>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</si>
  <si>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</si>
  <si>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</si>
  <si>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</si>
  <si>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</si>
  <si>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</si>
  <si>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</si>
  <si>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</si>
  <si>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</si>
  <si>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</si>
  <si>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</si>
  <si>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</si>
  <si>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</si>
  <si>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</si>
  <si>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</si>
  <si>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</si>
  <si>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</si>
  <si>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</si>
  <si>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</si>
  <si>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</si>
  <si>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</si>
  <si>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</si>
  <si>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</si>
  <si>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</si>
  <si>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</si>
  <si>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</si>
  <si>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</si>
  <si>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</si>
  <si>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</si>
  <si>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</si>
  <si>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</si>
  <si>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</si>
  <si>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</si>
  <si>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</si>
  <si>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</si>
  <si>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</si>
  <si>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</si>
  <si>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</si>
  <si>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</si>
  <si>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</si>
  <si>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</si>
  <si>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</si>
  <si>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</si>
  <si>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</si>
  <si>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</si>
  <si>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</si>
  <si>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</si>
  <si>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</si>
  <si>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</si>
  <si>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</si>
  <si>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</si>
  <si>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</si>
  <si>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</si>
  <si>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</si>
  <si>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</si>
  <si>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</si>
  <si>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</si>
  <si>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</si>
  <si>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</si>
  <si>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</si>
  <si>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</si>
  <si>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</si>
  <si>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</si>
  <si>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</si>
  <si>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</si>
  <si>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</si>
  <si>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</si>
  <si>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</si>
  <si>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</si>
  <si>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</si>
  <si>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</si>
  <si>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</si>
  <si>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</si>
  <si>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</si>
  <si>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</si>
  <si>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</si>
  <si>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</si>
  <si>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</si>
  <si>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</si>
  <si>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</si>
  <si>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</si>
  <si>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</si>
  <si>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</si>
  <si>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</si>
  <si>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</si>
  <si>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</si>
  <si>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</si>
  <si>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</si>
  <si>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</si>
  <si>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</si>
  <si>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</si>
  <si>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</si>
  <si>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</si>
  <si>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</si>
  <si>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</si>
  <si>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</si>
  <si>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</si>
  <si>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</si>
  <si>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</si>
  <si>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</si>
  <si>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</si>
  <si>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</si>
  <si>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</si>
  <si>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</si>
  <si>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</si>
  <si>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</si>
  <si>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</si>
  <si>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</si>
  <si>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</si>
  <si>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</si>
  <si>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</si>
  <si>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</si>
  <si>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</si>
  <si>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</si>
  <si>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</si>
  <si>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</si>
  <si>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</si>
  <si>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</si>
  <si>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</si>
  <si>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</si>
  <si>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</si>
  <si>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</si>
  <si>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</si>
  <si>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</si>
  <si>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</si>
  <si>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</si>
  <si>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</si>
  <si>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</si>
  <si>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</si>
  <si>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</si>
  <si>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</si>
  <si>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</si>
  <si>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</si>
  <si>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</si>
  <si>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</si>
  <si>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</si>
  <si>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</si>
  <si>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</si>
  <si>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</si>
  <si>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</si>
  <si>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</si>
  <si>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</si>
  <si>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</si>
  <si>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</si>
  <si>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</si>
  <si>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</si>
  <si>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</si>
  <si>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</si>
  <si>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</si>
  <si>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</si>
  <si>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</si>
  <si>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</si>
  <si>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</si>
  <si>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</si>
  <si>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</si>
  <si>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</si>
  <si>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</si>
  <si>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</si>
  <si>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</si>
  <si>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</si>
  <si>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</si>
  <si>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</si>
  <si>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</si>
  <si>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</si>
  <si>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</si>
  <si>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</si>
  <si>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</si>
  <si>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</si>
  <si>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</si>
  <si>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</si>
  <si>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</si>
  <si>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</si>
  <si>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</si>
  <si>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</si>
  <si>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</si>
  <si>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</si>
  <si>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</si>
  <si>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</si>
  <si>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</si>
  <si>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</si>
  <si>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</si>
  <si>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</si>
  <si>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</si>
  <si>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</si>
  <si>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</si>
  <si>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</si>
  <si>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</si>
  <si>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</si>
  <si>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</si>
  <si>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</si>
  <si>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</si>
  <si>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</si>
  <si>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</si>
  <si>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</si>
  <si>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</si>
  <si>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</si>
  <si>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</si>
  <si>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</si>
  <si>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</si>
  <si>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</si>
  <si>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</si>
  <si>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</si>
  <si>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</si>
  <si>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</si>
  <si>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</si>
  <si>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</si>
  <si>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</si>
  <si>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</si>
  <si>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</si>
  <si>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</si>
  <si>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</si>
  <si>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</si>
  <si>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</si>
  <si>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</si>
  <si>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</si>
  <si>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</si>
  <si>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</si>
  <si>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</si>
  <si>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</si>
  <si>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</si>
  <si>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</si>
  <si>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</si>
  <si>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</si>
  <si>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</si>
  <si>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</si>
  <si>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</si>
  <si>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</si>
  <si>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</si>
  <si>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</si>
  <si>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</si>
  <si>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</si>
  <si>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</si>
  <si>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</si>
  <si>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</si>
  <si>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</si>
  <si>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</si>
  <si>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</si>
  <si>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</si>
  <si>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</si>
  <si>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</si>
  <si>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</si>
  <si>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</si>
  <si>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</si>
  <si>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</si>
  <si>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</si>
  <si>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</si>
  <si>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</si>
  <si>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</si>
  <si>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</si>
  <si>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</si>
  <si>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</si>
  <si>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</si>
  <si>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</si>
  <si>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</si>
  <si>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</si>
  <si>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</si>
  <si>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</si>
  <si>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</si>
  <si>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</si>
  <si>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</si>
  <si>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</si>
  <si>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</si>
  <si>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</si>
  <si>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</si>
  <si>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</si>
  <si>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</si>
  <si>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</si>
  <si>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</si>
  <si>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</si>
  <si>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</si>
  <si>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</si>
  <si>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</si>
  <si>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</si>
  <si>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</si>
  <si>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</si>
  <si>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</si>
  <si>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</si>
  <si>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</si>
  <si>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</si>
  <si>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</si>
  <si>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</si>
  <si>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</si>
  <si>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</si>
  <si>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</si>
  <si>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</si>
  <si>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</si>
  <si>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</si>
  <si>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</si>
  <si>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</si>
  <si>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</si>
  <si>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</si>
  <si>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</si>
  <si>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</si>
  <si>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</si>
  <si>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</si>
  <si>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</si>
  <si>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</si>
  <si>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</si>
  <si>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</si>
  <si>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</si>
  <si>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</si>
  <si>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</si>
  <si>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</si>
  <si>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</si>
  <si>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</si>
  <si>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</si>
  <si>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</si>
  <si>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</si>
  <si>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</si>
  <si>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</si>
  <si>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</si>
  <si>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</si>
  <si>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</si>
  <si>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</si>
  <si>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</si>
  <si>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</si>
  <si>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</si>
  <si>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</si>
  <si>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</si>
  <si>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</si>
  <si>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</si>
  <si>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</si>
  <si>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</si>
  <si>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</si>
  <si>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</si>
  <si>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</si>
  <si>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</si>
  <si>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</si>
  <si>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</si>
  <si>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</si>
  <si>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</si>
  <si>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</si>
  <si>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</si>
  <si>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</si>
  <si>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</si>
  <si>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</si>
  <si>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</si>
  <si>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</si>
  <si>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</si>
  <si>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</si>
  <si>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</si>
  <si>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</si>
  <si>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</si>
  <si>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</si>
  <si>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</si>
  <si>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</si>
  <si>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</si>
  <si>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</si>
  <si>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</si>
  <si>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</si>
  <si>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</si>
  <si>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</si>
  <si>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</si>
  <si>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</si>
  <si>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</si>
  <si>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</si>
  <si>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</si>
  <si>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</si>
  <si>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</si>
  <si>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</si>
  <si>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</si>
  <si>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</si>
  <si>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</si>
  <si>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</si>
  <si>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</si>
  <si>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</si>
  <si>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</si>
  <si>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</si>
  <si>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</si>
  <si>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</si>
  <si>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</si>
  <si>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</si>
  <si>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</si>
  <si>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</si>
  <si>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</si>
  <si>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</si>
  <si>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</si>
  <si>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</si>
  <si>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</si>
  <si>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</si>
  <si>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</si>
  <si>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</si>
  <si>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</si>
  <si>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</si>
  <si>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</si>
  <si>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</si>
  <si>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</si>
  <si>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</si>
  <si>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</si>
  <si>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</si>
  <si>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</si>
  <si>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</si>
  <si>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</si>
  <si>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</si>
  <si>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</si>
  <si>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</si>
  <si>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</si>
  <si>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</si>
  <si>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</si>
  <si>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</si>
  <si>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</si>
  <si>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</si>
  <si>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</si>
  <si>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</si>
  <si>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</si>
  <si>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</si>
  <si>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</si>
  <si>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</si>
  <si>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</si>
  <si>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</si>
  <si>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</si>
  <si>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</si>
  <si>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</si>
  <si>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</si>
  <si>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</si>
  <si>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</si>
  <si>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</si>
  <si>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</si>
  <si>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</si>
  <si>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</si>
  <si>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</si>
  <si>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</si>
  <si>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</si>
  <si>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</si>
  <si>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</si>
  <si>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</si>
  <si>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</si>
  <si>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</si>
  <si>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</si>
  <si>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</si>
  <si>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</si>
  <si>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</si>
  <si>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</si>
  <si>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</si>
  <si>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</si>
  <si>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</si>
  <si>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</si>
  <si>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</si>
  <si>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</si>
  <si>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</si>
  <si>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</si>
  <si>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</si>
  <si>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</si>
  <si>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</si>
  <si>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</si>
  <si>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</si>
  <si>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</si>
  <si>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</si>
  <si>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</si>
  <si>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</si>
  <si>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</si>
  <si>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</si>
  <si>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</si>
  <si>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</si>
  <si>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</si>
  <si>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</si>
  <si>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</si>
  <si>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</si>
  <si>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</si>
  <si>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</si>
  <si>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</si>
  <si>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</si>
  <si>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</si>
  <si>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</si>
  <si>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</si>
  <si>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</si>
  <si>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</si>
  <si>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</si>
  <si>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</si>
  <si>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</si>
  <si>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</si>
  <si>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</si>
  <si>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</si>
  <si>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</si>
  <si>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</si>
  <si>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</si>
  <si>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</si>
  <si>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</si>
  <si>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</si>
  <si>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</si>
  <si>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</si>
  <si>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</si>
  <si>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</si>
  <si>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</si>
  <si>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</si>
  <si>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</si>
  <si>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</si>
  <si>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</si>
  <si>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</si>
  <si>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</si>
  <si>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</si>
  <si>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</si>
  <si>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</si>
  <si>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</si>
  <si>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</si>
  <si>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</si>
  <si>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</si>
  <si>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</si>
  <si>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</si>
  <si>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</si>
  <si>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</si>
  <si>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</si>
  <si>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</si>
  <si>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</si>
  <si>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</si>
  <si>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</si>
  <si>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</si>
  <si>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</si>
  <si>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</si>
  <si>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</si>
  <si>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</si>
  <si>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</si>
  <si>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</si>
  <si>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</si>
  <si>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</si>
  <si>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</si>
  <si>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</si>
  <si>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</si>
  <si>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</si>
  <si>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</si>
  <si>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</si>
  <si>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</si>
  <si>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</si>
  <si>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</si>
  <si>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</si>
  <si>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</si>
  <si>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</si>
  <si>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</si>
  <si>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</si>
  <si>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</si>
  <si>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</si>
  <si>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</si>
  <si>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</si>
  <si>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</si>
  <si>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</si>
  <si>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</si>
  <si>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</si>
  <si>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</si>
  <si>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</si>
  <si>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</si>
  <si>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</si>
  <si>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</si>
  <si>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</si>
  <si>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</si>
  <si>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</si>
  <si>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</si>
  <si>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</si>
  <si>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</si>
  <si>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</si>
  <si>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</si>
  <si>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</si>
  <si>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</si>
  <si>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</si>
  <si>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</si>
  <si>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</si>
  <si>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</si>
  <si>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</si>
  <si>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</si>
  <si>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</si>
  <si>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</si>
  <si>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</si>
  <si>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</si>
  <si>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</si>
  <si>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</si>
  <si>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</si>
  <si>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</si>
  <si>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</si>
  <si>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</si>
  <si>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</si>
  <si>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</si>
  <si>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</si>
  <si>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</si>
  <si>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</si>
  <si>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</si>
  <si>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</si>
  <si>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</si>
  <si>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</si>
  <si>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</si>
  <si>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</si>
  <si>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</si>
  <si>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</si>
  <si>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</si>
  <si>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</si>
  <si>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</si>
  <si>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</si>
  <si>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</si>
  <si>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</si>
  <si>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</si>
  <si>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</si>
  <si>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</si>
  <si>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</si>
  <si>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</si>
  <si>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</si>
  <si>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</si>
  <si>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</si>
  <si>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</si>
  <si>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</si>
  <si>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</si>
  <si>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</si>
  <si>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</si>
  <si>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</si>
  <si>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</si>
  <si>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</si>
  <si>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</si>
  <si>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</si>
  <si>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</si>
  <si>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</si>
  <si>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</si>
  <si>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</si>
  <si>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</si>
  <si>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</si>
  <si>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</si>
  <si>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</si>
  <si>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</si>
  <si>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</si>
  <si>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</si>
  <si>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</si>
  <si>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</si>
  <si>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</si>
  <si>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</si>
  <si>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</si>
  <si>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</si>
  <si>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</si>
  <si>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</si>
  <si>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</si>
  <si>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</si>
  <si>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</si>
  <si>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</si>
  <si>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</si>
  <si>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</si>
  <si>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</si>
  <si>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</si>
  <si>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</si>
  <si>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</si>
  <si>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</si>
  <si>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</si>
  <si>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</si>
  <si>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</si>
  <si>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</si>
  <si>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</si>
  <si>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</si>
  <si>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</si>
  <si>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</si>
  <si>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</si>
  <si>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</si>
  <si>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</si>
  <si>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</si>
  <si>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</si>
  <si>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</si>
  <si>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</si>
  <si>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</si>
  <si>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</si>
  <si>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</si>
  <si>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</si>
  <si>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</si>
  <si>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</si>
  <si>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</si>
  <si>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</si>
  <si>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</si>
  <si>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</si>
  <si>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</si>
  <si>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</si>
  <si>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</si>
  <si>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</si>
  <si>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</si>
  <si>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</si>
  <si>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</si>
  <si>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</si>
  <si>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</si>
  <si>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</si>
  <si>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</si>
  <si>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</si>
  <si>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</si>
  <si>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</si>
  <si>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</si>
  <si>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</si>
  <si>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</si>
  <si>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</si>
  <si>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</si>
  <si>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</si>
  <si>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</si>
  <si>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</si>
  <si>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</si>
  <si>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</si>
  <si>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</si>
  <si>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</si>
  <si>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</si>
  <si>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</si>
  <si>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</si>
  <si>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</si>
  <si>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</si>
  <si>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</si>
  <si>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</si>
  <si>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</si>
  <si>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</si>
  <si>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</si>
  <si>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</si>
  <si>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</si>
  <si>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</si>
  <si>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</si>
  <si>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</si>
  <si>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</si>
  <si>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</si>
  <si>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</si>
  <si>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</si>
  <si>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</si>
  <si>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</si>
  <si>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</si>
  <si>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</si>
  <si>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</si>
  <si>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</si>
  <si>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</si>
  <si>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</si>
  <si>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</si>
  <si>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</si>
  <si>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</si>
  <si>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</si>
  <si>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</si>
  <si>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</si>
  <si>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</si>
  <si>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</si>
  <si>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</si>
  <si>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</si>
  <si>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</si>
  <si>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</si>
  <si>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</si>
  <si>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</si>
  <si>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</si>
  <si>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</si>
  <si>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</si>
  <si>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</si>
  <si>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</si>
  <si>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</si>
  <si>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</si>
  <si>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</si>
  <si>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</si>
  <si>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</si>
  <si>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</si>
  <si>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</si>
  <si>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</si>
  <si>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</si>
  <si>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</si>
  <si>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</si>
  <si>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</si>
  <si>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</si>
  <si>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</si>
  <si>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</si>
  <si>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</si>
  <si>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</si>
  <si>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</si>
  <si>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</si>
  <si>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</si>
  <si>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</si>
  <si>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</si>
  <si>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</si>
  <si>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</si>
  <si>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</si>
  <si>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</si>
  <si>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</si>
  <si>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</si>
  <si>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</si>
  <si>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</si>
  <si>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</si>
  <si>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</si>
  <si>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</si>
  <si>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</si>
  <si>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</si>
  <si>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</si>
  <si>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</si>
  <si>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</si>
  <si>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</si>
  <si>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</si>
  <si>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</si>
  <si>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</si>
  <si>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</si>
  <si>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</si>
  <si>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</si>
  <si>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</si>
  <si>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</si>
  <si>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</si>
  <si>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</si>
  <si>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</si>
  <si>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</si>
  <si>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</si>
  <si>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</si>
  <si>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</si>
  <si>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</si>
  <si>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</si>
  <si>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</si>
  <si>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</si>
  <si>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</si>
  <si>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</si>
  <si>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</si>
  <si>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</si>
  <si>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</si>
  <si>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</si>
  <si>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</si>
  <si>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</si>
  <si>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</si>
  <si>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</si>
  <si>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</si>
  <si>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</si>
  <si>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</si>
  <si>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</si>
  <si>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</si>
  <si>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</si>
  <si>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</si>
  <si>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</si>
  <si>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</si>
  <si>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</si>
  <si>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</si>
  <si>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</si>
  <si>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</si>
  <si>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</si>
  <si>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</si>
  <si>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</si>
  <si>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</si>
  <si>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</si>
  <si>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</si>
  <si>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</si>
  <si>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</si>
  <si>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</si>
  <si>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</si>
  <si>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</si>
  <si>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</si>
  <si>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</si>
  <si>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</si>
  <si>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</si>
  <si>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</si>
  <si>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</si>
  <si>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</si>
  <si>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</si>
  <si>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</si>
  <si>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</si>
  <si>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</si>
  <si>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</si>
  <si>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</si>
  <si>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</si>
  <si>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</si>
  <si>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</si>
  <si>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</si>
  <si>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</si>
  <si>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</si>
  <si>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</si>
  <si>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</si>
  <si>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</si>
  <si>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</si>
  <si>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</si>
  <si>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</si>
  <si>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</si>
  <si>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</si>
  <si>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</si>
  <si>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</si>
  <si>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</si>
  <si>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</si>
  <si>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</si>
  <si>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</si>
  <si>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</si>
  <si>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</si>
  <si>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</si>
  <si>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</si>
  <si>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</si>
  <si>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</si>
  <si>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</si>
  <si>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</si>
  <si>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</si>
  <si>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</si>
  <si>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</si>
  <si>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</si>
  <si>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</si>
  <si>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</si>
  <si>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</si>
  <si>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</si>
  <si>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</si>
  <si>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</si>
  <si>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</si>
  <si>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</si>
  <si>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</si>
  <si>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</si>
  <si>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</si>
  <si>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</si>
  <si>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</si>
  <si>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</si>
  <si>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</si>
  <si>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</si>
  <si>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</si>
  <si>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</si>
  <si>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</si>
  <si>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</si>
  <si>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</si>
  <si>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</si>
  <si>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</si>
  <si>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</si>
  <si>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</si>
  <si>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</si>
  <si>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</si>
  <si>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</si>
  <si>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</si>
  <si>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</si>
  <si>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</si>
  <si>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</si>
  <si>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</si>
  <si>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</si>
  <si>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</si>
  <si>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</si>
  <si>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</si>
  <si>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</si>
  <si>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</si>
  <si>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</si>
  <si>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</si>
  <si>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</si>
  <si>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</si>
  <si>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</si>
  <si>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</si>
  <si>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</si>
  <si>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</si>
  <si>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</si>
  <si>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</si>
  <si>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</si>
  <si>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</si>
  <si>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</si>
  <si>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</si>
  <si>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</si>
  <si>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</si>
  <si>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</si>
  <si>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</si>
  <si>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</si>
  <si>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</si>
  <si>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</si>
  <si>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</si>
  <si>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</si>
  <si>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</si>
  <si>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</si>
  <si>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</si>
  <si>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</si>
  <si>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</si>
  <si>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</si>
  <si>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</si>
  <si>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</si>
  <si>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</si>
  <si>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</si>
  <si>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</si>
  <si>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</si>
  <si>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</si>
  <si>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</si>
  <si>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</si>
  <si>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</si>
  <si>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</si>
  <si>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</si>
  <si>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</si>
  <si>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</si>
  <si>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</si>
  <si>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</si>
  <si>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</si>
  <si>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</si>
  <si>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</si>
  <si>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</si>
  <si>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</si>
  <si>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</si>
  <si>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</si>
  <si>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</si>
  <si>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</si>
  <si>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</si>
  <si>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</si>
  <si>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</si>
  <si>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</si>
  <si>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</si>
  <si>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</si>
  <si>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</si>
  <si>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</si>
  <si>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</si>
  <si>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</si>
  <si>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</si>
  <si>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</si>
  <si>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</si>
  <si>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</si>
  <si>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</si>
  <si>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</si>
  <si>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</si>
  <si>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</si>
  <si>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</si>
  <si>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</si>
  <si>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</si>
  <si>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</si>
  <si>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</si>
  <si>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</si>
  <si>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</si>
  <si>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</si>
  <si>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</si>
  <si>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</si>
  <si>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</si>
  <si>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</si>
  <si>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</si>
  <si>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</si>
  <si>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</si>
  <si>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</si>
  <si>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</si>
  <si>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</si>
  <si>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</si>
  <si>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</si>
  <si>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</si>
  <si>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</si>
  <si>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</si>
  <si>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</si>
  <si>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</si>
  <si>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</si>
  <si>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</si>
  <si>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</si>
  <si>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</si>
  <si>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</si>
  <si>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</si>
  <si>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</si>
  <si>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</si>
  <si>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</si>
  <si>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</si>
  <si>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</si>
  <si>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</si>
  <si>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</si>
  <si>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</si>
  <si>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</si>
  <si>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</si>
  <si>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</si>
  <si>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</si>
  <si>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</si>
  <si>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</si>
  <si>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</si>
  <si>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</si>
  <si>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</si>
  <si>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</si>
  <si>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</si>
  <si>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</si>
  <si>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</si>
  <si>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</si>
  <si>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</si>
  <si>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</si>
  <si>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</si>
  <si>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</si>
  <si>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</si>
  <si>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</si>
  <si>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</si>
  <si>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</si>
  <si>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</si>
  <si>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</si>
  <si>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</si>
  <si>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</si>
  <si>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</si>
  <si>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</si>
  <si>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</si>
  <si>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</si>
  <si>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</si>
  <si>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</si>
  <si>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</si>
  <si>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</si>
  <si>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</si>
  <si>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</si>
  <si>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</si>
  <si>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</si>
  <si>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</si>
  <si>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</si>
  <si>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</si>
  <si>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</si>
  <si>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</si>
  <si>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</si>
  <si>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</si>
  <si>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</si>
  <si>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</si>
  <si>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</si>
  <si>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</si>
  <si>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</si>
  <si>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</si>
  <si>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</si>
  <si>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</si>
  <si>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</si>
  <si>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</si>
  <si>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</si>
  <si>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</si>
  <si>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</si>
  <si>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</si>
  <si>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</si>
  <si>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</si>
  <si>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</si>
  <si>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</si>
  <si>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</si>
  <si>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</si>
  <si>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</si>
  <si>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</si>
  <si>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</si>
  <si>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</si>
  <si>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</si>
  <si>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</si>
  <si>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</si>
  <si>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</si>
  <si>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</si>
  <si>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</si>
  <si>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</si>
  <si>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</si>
  <si>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</si>
  <si>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</si>
  <si>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</si>
  <si>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</si>
  <si>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</si>
  <si>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</si>
  <si>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</si>
  <si>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</si>
  <si>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</si>
  <si>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</si>
  <si>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</si>
  <si>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</si>
  <si>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</si>
  <si>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</si>
  <si>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</si>
  <si>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</si>
  <si>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</si>
  <si>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</si>
  <si>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</si>
  <si>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</si>
  <si>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</si>
  <si>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</si>
  <si>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</si>
  <si>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</si>
  <si>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</si>
  <si>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</si>
  <si>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</si>
  <si>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</si>
  <si>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</si>
  <si>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</si>
  <si>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</si>
  <si>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</si>
  <si>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</si>
  <si>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</si>
  <si>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</si>
  <si>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</si>
  <si>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</si>
  <si>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</si>
  <si>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</si>
  <si>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</si>
  <si>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</si>
  <si>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</si>
  <si>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</si>
  <si>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</si>
  <si>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</si>
  <si>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</si>
  <si>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</si>
  <si>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</si>
  <si>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</si>
  <si>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</si>
  <si>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</si>
  <si>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</si>
  <si>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</si>
  <si>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</si>
  <si>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</si>
  <si>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</si>
  <si>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</si>
  <si>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</si>
  <si>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</si>
  <si>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</si>
  <si>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</si>
  <si>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</si>
  <si>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</si>
  <si>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</si>
  <si>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</si>
  <si>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</si>
  <si>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</si>
  <si>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</si>
  <si>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</si>
  <si>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</si>
  <si>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</si>
  <si>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</si>
  <si>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</si>
  <si>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</si>
  <si>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</si>
  <si>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</si>
  <si>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</si>
  <si>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</si>
  <si>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</si>
  <si>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</si>
  <si>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</si>
  <si>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</si>
  <si>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</si>
  <si>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</si>
  <si>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</si>
  <si>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</si>
  <si>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</si>
  <si>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</si>
  <si>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</si>
  <si>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</si>
  <si>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</si>
  <si>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</si>
  <si>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</si>
  <si>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</si>
  <si>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</si>
  <si>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</si>
  <si>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</si>
  <si>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</si>
  <si>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</si>
  <si>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</si>
  <si>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</si>
  <si>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</si>
  <si>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</si>
  <si>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</si>
  <si>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</si>
  <si>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</si>
  <si>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</si>
  <si>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</si>
  <si>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</si>
  <si>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</si>
  <si>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</si>
  <si>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</si>
  <si>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</si>
  <si>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</si>
  <si>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</si>
  <si>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</si>
  <si>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</si>
  <si>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</si>
  <si>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</si>
  <si>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</si>
  <si>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</si>
  <si>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</si>
  <si>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</si>
  <si>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</si>
  <si>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</si>
  <si>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</si>
  <si>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</si>
  <si>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</si>
  <si>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</si>
  <si>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</si>
  <si>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</si>
  <si>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</si>
  <si>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</si>
  <si>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</si>
  <si>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</si>
  <si>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</si>
  <si>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</si>
  <si>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</si>
  <si>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</si>
  <si>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</si>
  <si>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</si>
  <si>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</si>
  <si>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</si>
  <si>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</si>
  <si>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</si>
  <si>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</si>
  <si>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</si>
  <si>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</si>
  <si>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</si>
  <si>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</si>
  <si>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</si>
  <si>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</si>
  <si>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</si>
  <si>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</si>
  <si>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</si>
  <si>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</si>
  <si>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</si>
  <si>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</si>
  <si>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</si>
  <si>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</si>
  <si>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</si>
  <si>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</si>
  <si>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</si>
  <si>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</si>
  <si>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</si>
  <si>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</si>
  <si>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</si>
  <si>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</si>
  <si>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</si>
  <si>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</si>
  <si>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</si>
  <si>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</si>
  <si>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</si>
  <si>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</si>
  <si>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</si>
  <si>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</si>
  <si>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</si>
  <si>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</si>
  <si>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</si>
  <si>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</si>
  <si>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</si>
  <si>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</si>
  <si>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</si>
  <si>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</si>
  <si>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</si>
  <si>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</si>
  <si>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</si>
  <si>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</si>
  <si>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</si>
  <si>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</si>
  <si>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</si>
  <si>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</si>
  <si>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</si>
  <si>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</si>
  <si>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</si>
  <si>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</si>
  <si>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</si>
  <si>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</si>
  <si>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</si>
  <si>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</si>
  <si>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</si>
  <si>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</si>
  <si>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</si>
  <si>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</si>
  <si>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</si>
  <si>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</si>
  <si>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</si>
  <si>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</si>
  <si>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</si>
  <si>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</si>
  <si>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</si>
  <si>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</si>
  <si>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</si>
  <si>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</si>
  <si>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</si>
  <si>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</si>
  <si>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</si>
  <si>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</si>
  <si>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</si>
  <si>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</si>
  <si>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</si>
  <si>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</si>
  <si>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</si>
  <si>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</si>
  <si>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</si>
  <si>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</si>
  <si>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</si>
  <si>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</si>
  <si>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</si>
  <si>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</si>
  <si>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</si>
  <si>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</si>
  <si>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</si>
  <si>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</si>
  <si>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</si>
  <si>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</si>
  <si>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</si>
  <si>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</si>
  <si>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</si>
  <si>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</si>
  <si>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</si>
  <si>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</si>
  <si>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</si>
  <si>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</si>
  <si>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</si>
  <si>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</si>
  <si>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</si>
  <si>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</si>
  <si>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</si>
  <si>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</si>
  <si>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</si>
  <si>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</si>
  <si>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</si>
  <si>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</si>
  <si>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</si>
  <si>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</si>
  <si>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</si>
  <si>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</si>
  <si>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</si>
  <si>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</si>
  <si>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</si>
  <si>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</si>
  <si>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</si>
  <si>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</si>
  <si>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</si>
  <si>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</si>
  <si>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</si>
  <si>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</si>
  <si>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</si>
  <si>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</si>
  <si>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</si>
  <si>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</si>
  <si>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</si>
  <si>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</si>
  <si>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</si>
  <si>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</si>
  <si>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</si>
  <si>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</si>
  <si>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</si>
  <si>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</si>
  <si>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</si>
  <si>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</si>
  <si>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</si>
  <si>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</si>
  <si>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</si>
  <si>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</si>
  <si>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</si>
  <si>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</si>
  <si>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</si>
  <si>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</si>
  <si>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</si>
  <si>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</si>
  <si>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</si>
  <si>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</si>
  <si>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</si>
  <si>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</si>
  <si>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</si>
  <si>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</si>
  <si>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</si>
  <si>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</si>
  <si>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</si>
  <si>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</si>
  <si>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</si>
  <si>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</si>
  <si>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</si>
  <si>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</si>
  <si>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</si>
  <si>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</si>
  <si>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</si>
  <si>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</si>
  <si>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</si>
  <si>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</si>
  <si>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</si>
  <si>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</si>
  <si>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</si>
  <si>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</si>
  <si>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</si>
  <si>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</si>
  <si>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</si>
  <si>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</si>
  <si>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</si>
  <si>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</si>
  <si>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</si>
  <si>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</si>
  <si>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</si>
  <si>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</si>
  <si>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</si>
  <si>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</si>
  <si>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</si>
  <si>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</si>
  <si>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</si>
  <si>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</si>
  <si>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</si>
  <si>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</si>
  <si>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</si>
  <si>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</si>
  <si>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</si>
  <si>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</si>
  <si>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</si>
  <si>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</si>
  <si>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</si>
  <si>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</si>
  <si>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</si>
  <si>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</si>
  <si>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</si>
  <si>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</si>
  <si>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</si>
  <si>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</si>
  <si>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</si>
  <si>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</si>
  <si>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</si>
  <si>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</si>
  <si>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</si>
  <si>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</si>
  <si>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</si>
  <si>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</si>
  <si>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</si>
  <si>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</si>
  <si>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</si>
  <si>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</si>
  <si>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</si>
  <si>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</si>
  <si>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</si>
  <si>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</si>
  <si>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</si>
  <si>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</si>
  <si>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</si>
  <si>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</si>
  <si>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</si>
  <si>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</si>
  <si>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</si>
  <si>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</si>
  <si>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</si>
  <si>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</si>
  <si>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</si>
  <si>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</si>
  <si>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</si>
  <si>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</si>
  <si>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</si>
  <si>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</si>
  <si>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</si>
  <si>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</si>
  <si>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</si>
  <si>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</si>
  <si>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</si>
  <si>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</si>
  <si>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</si>
  <si>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</si>
  <si>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</si>
  <si>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</si>
  <si>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</si>
  <si>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</si>
  <si>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</si>
  <si>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</si>
  <si>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</si>
  <si>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</si>
  <si>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</si>
  <si>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</si>
  <si>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</si>
  <si>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</si>
  <si>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</si>
  <si>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</si>
  <si>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</si>
  <si>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</si>
  <si>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</si>
  <si>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</si>
  <si>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</si>
  <si>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</si>
  <si>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</si>
  <si>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</si>
  <si>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</si>
  <si>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</si>
  <si>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</si>
  <si>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</si>
  <si>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</si>
  <si>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</si>
  <si>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</si>
  <si>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</si>
  <si>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</si>
  <si>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</si>
  <si>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</si>
  <si>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</si>
  <si>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</si>
  <si>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</si>
  <si>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</si>
  <si>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</si>
  <si>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</si>
  <si>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</si>
  <si>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</si>
  <si>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</si>
  <si>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</si>
  <si>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</si>
  <si>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</si>
  <si>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</si>
  <si>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</si>
  <si>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</si>
  <si>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</si>
  <si>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</si>
  <si>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</si>
  <si>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</si>
  <si>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</si>
  <si>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</si>
  <si>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</si>
  <si>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</si>
  <si>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</si>
  <si>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</si>
  <si>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</si>
  <si>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</si>
  <si>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</si>
  <si>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</si>
  <si>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</si>
  <si>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</si>
  <si>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</si>
  <si>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</si>
  <si>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</si>
  <si>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</si>
  <si>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</si>
  <si>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</si>
  <si>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</si>
  <si>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</si>
  <si>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</si>
  <si>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</si>
  <si>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</si>
  <si>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</si>
  <si>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</si>
  <si>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</si>
  <si>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</si>
  <si>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</si>
  <si>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</si>
  <si>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</si>
  <si>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</si>
  <si>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</si>
  <si>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</si>
  <si>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</si>
  <si>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</si>
  <si>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</si>
  <si>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</si>
  <si>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</si>
  <si>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</si>
  <si>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</si>
  <si>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</si>
  <si>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</si>
  <si>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</si>
  <si>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</si>
  <si>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</si>
  <si>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</si>
  <si>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</si>
  <si>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</si>
  <si>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</si>
  <si>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</si>
  <si>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</si>
  <si>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</si>
  <si>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</si>
  <si>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</si>
  <si>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</si>
  <si>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</si>
  <si>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</si>
  <si>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</si>
  <si>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</si>
  <si>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</si>
  <si>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</si>
  <si>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</si>
  <si>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</si>
  <si>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</si>
  <si>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</si>
  <si>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</si>
  <si>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</si>
  <si>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</si>
  <si>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</si>
  <si>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</si>
  <si>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</si>
  <si>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</si>
  <si>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</si>
  <si>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</si>
  <si>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</si>
  <si>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</si>
  <si>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</si>
  <si>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</si>
  <si>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</si>
  <si>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</si>
  <si>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</si>
  <si>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</si>
  <si>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</si>
  <si>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</si>
  <si>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</si>
  <si>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</si>
  <si>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</si>
  <si>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</si>
  <si>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</si>
  <si>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</si>
  <si>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</si>
  <si>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</si>
  <si>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</si>
  <si>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</si>
  <si>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</si>
  <si>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</si>
  <si>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</si>
  <si>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</si>
  <si>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</si>
  <si>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</si>
  <si>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</si>
  <si>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</si>
  <si>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</si>
  <si>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</si>
  <si>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</si>
  <si>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</si>
  <si>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</si>
  <si>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</si>
  <si>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</si>
  <si>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</si>
  <si>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</si>
  <si>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</si>
  <si>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</si>
  <si>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</si>
  <si>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</si>
  <si>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</si>
  <si>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</si>
  <si>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</si>
  <si>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</si>
  <si>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</si>
  <si>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</si>
  <si>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</si>
  <si>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</si>
  <si>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</si>
  <si>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</si>
  <si>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</si>
  <si>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</si>
  <si>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</si>
  <si>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</si>
  <si>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</si>
  <si>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</si>
  <si>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</si>
  <si>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</si>
  <si>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</si>
  <si>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</si>
  <si>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</si>
  <si>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</si>
  <si>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</si>
  <si>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</si>
  <si>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</si>
  <si>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</si>
  <si>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</si>
  <si>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</si>
  <si>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</si>
  <si>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</si>
  <si>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</si>
  <si>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</si>
  <si>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</si>
  <si>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</si>
  <si>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</si>
  <si>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</si>
  <si>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</si>
  <si>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</si>
  <si>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</si>
  <si>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</si>
  <si>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</si>
  <si>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</si>
  <si>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</si>
  <si>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</si>
  <si>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</si>
  <si>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</si>
  <si>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</si>
  <si>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</si>
  <si>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</si>
  <si>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</si>
  <si>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</si>
  <si>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</si>
  <si>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</si>
  <si>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</si>
  <si>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</si>
  <si>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</si>
  <si>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</si>
  <si>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</si>
  <si>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</si>
  <si>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</si>
  <si>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</si>
  <si>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</si>
  <si>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</si>
  <si>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</si>
  <si>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</si>
  <si>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</si>
  <si>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</si>
  <si>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</si>
  <si>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</si>
  <si>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</si>
  <si>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</si>
  <si>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</si>
  <si>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</si>
  <si>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</si>
  <si>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</si>
  <si>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</si>
  <si>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</si>
  <si>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</si>
  <si>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</si>
  <si>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</si>
  <si>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</si>
  <si>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</si>
  <si>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</si>
  <si>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</si>
  <si>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</si>
  <si>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</si>
  <si>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</si>
  <si>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</si>
  <si>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</si>
  <si>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</si>
  <si>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</si>
  <si>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</si>
  <si>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</si>
  <si>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</si>
  <si>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</si>
  <si>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</si>
  <si>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</si>
  <si>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</si>
  <si>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</si>
  <si>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</si>
  <si>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</si>
  <si>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</si>
  <si>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</si>
  <si>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</si>
  <si>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</si>
  <si>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</si>
  <si>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</si>
  <si>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</si>
  <si>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</si>
  <si>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</si>
  <si>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</si>
  <si>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</si>
  <si>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</si>
  <si>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</si>
  <si>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</si>
  <si>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</si>
  <si>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</si>
  <si>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</si>
  <si>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</si>
  <si>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</si>
  <si>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</si>
  <si>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</si>
  <si>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</si>
  <si>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</si>
  <si>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</si>
  <si>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</si>
  <si>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</si>
  <si>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</si>
  <si>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</si>
  <si>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</si>
  <si>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</si>
  <si>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</si>
  <si>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</si>
  <si>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</si>
  <si>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</si>
  <si>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</si>
  <si>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</si>
  <si>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</si>
  <si>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</si>
  <si>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</si>
  <si>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</si>
  <si>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</si>
  <si>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</si>
  <si>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</si>
  <si>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</si>
  <si>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</si>
  <si>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</si>
  <si>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</si>
  <si>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</si>
  <si>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</si>
  <si>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</si>
  <si>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</si>
  <si>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</si>
  <si>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</si>
  <si>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</si>
  <si>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</si>
  <si>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</si>
  <si>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</si>
  <si>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</si>
  <si>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</si>
  <si>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</si>
  <si>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</si>
  <si>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</si>
  <si>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</si>
  <si>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</si>
  <si>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</si>
  <si>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</si>
  <si>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</si>
  <si>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</si>
  <si>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</si>
  <si>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</si>
  <si>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</si>
  <si>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</si>
  <si>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</si>
  <si>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</si>
  <si>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</si>
  <si>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</si>
  <si>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</si>
  <si>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</si>
  <si>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</si>
  <si>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</si>
  <si>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</si>
  <si>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</si>
  <si>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</si>
  <si>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</si>
  <si>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</si>
  <si>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</si>
  <si>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</si>
  <si>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</si>
  <si>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</si>
  <si>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</si>
  <si>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</si>
  <si>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</si>
  <si>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</si>
  <si>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</si>
  <si>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</si>
  <si>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</si>
  <si>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</si>
  <si>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</si>
  <si>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</si>
  <si>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</si>
  <si>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</si>
  <si>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</si>
  <si>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</si>
  <si>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</si>
  <si>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</si>
  <si>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</si>
  <si>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</si>
  <si>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</si>
  <si>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</si>
  <si>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</si>
  <si>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</si>
  <si>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</si>
  <si>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</si>
  <si>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</si>
  <si>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</si>
  <si>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</si>
  <si>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</si>
  <si>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</si>
  <si>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</si>
  <si>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</si>
  <si>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</si>
  <si>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</si>
  <si>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</si>
  <si>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</si>
  <si>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</si>
  <si>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</si>
  <si>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</si>
  <si>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</si>
  <si>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</si>
  <si>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</si>
  <si>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</si>
  <si>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</si>
  <si>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</si>
  <si>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</si>
  <si>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</si>
  <si>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</si>
  <si>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</si>
  <si>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</si>
  <si>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</si>
  <si>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</si>
  <si>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</si>
  <si>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</si>
  <si>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</si>
  <si>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</si>
  <si>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</si>
  <si>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</si>
  <si>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</si>
  <si>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</si>
  <si>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</si>
  <si>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</si>
  <si>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</si>
  <si>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</si>
  <si>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</si>
  <si>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</si>
  <si>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</si>
  <si>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</si>
  <si>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</si>
  <si>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</si>
  <si>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</si>
  <si>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</si>
  <si>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</si>
  <si>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</si>
  <si>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</si>
  <si>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</si>
  <si>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</si>
  <si>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</si>
  <si>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</si>
  <si>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</si>
  <si>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</si>
  <si>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</si>
  <si>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</si>
  <si>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</si>
  <si>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</si>
  <si>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</si>
  <si>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</si>
  <si>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</si>
  <si>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</si>
  <si>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</si>
  <si>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</si>
  <si>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</si>
  <si>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</si>
  <si>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</si>
  <si>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</si>
  <si>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</si>
  <si>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</si>
  <si>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</si>
  <si>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</si>
  <si>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</si>
  <si>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</si>
  <si>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</si>
  <si>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</si>
  <si>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</si>
  <si>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</si>
  <si>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</si>
  <si>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</si>
  <si>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</si>
  <si>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</si>
  <si>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</si>
  <si>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</si>
  <si>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</si>
  <si>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</si>
  <si>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</si>
  <si>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</si>
  <si>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</si>
  <si>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</si>
  <si>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</si>
  <si>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</si>
  <si>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</si>
  <si>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</si>
  <si>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</si>
  <si>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</si>
  <si>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</si>
  <si>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</si>
  <si>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</si>
  <si>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</si>
  <si>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</si>
  <si>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</si>
  <si>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</si>
  <si>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</si>
  <si>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</si>
  <si>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</si>
  <si>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</si>
  <si>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</si>
  <si>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</si>
  <si>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</si>
  <si>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</si>
  <si>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</si>
  <si>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</si>
  <si>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</si>
  <si>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</si>
  <si>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</si>
  <si>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</si>
  <si>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</si>
  <si>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</si>
  <si>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</si>
  <si>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</si>
  <si>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</si>
  <si>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</si>
  <si>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</si>
  <si>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</si>
  <si>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</si>
  <si>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</si>
  <si>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</si>
  <si>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</si>
  <si>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</si>
  <si>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</si>
  <si>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</si>
  <si>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</si>
  <si>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</si>
  <si>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</si>
  <si>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</si>
  <si>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</si>
  <si>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</si>
  <si>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</si>
  <si>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</si>
  <si>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</si>
  <si>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</si>
  <si>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</si>
  <si>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</si>
  <si>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</si>
  <si>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</si>
  <si>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</si>
  <si>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</si>
  <si>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</si>
  <si>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</si>
  <si>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</si>
  <si>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</si>
  <si>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</si>
  <si>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</si>
  <si>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</si>
  <si>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</si>
  <si>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</si>
  <si>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</si>
  <si>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</si>
  <si>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</si>
  <si>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</si>
  <si>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</si>
  <si>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</si>
  <si>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</si>
  <si>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</si>
  <si>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</si>
  <si>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</si>
  <si>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</si>
  <si>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</si>
  <si>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</si>
  <si>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</si>
  <si>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</si>
  <si>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</si>
  <si>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</si>
  <si>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</si>
  <si>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</si>
  <si>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</si>
  <si>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</si>
  <si>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</si>
  <si>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</si>
  <si>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</si>
  <si>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</si>
  <si>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</si>
  <si>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</si>
  <si>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</si>
  <si>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</si>
  <si>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</si>
  <si>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</si>
  <si>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</si>
  <si>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</si>
  <si>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</si>
  <si>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</si>
  <si>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</si>
  <si>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</si>
  <si>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</si>
  <si>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</si>
  <si>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</si>
  <si>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</si>
  <si>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</si>
  <si>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</si>
  <si>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</si>
  <si>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</si>
  <si>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</si>
  <si>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</si>
  <si>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</si>
  <si>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</si>
  <si>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</si>
  <si>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</si>
  <si>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</si>
  <si>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</si>
  <si>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</si>
  <si>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</si>
  <si>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</si>
  <si>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</si>
  <si>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</si>
  <si>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</si>
  <si>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</si>
  <si>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</si>
  <si>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</si>
  <si>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</si>
  <si>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</si>
  <si>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</si>
  <si>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</si>
  <si>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</si>
  <si>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</si>
  <si>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</si>
  <si>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</si>
  <si>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</si>
  <si>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</si>
  <si>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</si>
  <si>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</si>
  <si>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</si>
  <si>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</si>
  <si>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</si>
  <si>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</si>
  <si>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</si>
  <si>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</si>
  <si>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</si>
  <si>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</si>
  <si>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</si>
  <si>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</si>
  <si>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</si>
  <si>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</si>
  <si>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</si>
  <si>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</si>
  <si>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</si>
  <si>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</si>
  <si>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</si>
  <si>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</si>
  <si>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</si>
  <si>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</si>
  <si>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</si>
  <si>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</si>
  <si>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</si>
  <si>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</si>
  <si>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</si>
  <si>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</si>
  <si>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</si>
  <si>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</si>
  <si>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</si>
  <si>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</si>
  <si>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</si>
  <si>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</si>
  <si>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</si>
  <si>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</si>
  <si>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</si>
  <si>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</si>
  <si>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</si>
  <si>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</si>
  <si>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</si>
  <si>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</si>
  <si>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</si>
  <si>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</si>
  <si>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</si>
  <si>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</si>
  <si>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</si>
  <si>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</si>
  <si>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</si>
  <si>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</si>
  <si>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</si>
  <si>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</si>
  <si>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</si>
  <si>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</si>
  <si>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</si>
  <si>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</si>
  <si>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</si>
  <si>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</si>
  <si>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</si>
  <si>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</si>
  <si>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</si>
  <si>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</si>
  <si>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</si>
  <si>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</si>
  <si>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</si>
  <si>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</si>
  <si>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</si>
  <si>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</si>
  <si>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</si>
  <si>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</si>
  <si>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</si>
  <si>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</si>
  <si>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</si>
  <si>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</si>
  <si>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</si>
  <si>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</si>
  <si>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</si>
  <si>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</si>
  <si>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</si>
  <si>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</si>
  <si>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</si>
  <si>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</si>
  <si>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</si>
  <si>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</si>
  <si>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</si>
  <si>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</si>
  <si>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</si>
  <si>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</si>
  <si>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</si>
  <si>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</si>
  <si>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</si>
  <si>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</si>
  <si>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</si>
  <si>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</si>
  <si>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</si>
  <si>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</si>
  <si>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</si>
  <si>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</si>
  <si>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</si>
  <si>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</si>
  <si>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</si>
  <si>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</si>
  <si>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</si>
  <si>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</si>
  <si>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</si>
  <si>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</si>
  <si>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</si>
  <si>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</si>
  <si>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</si>
  <si>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</si>
  <si>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</si>
  <si>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</si>
  <si>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</si>
  <si>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</si>
  <si>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</si>
  <si>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</si>
  <si>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</si>
  <si>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</si>
  <si>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</si>
  <si>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</si>
  <si>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</si>
  <si>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</si>
  <si>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</si>
  <si>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</si>
  <si>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</si>
  <si>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</si>
  <si>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</si>
  <si>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</si>
  <si>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</si>
  <si>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</si>
  <si>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</si>
  <si>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</si>
  <si>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</si>
  <si>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</si>
  <si>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</si>
  <si>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</si>
  <si>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</si>
  <si>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</si>
  <si>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</si>
  <si>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</si>
  <si>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</si>
  <si>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</si>
  <si>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</si>
  <si>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</si>
  <si>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</si>
  <si>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</si>
  <si>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</si>
  <si>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</si>
  <si>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</si>
  <si>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</si>
  <si>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</si>
  <si>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</si>
  <si>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</si>
  <si>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</si>
  <si>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</si>
  <si>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</si>
  <si>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</si>
  <si>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</si>
  <si>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</si>
  <si>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</si>
  <si>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</si>
  <si>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</si>
  <si>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</si>
  <si>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</si>
  <si>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</si>
  <si>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</si>
  <si>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</si>
  <si>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</si>
  <si>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</si>
  <si>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</si>
  <si>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</si>
  <si>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</si>
  <si>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</si>
  <si>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</si>
  <si>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</si>
  <si>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</si>
  <si>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</si>
  <si>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</si>
  <si>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</si>
  <si>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</si>
  <si>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</si>
  <si>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</si>
  <si>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</si>
  <si>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</si>
  <si>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</si>
  <si>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</si>
  <si>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</si>
  <si>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</si>
  <si>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</si>
  <si>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</si>
  <si>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</si>
  <si>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</si>
  <si>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</si>
  <si>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</si>
  <si>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</si>
  <si>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</si>
  <si>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</si>
  <si>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</si>
  <si>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</si>
  <si>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</si>
  <si>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</si>
  <si>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</si>
  <si>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</si>
  <si>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</si>
  <si>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</si>
  <si>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</si>
  <si>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</si>
  <si>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</si>
  <si>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</si>
  <si>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</si>
  <si>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</si>
  <si>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</si>
  <si>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</si>
  <si>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</si>
  <si>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</si>
  <si>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</si>
  <si>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</si>
  <si>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</si>
  <si>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</si>
  <si>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</si>
  <si>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</si>
  <si>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</si>
  <si>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</si>
  <si>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</si>
  <si>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</si>
  <si>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</si>
  <si>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</si>
  <si>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</si>
  <si>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</si>
  <si>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</si>
  <si>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</si>
  <si>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</si>
  <si>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</si>
  <si>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</si>
  <si>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</si>
  <si>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</si>
  <si>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</si>
  <si>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</si>
  <si>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</si>
  <si>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</si>
  <si>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</si>
  <si>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</si>
  <si>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</si>
  <si>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</si>
  <si>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</si>
  <si>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</si>
  <si>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</si>
  <si>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</si>
  <si>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</si>
  <si>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</si>
  <si>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</si>
  <si>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</si>
  <si>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</si>
  <si>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</si>
  <si>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</si>
  <si>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</si>
  <si>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</si>
  <si>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</si>
  <si>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</si>
  <si>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</si>
  <si>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</si>
  <si>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</si>
  <si>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</si>
  <si>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</si>
  <si>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</si>
  <si>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</si>
  <si>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</si>
  <si>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</si>
  <si>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</si>
  <si>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</si>
  <si>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</si>
  <si>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</si>
  <si>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</si>
  <si>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</si>
  <si>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</si>
  <si>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</si>
  <si>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</si>
  <si>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</si>
  <si>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</si>
  <si>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</si>
  <si>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</si>
  <si>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</si>
  <si>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</si>
  <si>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</si>
  <si>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</si>
  <si>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</si>
  <si>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</si>
  <si>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</si>
  <si>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</si>
  <si>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</si>
  <si>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</si>
  <si>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</si>
  <si>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</si>
  <si>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</si>
  <si>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</si>
  <si>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</si>
  <si>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</si>
  <si>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</si>
  <si>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</si>
  <si>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</si>
  <si>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</si>
  <si>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</si>
  <si>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</si>
  <si>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</si>
  <si>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</si>
  <si>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</si>
  <si>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</si>
  <si>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</si>
  <si>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</si>
  <si>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</si>
  <si>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</si>
  <si>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</si>
  <si>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</si>
  <si>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</si>
  <si>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</si>
  <si>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</si>
  <si>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</si>
  <si>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</si>
  <si>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</si>
  <si>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</si>
  <si>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</si>
  <si>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</si>
  <si>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</si>
  <si>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</si>
  <si>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</si>
  <si>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</si>
  <si>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</si>
  <si>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</si>
  <si>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</si>
  <si>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</si>
  <si>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</si>
  <si>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</si>
  <si>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</si>
  <si>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</si>
  <si>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</si>
  <si>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</si>
  <si>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</si>
  <si>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</si>
  <si>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</si>
  <si>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</si>
  <si>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</si>
  <si>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</si>
  <si>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</si>
  <si>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</si>
  <si>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</si>
  <si>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</si>
  <si>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</si>
  <si>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</si>
  <si>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</si>
  <si>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</si>
  <si>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</si>
  <si>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</si>
  <si>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</si>
  <si>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</si>
  <si>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</si>
  <si>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</si>
  <si>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</si>
  <si>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</si>
  <si>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</si>
  <si>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</si>
  <si>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</si>
  <si>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</si>
  <si>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</si>
  <si>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</si>
  <si>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</si>
  <si>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</si>
  <si>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</si>
  <si>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</si>
  <si>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</si>
  <si>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</si>
  <si>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</si>
  <si>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</si>
  <si>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</si>
  <si>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</si>
  <si>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</si>
  <si>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</si>
  <si>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</si>
  <si>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</si>
  <si>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</si>
  <si>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</si>
  <si>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</si>
  <si>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</si>
  <si>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</si>
  <si>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</si>
  <si>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</si>
  <si>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</si>
  <si>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</si>
  <si>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</si>
  <si>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</si>
  <si>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</si>
  <si>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</si>
  <si>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</si>
  <si>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</si>
  <si>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</si>
  <si>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</si>
  <si>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</si>
  <si>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</si>
  <si>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</si>
  <si>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</si>
  <si>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</si>
  <si>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</si>
  <si>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</si>
  <si>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</si>
  <si>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</si>
  <si>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</si>
  <si>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</si>
  <si>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</si>
  <si>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</si>
  <si>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</si>
  <si>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</si>
  <si>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</si>
  <si>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</si>
  <si>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</si>
  <si>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</si>
  <si>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</si>
  <si>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</si>
  <si>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</si>
  <si>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</si>
  <si>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</si>
  <si>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</si>
  <si>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</si>
  <si>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</si>
  <si>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</si>
  <si>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</si>
  <si>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</si>
  <si>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</si>
  <si>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</si>
  <si>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</si>
  <si>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</si>
  <si>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</si>
  <si>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</si>
  <si>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</si>
  <si>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</si>
  <si>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</si>
  <si>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</si>
  <si>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</si>
  <si>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</si>
  <si>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</si>
  <si>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</si>
  <si>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</si>
  <si>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</si>
  <si>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</si>
  <si>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</si>
  <si>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</si>
  <si>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</si>
  <si>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</si>
  <si>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</si>
  <si>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</si>
  <si>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</si>
  <si>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</si>
  <si>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</si>
  <si>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</si>
  <si>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</si>
  <si>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</si>
  <si>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</si>
  <si>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</si>
  <si>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</si>
  <si>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</si>
  <si>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</si>
  <si>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</si>
  <si>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</si>
  <si>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</si>
  <si>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</si>
  <si>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</si>
  <si>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</si>
  <si>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</si>
  <si>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</si>
  <si>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</si>
  <si>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</si>
  <si>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</si>
  <si>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</si>
  <si>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</si>
  <si>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</si>
  <si>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</si>
  <si>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</si>
  <si>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</si>
  <si>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</si>
  <si>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</si>
  <si>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</si>
  <si>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</si>
  <si>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</si>
  <si>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</si>
  <si>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</si>
  <si>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</si>
  <si>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</si>
  <si>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</si>
  <si>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</si>
  <si>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</si>
  <si>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</si>
  <si>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</si>
  <si>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</si>
  <si>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</si>
  <si>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</si>
  <si>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</si>
  <si>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</si>
  <si>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</si>
  <si>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</si>
  <si>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</si>
  <si>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</si>
  <si>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</si>
  <si>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</si>
  <si>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</si>
  <si>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</si>
  <si>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</si>
  <si>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</si>
  <si>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</si>
  <si>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</si>
  <si>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</si>
  <si>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</si>
  <si>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</si>
  <si>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</si>
  <si>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</si>
  <si>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</si>
  <si>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</si>
  <si>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</si>
  <si>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</si>
  <si>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</si>
  <si>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</si>
  <si>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</si>
  <si>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</si>
  <si>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</si>
  <si>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</si>
  <si>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</si>
  <si>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</si>
  <si>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</si>
  <si>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</si>
  <si>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</si>
  <si>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</si>
  <si>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</si>
  <si>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</si>
  <si>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</si>
  <si>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</si>
  <si>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</si>
  <si>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</si>
  <si>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</si>
  <si>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</si>
  <si>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</si>
  <si>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</si>
  <si>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</si>
  <si>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</si>
  <si>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</si>
  <si>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</si>
  <si>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</si>
  <si>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</si>
  <si>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</si>
  <si>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</si>
  <si>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</si>
  <si>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</si>
  <si>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</si>
  <si>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</si>
  <si>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</si>
  <si>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</si>
  <si>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</si>
  <si>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</si>
  <si>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</si>
  <si>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</si>
  <si>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</si>
  <si>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</si>
  <si>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</si>
  <si>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</si>
  <si>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</si>
  <si>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</si>
  <si>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</si>
  <si>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</si>
  <si>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</si>
  <si>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</si>
  <si>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</si>
  <si>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</si>
  <si>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</si>
  <si>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</si>
  <si>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</si>
  <si>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</si>
  <si>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</si>
  <si>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</si>
  <si>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</si>
  <si>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</si>
  <si>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</si>
  <si>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</si>
  <si>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</si>
  <si>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</si>
  <si>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</si>
  <si>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</si>
  <si>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</si>
  <si>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</si>
  <si>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</si>
  <si>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</si>
  <si>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</si>
  <si>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</si>
  <si>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</si>
  <si>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</si>
  <si>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</si>
  <si>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</si>
  <si>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</si>
  <si>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</si>
  <si>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</si>
  <si>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</si>
  <si>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</si>
  <si>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</si>
  <si>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</si>
  <si>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</si>
  <si>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</si>
  <si>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</si>
  <si>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</si>
  <si>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</si>
  <si>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</si>
  <si>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</si>
  <si>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</si>
  <si>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</si>
  <si>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</si>
  <si>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</si>
  <si>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</si>
  <si>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</si>
  <si>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</si>
  <si>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</si>
  <si>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</si>
  <si>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</si>
  <si>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</si>
  <si>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</si>
  <si>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</si>
  <si>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</si>
  <si>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</si>
  <si>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</si>
  <si>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</si>
  <si>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</si>
  <si>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</si>
  <si>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</si>
  <si>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</si>
  <si>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</si>
  <si>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</si>
  <si>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</si>
  <si>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</si>
  <si>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</si>
  <si>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</si>
  <si>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</si>
  <si>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</si>
  <si>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</si>
  <si>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</si>
  <si>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</si>
  <si>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</si>
  <si>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</si>
  <si>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</si>
  <si>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</si>
  <si>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</si>
  <si>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</si>
  <si>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</si>
  <si>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</si>
  <si>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</si>
  <si>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</si>
  <si>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</si>
  <si>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</si>
  <si>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</si>
  <si>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</si>
  <si>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</si>
  <si>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</si>
  <si>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</si>
  <si>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</si>
  <si>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</si>
  <si>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</si>
  <si>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</si>
  <si>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</si>
  <si>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</si>
  <si>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</si>
  <si>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</si>
  <si>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</si>
  <si>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</si>
  <si>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</si>
  <si>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</si>
  <si>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</si>
  <si>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</si>
  <si>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</si>
  <si>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</si>
  <si>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</si>
  <si>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</si>
  <si>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</si>
  <si>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</si>
  <si>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</si>
  <si>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</si>
  <si>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</si>
  <si>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</si>
  <si>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</si>
  <si>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</si>
  <si>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</si>
  <si>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</si>
  <si>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</si>
  <si>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</si>
  <si>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</si>
  <si>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</si>
  <si>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</si>
  <si>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</si>
  <si>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</si>
  <si>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</si>
  <si>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</si>
  <si>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</si>
  <si>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</si>
  <si>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</si>
  <si>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</si>
  <si>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</si>
  <si>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</si>
  <si>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</si>
  <si>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</si>
  <si>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</si>
  <si>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</si>
  <si>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</si>
  <si>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</si>
  <si>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</si>
  <si>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</si>
  <si>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</si>
  <si>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</si>
  <si>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</si>
  <si>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</si>
  <si>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</si>
  <si>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</si>
  <si>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</si>
  <si>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</si>
  <si>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</si>
  <si>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</si>
  <si>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</si>
  <si>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</si>
  <si>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</si>
  <si>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</si>
  <si>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</si>
  <si>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</si>
  <si>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</si>
  <si>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</si>
  <si>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</si>
  <si>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</si>
  <si>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</si>
  <si>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</si>
  <si>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</si>
  <si>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</si>
  <si>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</si>
  <si>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</si>
  <si>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</si>
  <si>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</si>
  <si>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</si>
  <si>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</si>
  <si>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</si>
  <si>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</si>
  <si>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</si>
  <si>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</si>
  <si>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</si>
  <si>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</si>
  <si>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</si>
  <si>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</si>
  <si>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</si>
  <si>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</si>
  <si>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</si>
  <si>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</si>
  <si>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</si>
  <si>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</si>
  <si>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</si>
  <si>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</si>
  <si>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</si>
  <si>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</si>
  <si>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</si>
  <si>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</si>
  <si>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</si>
  <si>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</si>
  <si>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</si>
  <si>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</si>
  <si>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</si>
  <si>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</si>
  <si>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</si>
  <si>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</si>
  <si>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</si>
  <si>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</si>
  <si>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</si>
  <si>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</si>
  <si>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</si>
  <si>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</si>
  <si>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</si>
  <si>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</si>
  <si>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</si>
  <si>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</si>
  <si>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</si>
  <si>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</si>
  <si>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</si>
  <si>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</si>
  <si>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</si>
  <si>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</si>
  <si>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</si>
  <si>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</si>
  <si>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</si>
  <si>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</si>
  <si>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</si>
  <si>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</si>
  <si>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</si>
  <si>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</si>
  <si>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</si>
  <si>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</si>
  <si>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</si>
  <si>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</si>
  <si>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</si>
  <si>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</si>
  <si>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</si>
  <si>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</si>
  <si>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</si>
  <si>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</si>
  <si>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</si>
  <si>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</si>
  <si>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</si>
  <si>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</si>
  <si>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</si>
  <si>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</si>
  <si>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</si>
  <si>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</si>
  <si>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</si>
  <si>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</si>
  <si>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</si>
  <si>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</si>
  <si>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</si>
  <si>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</si>
  <si>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</si>
  <si>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</si>
  <si>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</si>
  <si>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</si>
  <si>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</si>
  <si>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</si>
  <si>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</si>
  <si>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</si>
  <si>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</si>
  <si>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</si>
  <si>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</si>
  <si>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</si>
  <si>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</si>
  <si>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</si>
  <si>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</si>
  <si>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</si>
  <si>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</si>
  <si>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</si>
  <si>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</si>
  <si>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</si>
  <si>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</si>
  <si>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</si>
  <si>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</si>
  <si>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</si>
  <si>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</si>
  <si>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</si>
  <si>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</si>
  <si>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</si>
  <si>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</si>
  <si>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</si>
  <si>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</si>
  <si>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</si>
  <si>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</si>
  <si>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</si>
  <si>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</si>
  <si>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</si>
  <si>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</si>
  <si>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</si>
  <si>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</si>
  <si>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</si>
  <si>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</si>
  <si>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</si>
  <si>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</si>
  <si>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</si>
  <si>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</si>
  <si>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</si>
  <si>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</si>
  <si>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</si>
  <si>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</si>
  <si>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</si>
  <si>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</si>
  <si>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</si>
  <si>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</si>
  <si>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</si>
  <si>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</si>
  <si>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</si>
  <si>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</si>
  <si>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</si>
  <si>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</si>
  <si>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</si>
  <si>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</si>
  <si>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</si>
  <si>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</si>
  <si>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</si>
  <si>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</si>
  <si>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</si>
  <si>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</si>
  <si>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</si>
  <si>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</si>
  <si>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</si>
  <si>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</si>
  <si>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</si>
  <si>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</si>
  <si>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</si>
  <si>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</si>
  <si>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</si>
  <si>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</si>
  <si>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</si>
  <si>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</si>
  <si>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</si>
  <si>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</si>
  <si>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</si>
  <si>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</si>
  <si>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</si>
  <si>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</si>
  <si>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</si>
  <si>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</si>
  <si>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</si>
  <si>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</si>
  <si>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</si>
  <si>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</si>
  <si>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</si>
  <si>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</si>
  <si>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</si>
  <si>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</si>
  <si>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</si>
  <si>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</si>
  <si>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</si>
  <si>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</si>
  <si>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</si>
  <si>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</si>
  <si>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</si>
  <si>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</si>
  <si>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</si>
  <si>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</si>
  <si>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</si>
  <si>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</si>
  <si>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</si>
  <si>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</si>
  <si>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</si>
  <si>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</si>
  <si>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</si>
  <si>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</si>
  <si>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</si>
  <si>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</si>
  <si>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</si>
  <si>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</si>
  <si>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</si>
  <si>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</si>
  <si>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</si>
  <si>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</si>
  <si>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</si>
  <si>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</si>
  <si>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</si>
  <si>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</si>
  <si>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</si>
  <si>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</si>
  <si>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</si>
  <si>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</si>
  <si>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</si>
  <si>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</si>
  <si>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</si>
  <si>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</si>
  <si>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</si>
  <si>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</si>
  <si>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</si>
  <si>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</si>
  <si>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</si>
  <si>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</si>
  <si>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</si>
  <si>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</si>
  <si>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</si>
  <si>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</si>
  <si>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</si>
  <si>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</si>
  <si>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</si>
  <si>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</si>
  <si>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</si>
  <si>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</si>
  <si>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</si>
  <si>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</si>
  <si>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</si>
  <si>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</si>
  <si>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</si>
  <si>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</si>
  <si>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</si>
  <si>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</si>
  <si>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</si>
  <si>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</si>
  <si>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</si>
  <si>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</si>
  <si>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</si>
  <si>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</si>
  <si>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</si>
  <si>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</si>
  <si>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</si>
  <si>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</si>
  <si>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</si>
  <si>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</si>
  <si>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</si>
  <si>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</si>
  <si>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</si>
  <si>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</si>
  <si>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</si>
  <si>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</si>
  <si>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</si>
  <si>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</si>
  <si>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</si>
  <si>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</si>
  <si>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</si>
  <si>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</si>
  <si>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</si>
  <si>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</si>
  <si>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</si>
  <si>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</si>
  <si>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</si>
  <si>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</si>
  <si>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</si>
  <si>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</si>
  <si>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</si>
  <si>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</si>
  <si>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</si>
  <si>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</si>
  <si>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</si>
  <si>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</si>
  <si>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</si>
  <si>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</si>
  <si>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</si>
  <si>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</si>
  <si>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</si>
  <si>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</si>
  <si>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</si>
  <si>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</si>
  <si>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</si>
  <si>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</si>
  <si>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</si>
  <si>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</si>
  <si>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</si>
  <si>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</si>
  <si>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</si>
  <si>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</si>
  <si>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</si>
  <si>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</si>
  <si>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</si>
  <si>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</si>
  <si>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</si>
  <si>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</si>
  <si>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</si>
  <si>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</si>
  <si>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</si>
  <si>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</si>
  <si>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</si>
  <si>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</si>
  <si>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</si>
  <si>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</si>
  <si>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</si>
  <si>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</si>
  <si>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</si>
  <si>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</si>
  <si>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</si>
  <si>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</si>
  <si>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</si>
  <si>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</si>
  <si>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</si>
  <si>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</si>
  <si>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</si>
  <si>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</si>
  <si>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</si>
  <si>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</si>
  <si>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</si>
  <si>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</si>
  <si>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</si>
  <si>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</si>
  <si>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</si>
  <si>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</si>
  <si>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</si>
  <si>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</si>
  <si>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</si>
  <si>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</si>
  <si>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</si>
  <si>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</si>
  <si>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</si>
  <si>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</si>
  <si>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</si>
  <si>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</si>
  <si>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</si>
  <si>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</si>
  <si>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</si>
  <si>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</si>
  <si>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</si>
  <si>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</si>
  <si>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</si>
  <si>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</si>
  <si>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</si>
  <si>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</si>
  <si>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</si>
  <si>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</si>
  <si>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</si>
  <si>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</si>
  <si>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</si>
  <si>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</si>
  <si>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</si>
  <si>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</si>
  <si>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</si>
  <si>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</si>
  <si>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</si>
  <si>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</si>
  <si>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</si>
  <si>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</si>
  <si>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</si>
  <si>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</si>
  <si>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</si>
  <si>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</si>
  <si>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</si>
  <si>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</si>
  <si>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</si>
  <si>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</si>
  <si>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</si>
  <si>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</si>
  <si>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</si>
  <si>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</si>
  <si>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</si>
  <si>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</si>
  <si>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</si>
  <si>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</si>
  <si>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</si>
  <si>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</si>
  <si>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</si>
  <si>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</si>
  <si>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</si>
  <si>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</si>
  <si>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</si>
  <si>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</si>
  <si>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</si>
  <si>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</si>
  <si>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</si>
  <si>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</si>
  <si>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</si>
  <si>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</si>
  <si>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</si>
  <si>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</si>
  <si>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</si>
  <si>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</si>
  <si>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</si>
  <si>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</si>
  <si>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</si>
  <si>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</si>
  <si>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</si>
  <si>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</si>
  <si>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</si>
  <si>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</si>
  <si>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</si>
  <si>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</si>
  <si>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</si>
  <si>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</si>
  <si>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</si>
  <si>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</si>
  <si>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</si>
  <si>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</si>
  <si>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</si>
  <si>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</si>
  <si>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</si>
  <si>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</si>
  <si>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</si>
  <si>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</si>
  <si>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</si>
  <si>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</si>
  <si>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</si>
  <si>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</si>
  <si>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</si>
  <si>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</si>
  <si>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</si>
  <si>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</si>
  <si>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</si>
  <si>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</si>
  <si>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</si>
  <si>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</si>
  <si>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</si>
  <si>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</si>
  <si>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</si>
  <si>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</si>
  <si>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</si>
  <si>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</si>
  <si>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</si>
  <si>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</si>
  <si>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</si>
  <si>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</si>
  <si>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</si>
  <si>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</si>
  <si>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</si>
  <si>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</si>
  <si>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</si>
  <si>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</si>
  <si>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</si>
  <si>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</si>
  <si>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</si>
  <si>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</si>
  <si>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</si>
  <si>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</si>
  <si>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</si>
  <si>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</si>
  <si>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</si>
  <si>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</si>
  <si>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</si>
  <si>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</si>
  <si>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</si>
  <si>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</si>
  <si>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</si>
  <si>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</si>
  <si>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</si>
  <si>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</si>
  <si>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</si>
  <si>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</si>
  <si>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</si>
  <si>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</si>
  <si>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</si>
  <si>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</si>
  <si>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</si>
  <si>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</si>
  <si>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</si>
  <si>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</si>
  <si>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</si>
  <si>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</si>
  <si>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</si>
  <si>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</si>
  <si>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</si>
  <si>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</si>
  <si>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</si>
  <si>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</si>
  <si>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</si>
  <si>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</si>
  <si>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</si>
  <si>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</si>
  <si>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</si>
  <si>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</si>
  <si>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</si>
  <si>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</si>
  <si>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</si>
  <si>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</si>
  <si>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</si>
  <si>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</si>
  <si>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</si>
  <si>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</si>
  <si>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</si>
  <si>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</si>
  <si>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</si>
  <si>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</si>
  <si>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</si>
  <si>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</si>
  <si>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</si>
  <si>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</si>
  <si>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</si>
  <si>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</si>
  <si>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</si>
  <si>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</si>
  <si>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</si>
  <si>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</si>
  <si>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</si>
  <si>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</si>
  <si>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</si>
  <si>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</si>
  <si>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</si>
  <si>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</si>
  <si>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</si>
  <si>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</si>
  <si>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</si>
  <si>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</si>
  <si>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</si>
  <si>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</si>
  <si>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</si>
  <si>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</si>
  <si>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</si>
  <si>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</si>
  <si>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</si>
  <si>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</si>
  <si>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</si>
  <si>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</si>
  <si>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</si>
  <si>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</si>
  <si>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</si>
  <si>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</si>
  <si>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</si>
  <si>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</si>
  <si>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</si>
  <si>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</si>
  <si>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</si>
  <si>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</si>
  <si>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</si>
  <si>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</si>
  <si>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</si>
  <si>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</si>
  <si>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</si>
  <si>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</si>
  <si>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</si>
  <si>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</si>
  <si>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</si>
  <si>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</si>
  <si>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</si>
  <si>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</si>
  <si>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</si>
  <si>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</si>
  <si>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</si>
  <si>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</si>
  <si>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</si>
  <si>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</si>
  <si>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</si>
  <si>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</si>
  <si>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</si>
  <si>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</si>
  <si>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</si>
  <si>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</si>
  <si>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</si>
  <si>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</si>
  <si>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</si>
  <si>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</si>
  <si>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</si>
  <si>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</si>
  <si>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</si>
  <si>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</si>
  <si>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</si>
  <si>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</si>
  <si>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</si>
  <si>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</si>
  <si>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</si>
  <si>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</si>
  <si>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</si>
  <si>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</si>
  <si>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</si>
  <si>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</si>
  <si>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</si>
  <si>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</si>
  <si>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</si>
  <si>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</si>
  <si>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</si>
  <si>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</si>
  <si>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</si>
  <si>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</si>
  <si>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</si>
  <si>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</si>
  <si>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</si>
  <si>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</si>
  <si>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</si>
  <si>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</si>
  <si>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</si>
  <si>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</si>
  <si>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</si>
  <si>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</si>
  <si>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</si>
  <si>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</si>
  <si>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</si>
  <si>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</si>
  <si>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</si>
  <si>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</si>
  <si>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</si>
  <si>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</si>
  <si>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</si>
  <si>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</si>
  <si>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</si>
  <si>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</si>
  <si>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</si>
  <si>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</si>
  <si>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</si>
  <si>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</si>
  <si>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</si>
  <si>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</si>
  <si>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</si>
  <si>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</si>
  <si>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</si>
  <si>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</si>
  <si>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</si>
  <si>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</si>
  <si>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</si>
  <si>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</si>
  <si>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</si>
  <si>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</si>
  <si>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</si>
  <si>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</si>
  <si>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</si>
  <si>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</si>
  <si>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</si>
  <si>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</si>
  <si>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</si>
  <si>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</si>
  <si>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</si>
  <si>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</si>
  <si>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</si>
  <si>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</si>
  <si>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</si>
  <si>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</si>
  <si>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</si>
  <si>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</si>
  <si>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</si>
  <si>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</si>
  <si>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</si>
  <si>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</si>
  <si>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</si>
  <si>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</si>
  <si>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</si>
  <si>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</si>
  <si>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</si>
  <si>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</si>
  <si>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</si>
  <si>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</si>
  <si>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</si>
  <si>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</si>
  <si>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</si>
  <si>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</si>
  <si>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</si>
  <si>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</si>
  <si>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</si>
  <si>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</si>
  <si>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</si>
  <si>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</si>
  <si>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</si>
  <si>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</si>
  <si>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</si>
  <si>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</si>
  <si>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</si>
  <si>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</si>
  <si>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</si>
  <si>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</si>
  <si>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</si>
  <si>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</si>
  <si>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</si>
  <si>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</si>
  <si>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</si>
  <si>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</si>
  <si>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</si>
  <si>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</si>
  <si>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</si>
  <si>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</si>
  <si>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</si>
  <si>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</si>
  <si>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</si>
  <si>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</si>
  <si>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</si>
  <si>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</si>
  <si>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</si>
  <si>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</si>
  <si>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</si>
  <si>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</si>
  <si>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</si>
  <si>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</si>
  <si>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</si>
  <si>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</si>
  <si>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</si>
  <si>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</si>
  <si>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</si>
  <si>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</si>
  <si>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</si>
  <si>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</si>
  <si>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</si>
  <si>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</si>
  <si>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</si>
  <si>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</si>
  <si>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</si>
  <si>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</si>
  <si>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</si>
  <si>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</si>
  <si>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</si>
  <si>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</si>
  <si>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</si>
  <si>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</si>
  <si>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</si>
  <si>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</si>
  <si>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</si>
  <si>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</si>
  <si>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</si>
  <si>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</si>
  <si>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</si>
  <si>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</si>
  <si>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</si>
  <si>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</si>
  <si>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</si>
  <si>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</si>
  <si>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</si>
  <si>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</si>
  <si>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</si>
  <si>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</si>
  <si>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</si>
  <si>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</si>
  <si>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</si>
  <si>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</si>
  <si>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</si>
  <si>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</si>
  <si>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</si>
  <si>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</si>
  <si>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</si>
  <si>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</si>
  <si>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</si>
  <si>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</si>
  <si>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</si>
  <si>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</si>
  <si>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</si>
  <si>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</si>
  <si>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</si>
  <si>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</si>
  <si>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</si>
  <si>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</si>
  <si>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</si>
  <si>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</si>
  <si>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</si>
  <si>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</si>
  <si>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</si>
  <si>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</si>
  <si>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</si>
  <si>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</si>
  <si>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</si>
  <si>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</si>
  <si>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</si>
  <si>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</si>
  <si>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</si>
  <si>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</si>
  <si>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</si>
  <si>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</si>
  <si>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</si>
  <si>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</si>
  <si>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</si>
  <si>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</si>
  <si>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</si>
  <si>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</si>
  <si>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</si>
  <si>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</si>
  <si>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</si>
  <si>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</si>
  <si>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</si>
  <si>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</si>
  <si>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</si>
  <si>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</si>
  <si>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</si>
  <si>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</si>
  <si>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</si>
  <si>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</si>
  <si>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</si>
  <si>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</si>
  <si>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</si>
  <si>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</si>
  <si>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</si>
  <si>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</si>
  <si>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</si>
  <si>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</si>
  <si>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</si>
  <si>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</si>
  <si>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</si>
  <si>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</si>
  <si>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</si>
  <si>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</si>
  <si>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</si>
  <si>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</si>
  <si>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</si>
  <si>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</si>
  <si>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</si>
  <si>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</si>
  <si>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</si>
  <si>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</si>
  <si>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</si>
  <si>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</si>
  <si>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</si>
  <si>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</si>
  <si>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</si>
  <si>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</si>
  <si>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</si>
  <si>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</si>
  <si>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</si>
  <si>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</si>
  <si>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</si>
  <si>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</si>
  <si>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</si>
  <si>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</si>
  <si>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</si>
  <si>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</si>
  <si>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</si>
  <si>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</si>
  <si>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</si>
  <si>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</si>
  <si>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</si>
  <si>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</si>
  <si>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</si>
  <si>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</si>
  <si>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</si>
  <si>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</si>
  <si>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</si>
  <si>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</si>
  <si>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</si>
  <si>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</si>
  <si>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</si>
  <si>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</si>
  <si>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</si>
  <si>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</si>
  <si>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</si>
  <si>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</si>
  <si>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</si>
  <si>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</si>
  <si>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</si>
  <si>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</si>
  <si>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</si>
  <si>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</si>
  <si>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</si>
  <si>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</si>
  <si>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</si>
  <si>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</si>
  <si>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</si>
  <si>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</si>
  <si>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</si>
  <si>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</si>
  <si>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</si>
  <si>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</si>
  <si>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</si>
  <si>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</si>
  <si>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</si>
  <si>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</si>
  <si>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</si>
  <si>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</si>
  <si>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</si>
  <si>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</si>
  <si>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</si>
  <si>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</si>
  <si>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</si>
  <si>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</si>
  <si>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</si>
  <si>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</si>
  <si>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</si>
  <si>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</si>
  <si>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</si>
  <si>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</si>
  <si>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</si>
  <si>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</si>
  <si>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</si>
  <si>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</si>
  <si>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</si>
  <si>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</si>
  <si>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</si>
  <si>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</si>
  <si>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</si>
  <si>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</si>
  <si>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</si>
  <si>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</si>
  <si>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</si>
  <si>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</si>
  <si>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</si>
  <si>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</si>
  <si>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</si>
  <si>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</si>
  <si>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</si>
  <si>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</si>
  <si>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</si>
  <si>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</si>
  <si>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</si>
  <si>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</si>
  <si>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</si>
  <si>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</si>
  <si>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</si>
  <si>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</si>
  <si>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</si>
  <si>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</si>
  <si>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</si>
  <si>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</si>
  <si>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</si>
  <si>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</si>
  <si>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</si>
  <si>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</si>
  <si>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</si>
  <si>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</si>
  <si>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</si>
  <si>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</si>
  <si>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</si>
  <si>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</si>
  <si>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</si>
  <si>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</si>
  <si>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</si>
  <si>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</si>
  <si>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</si>
  <si>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</si>
  <si>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</si>
  <si>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</si>
  <si>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</si>
  <si>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</si>
  <si>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</si>
  <si>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</si>
  <si>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</si>
  <si>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</si>
  <si>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</si>
  <si>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</si>
  <si>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</si>
  <si>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</si>
  <si>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</si>
  <si>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</si>
  <si>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</si>
  <si>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</si>
  <si>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</si>
  <si>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</si>
  <si>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</si>
  <si>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</si>
  <si>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</si>
  <si>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</si>
  <si>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</si>
  <si>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</si>
  <si>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</si>
  <si>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</si>
  <si>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</si>
  <si>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</si>
  <si>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</si>
  <si>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</si>
  <si>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</si>
  <si>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</si>
  <si>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</si>
  <si>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</si>
  <si>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</si>
  <si>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</si>
  <si>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</si>
  <si>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</si>
  <si>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</si>
  <si>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</si>
  <si>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</si>
  <si>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</si>
  <si>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</si>
  <si>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</si>
  <si>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</si>
  <si>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</si>
  <si>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</si>
  <si>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</si>
  <si>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</si>
  <si>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</si>
  <si>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</si>
  <si>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</si>
  <si>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</si>
  <si>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</si>
  <si>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</si>
  <si>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</si>
  <si>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</si>
  <si>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</si>
  <si>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</si>
  <si>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</si>
  <si>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</si>
  <si>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</si>
  <si>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</si>
  <si>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</si>
  <si>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</si>
  <si>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</si>
  <si>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</si>
  <si>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</si>
  <si>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</si>
  <si>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</si>
  <si>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</si>
  <si>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</si>
  <si>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</si>
  <si>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</si>
  <si>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</si>
  <si>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</si>
  <si>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</si>
  <si>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</si>
  <si>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</si>
  <si>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</si>
  <si>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</si>
  <si>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</si>
  <si>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</si>
  <si>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</si>
  <si>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</si>
  <si>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</si>
  <si>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</si>
  <si>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</si>
  <si>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</si>
  <si>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</si>
  <si>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</si>
  <si>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</si>
  <si>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</si>
  <si>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</si>
  <si>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</si>
  <si>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</si>
  <si>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</si>
  <si>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</si>
  <si>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</si>
  <si>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</si>
  <si>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</si>
  <si>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</si>
  <si>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</si>
  <si>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</si>
  <si>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</si>
  <si>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</si>
  <si>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</si>
  <si>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</si>
  <si>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</si>
  <si>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</si>
  <si>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</si>
  <si>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</si>
  <si>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</si>
  <si>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</si>
  <si>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</si>
  <si>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</si>
  <si>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</si>
  <si>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</si>
  <si>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</si>
  <si>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</si>
  <si>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</si>
  <si>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</si>
  <si>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</si>
  <si>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</si>
  <si>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</si>
  <si>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</si>
  <si>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</si>
  <si>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</si>
  <si>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</si>
  <si>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</si>
  <si>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</si>
  <si>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</si>
  <si>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</si>
  <si>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</si>
  <si>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</si>
  <si>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</si>
  <si>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</si>
  <si>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</si>
  <si>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</si>
  <si>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</si>
  <si>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</si>
  <si>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</si>
  <si>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</si>
  <si>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</si>
  <si>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</si>
  <si>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</si>
  <si>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</si>
  <si>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</si>
  <si>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</si>
  <si>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</si>
  <si>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</si>
  <si>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</si>
  <si>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</si>
  <si>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</si>
  <si>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</si>
  <si>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</si>
  <si>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</si>
  <si>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</si>
  <si>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</si>
  <si>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</si>
  <si>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</si>
  <si>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</si>
  <si>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</si>
  <si>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</si>
  <si>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</si>
  <si>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</si>
  <si>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</si>
  <si>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</si>
  <si>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</si>
  <si>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</si>
  <si>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</si>
  <si>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</si>
  <si>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</si>
  <si>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</si>
  <si>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</si>
  <si>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</si>
  <si>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</si>
  <si>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</si>
  <si>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</si>
  <si>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</si>
  <si>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</si>
  <si>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</si>
  <si>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</si>
  <si>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</si>
  <si>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</si>
  <si>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</si>
  <si>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</si>
  <si>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</si>
  <si>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</si>
  <si>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</si>
  <si>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</si>
  <si>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</si>
  <si>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</si>
  <si>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</si>
  <si>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</si>
  <si>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</si>
  <si>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</si>
  <si>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</si>
  <si>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</si>
  <si>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</si>
  <si>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</si>
  <si>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</si>
  <si>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</si>
  <si>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</si>
  <si>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</si>
  <si>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</si>
  <si>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</si>
  <si>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</si>
  <si>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</si>
  <si>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</si>
  <si>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</si>
  <si>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</si>
  <si>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</si>
  <si>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</si>
  <si>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</si>
  <si>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</si>
  <si>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</si>
  <si>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</si>
  <si>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</si>
  <si>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</si>
  <si>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</si>
  <si>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</si>
  <si>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</si>
  <si>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</si>
  <si>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</si>
  <si>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</si>
  <si>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</si>
  <si>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</si>
  <si>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</si>
  <si>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</si>
  <si>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</si>
  <si>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</si>
  <si>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</si>
  <si>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</si>
  <si>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</si>
  <si>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</si>
  <si>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</si>
  <si>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</si>
  <si>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</si>
  <si>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</si>
  <si>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</si>
  <si>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</si>
  <si>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</si>
  <si>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</si>
  <si>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</si>
  <si>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</si>
  <si>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</si>
  <si>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</si>
  <si>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</si>
  <si>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</si>
  <si>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</si>
  <si>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</si>
  <si>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</si>
  <si>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</si>
  <si>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</si>
  <si>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</si>
  <si>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</si>
  <si>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</si>
  <si>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</si>
  <si>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</si>
  <si>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</si>
  <si>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</si>
  <si>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</si>
  <si>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</si>
  <si>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</si>
  <si>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</si>
  <si>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</si>
  <si>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</si>
  <si>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</si>
  <si>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</si>
  <si>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</si>
  <si>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</si>
  <si>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</si>
  <si>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</si>
  <si>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</si>
  <si>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</si>
  <si>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</si>
  <si>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</si>
  <si>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</si>
  <si>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</si>
  <si>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</si>
  <si>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</si>
  <si>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</si>
  <si>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</si>
  <si>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</si>
  <si>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</si>
  <si>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</si>
  <si>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</si>
  <si>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</si>
  <si>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</si>
  <si>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</si>
  <si>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</si>
  <si>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</si>
  <si>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</si>
  <si>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</si>
  <si>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</si>
  <si>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</si>
  <si>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</si>
  <si>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</si>
  <si>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</si>
  <si>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</si>
  <si>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</si>
  <si>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</si>
  <si>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</si>
  <si>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</si>
  <si>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</si>
  <si>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</si>
  <si>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</si>
  <si>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</si>
  <si>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</si>
  <si>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</si>
  <si>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</si>
  <si>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</si>
  <si>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</si>
  <si>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</si>
  <si>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</si>
  <si>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</si>
  <si>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</si>
  <si>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</si>
  <si>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</si>
  <si>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</si>
  <si>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</si>
  <si>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</si>
  <si>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</si>
  <si>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</si>
  <si>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</si>
  <si>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</si>
  <si>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</si>
  <si>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</si>
  <si>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</si>
  <si>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</si>
  <si>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</si>
  <si>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</si>
  <si>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</si>
  <si>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</si>
  <si>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</si>
  <si>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</si>
  <si>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</si>
  <si>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</si>
  <si>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</si>
  <si>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</si>
  <si>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</si>
  <si>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</si>
  <si>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</si>
  <si>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</si>
  <si>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</si>
  <si>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</si>
  <si>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</si>
  <si>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</si>
  <si>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</si>
  <si>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</si>
  <si>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</si>
  <si>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</si>
  <si>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</si>
  <si>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</si>
  <si>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</si>
  <si>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</si>
  <si>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</si>
  <si>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</si>
  <si>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</si>
  <si>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</si>
  <si>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</si>
  <si>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</si>
  <si>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</si>
  <si>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</si>
  <si>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</si>
  <si>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</si>
  <si>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</si>
  <si>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</si>
  <si>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</si>
  <si>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</si>
  <si>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</si>
  <si>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</si>
  <si>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</si>
  <si>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</si>
  <si>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</si>
  <si>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</si>
  <si>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</si>
  <si>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</si>
  <si>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</si>
  <si>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</si>
  <si>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</si>
  <si>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</si>
  <si>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</si>
  <si>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</si>
  <si>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</si>
  <si>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</si>
  <si>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</si>
  <si>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</si>
  <si>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</si>
  <si>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</si>
  <si>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</si>
  <si>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</si>
  <si>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</si>
  <si>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</si>
  <si>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</si>
  <si>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</si>
  <si>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</si>
  <si>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</si>
  <si>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</si>
  <si>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</si>
  <si>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</si>
  <si>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</si>
  <si>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</si>
  <si>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</si>
  <si>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</si>
  <si>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</si>
  <si>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</si>
  <si>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</si>
  <si>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</si>
  <si>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</si>
  <si>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</si>
  <si>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</si>
  <si>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</si>
  <si>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</si>
  <si>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</si>
  <si>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</si>
  <si>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</si>
  <si>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</si>
  <si>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</si>
  <si>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</si>
  <si>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</si>
  <si>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</si>
  <si>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</si>
  <si>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</si>
  <si>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</si>
  <si>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</si>
  <si>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</si>
  <si>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</si>
  <si>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</si>
  <si>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</si>
  <si>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</si>
  <si>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</si>
  <si>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</si>
  <si>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</si>
  <si>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</si>
  <si>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</si>
  <si>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</si>
  <si>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</si>
  <si>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</si>
  <si>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</si>
  <si>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</si>
  <si>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</si>
  <si>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</si>
  <si>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</si>
  <si>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</si>
  <si>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</si>
  <si>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</si>
  <si>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</si>
  <si>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</si>
  <si>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</si>
  <si>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</si>
  <si>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</si>
  <si>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</si>
  <si>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</si>
  <si>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</si>
  <si>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</si>
  <si>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</si>
  <si>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</si>
  <si>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</si>
  <si>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</si>
  <si>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</si>
  <si>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</si>
  <si>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</si>
  <si>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</si>
  <si>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</si>
  <si>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</si>
  <si>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</si>
  <si>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</si>
  <si>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</si>
  <si>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</si>
  <si>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</si>
  <si>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</si>
  <si>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</si>
  <si>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</si>
  <si>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</si>
  <si>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</si>
  <si>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</si>
  <si>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</si>
  <si>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</si>
  <si>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</si>
  <si>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</si>
  <si>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</si>
  <si>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</si>
  <si>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</si>
  <si>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</si>
  <si>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</si>
  <si>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</si>
  <si>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</si>
  <si>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</si>
  <si>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</si>
  <si>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</si>
  <si>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</si>
  <si>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</si>
  <si>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</si>
  <si>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</si>
  <si>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</si>
  <si>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</si>
  <si>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</si>
  <si>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</si>
  <si>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</si>
  <si>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</si>
  <si>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</si>
  <si>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</si>
  <si>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</si>
  <si>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</si>
  <si>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</si>
  <si>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</si>
  <si>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</si>
  <si>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</si>
  <si>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</si>
  <si>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</si>
  <si>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</si>
  <si>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</si>
  <si>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</si>
  <si>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</si>
  <si>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</si>
  <si>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</si>
  <si>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</si>
  <si>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</si>
  <si>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</si>
  <si>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</si>
  <si>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</si>
  <si>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</si>
  <si>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</si>
  <si>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</si>
  <si>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</si>
  <si>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</si>
  <si>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</si>
  <si>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</si>
  <si>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</si>
  <si>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</si>
  <si>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</si>
  <si>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</si>
  <si>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</si>
  <si>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</si>
  <si>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</si>
  <si>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</si>
  <si>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</si>
  <si>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</si>
  <si>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</si>
  <si>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</si>
  <si>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</si>
  <si>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</si>
  <si>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</si>
  <si>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</si>
  <si>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</si>
  <si>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</si>
  <si>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</si>
  <si>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</si>
  <si>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</si>
  <si>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</si>
  <si>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</si>
  <si>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</si>
  <si>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</si>
  <si>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</si>
  <si>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</si>
  <si>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</si>
  <si>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</si>
  <si>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</si>
  <si>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</si>
  <si>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</si>
  <si>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</si>
  <si>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</si>
  <si>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</si>
  <si>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</si>
  <si>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</si>
  <si>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</si>
  <si>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</si>
  <si>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</si>
  <si>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</si>
  <si>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</si>
  <si>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</si>
  <si>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</si>
  <si>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</si>
  <si>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</si>
  <si>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</si>
  <si>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</si>
  <si>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</si>
  <si>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</si>
  <si>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</si>
  <si>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</si>
  <si>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</si>
  <si>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</si>
  <si>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</si>
  <si>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</si>
  <si>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</si>
  <si>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</si>
  <si>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</si>
  <si>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</si>
  <si>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</si>
  <si>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</si>
  <si>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</si>
  <si>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</si>
  <si>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</si>
  <si>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</si>
  <si>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</si>
  <si>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</si>
  <si>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</si>
  <si>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</si>
  <si>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</si>
  <si>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</si>
  <si>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</si>
  <si>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</si>
  <si>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</si>
  <si>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</si>
  <si>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</si>
  <si>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</si>
  <si>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</si>
  <si>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</si>
  <si>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</si>
  <si>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</si>
  <si>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</si>
  <si>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</si>
  <si>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</si>
  <si>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</si>
  <si>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</si>
  <si>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</si>
  <si>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</si>
  <si>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</si>
  <si>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</si>
  <si>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</si>
  <si>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</si>
  <si>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</si>
  <si>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</si>
  <si>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</si>
  <si>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</si>
  <si>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</si>
  <si>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</si>
  <si>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</si>
  <si>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</si>
  <si>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</si>
  <si>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</si>
  <si>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</si>
  <si>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</si>
  <si>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</si>
  <si>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</si>
  <si>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</si>
  <si>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</si>
  <si>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</si>
  <si>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</si>
  <si>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</si>
  <si>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</si>
  <si>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</si>
  <si>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</si>
  <si>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</si>
  <si>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</si>
  <si>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</si>
  <si>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</si>
  <si>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</si>
  <si>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</si>
  <si>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</si>
  <si>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</si>
  <si>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</si>
  <si>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</si>
  <si>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</si>
  <si>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</si>
  <si>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</si>
  <si>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</si>
  <si>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</si>
  <si>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</si>
  <si>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</si>
  <si>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</si>
  <si>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</si>
  <si>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</si>
  <si>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</si>
  <si>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</si>
  <si>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</si>
  <si>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</si>
  <si>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</si>
  <si>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</si>
  <si>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</si>
  <si>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</si>
  <si>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</si>
  <si>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</si>
  <si>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</si>
  <si>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</si>
  <si>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</si>
  <si>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</si>
  <si>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</si>
  <si>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</si>
  <si>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</si>
  <si>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</si>
  <si>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</si>
  <si>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</si>
  <si>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</si>
  <si>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</si>
  <si>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</si>
  <si>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</si>
  <si>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</si>
  <si>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</si>
  <si>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</si>
  <si>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</si>
  <si>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</si>
  <si>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</si>
  <si>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</si>
  <si>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</si>
  <si>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</si>
  <si>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</si>
  <si>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</si>
  <si>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</si>
  <si>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</si>
  <si>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</si>
  <si>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</si>
  <si>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</si>
  <si>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</si>
  <si>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</si>
  <si>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</si>
  <si>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</si>
  <si>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</si>
  <si>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</si>
  <si>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</si>
  <si>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</si>
  <si>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</si>
  <si>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</si>
  <si>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</si>
  <si>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</si>
  <si>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</si>
  <si>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</si>
  <si>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</si>
  <si>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</si>
  <si>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</si>
  <si>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</si>
  <si>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</si>
  <si>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</si>
  <si>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</si>
  <si>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</si>
  <si>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</si>
  <si>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</si>
  <si>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</si>
  <si>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</si>
  <si>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</si>
  <si>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</si>
  <si>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</si>
  <si>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</si>
  <si>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</si>
  <si>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</si>
  <si>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</si>
  <si>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</si>
  <si>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</si>
  <si>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</si>
  <si>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</si>
  <si>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</si>
  <si>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</si>
  <si>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</si>
  <si>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</si>
  <si>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</si>
  <si>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</si>
  <si>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</si>
  <si>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</si>
  <si>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</si>
  <si>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</si>
  <si>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</si>
  <si>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</si>
  <si>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</si>
  <si>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</si>
  <si>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</si>
  <si>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</si>
  <si>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</si>
  <si>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</si>
  <si>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</si>
  <si>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</si>
  <si>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</si>
  <si>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</si>
  <si>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</si>
  <si>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</si>
  <si>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</si>
  <si>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</si>
  <si>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</si>
  <si>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</si>
  <si>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</si>
  <si>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</si>
  <si>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</si>
  <si>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</si>
  <si>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</si>
  <si>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</si>
  <si>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</si>
  <si>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</si>
  <si>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</si>
  <si>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</si>
  <si>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</si>
  <si>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</si>
  <si>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</si>
  <si>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</si>
  <si>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</si>
  <si>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</si>
  <si>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</si>
  <si>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</si>
  <si>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</si>
  <si>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</si>
  <si>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</si>
  <si>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</si>
  <si>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</si>
  <si>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</si>
  <si>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</si>
  <si>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</si>
  <si>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</si>
  <si>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</si>
  <si>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</si>
  <si>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</si>
  <si>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</si>
  <si>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</si>
  <si>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</si>
  <si>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</si>
  <si>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</si>
  <si>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</si>
  <si>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</si>
  <si>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</si>
  <si>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</si>
  <si>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</si>
  <si>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</si>
  <si>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</si>
  <si>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</si>
  <si>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</si>
  <si>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</si>
  <si>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</si>
  <si>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</si>
  <si>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</si>
  <si>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</si>
  <si>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</si>
  <si>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</si>
  <si>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</si>
  <si>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</si>
  <si>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</si>
  <si>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</si>
  <si>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</si>
  <si>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</si>
  <si>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</si>
  <si>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</si>
  <si>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</si>
  <si>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</si>
  <si>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</si>
  <si>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</si>
  <si>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</si>
  <si>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</si>
  <si>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</si>
  <si>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</si>
  <si>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</si>
  <si>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</si>
  <si>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</si>
  <si>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</si>
  <si>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</si>
  <si>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</si>
  <si>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</si>
  <si>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</si>
  <si>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</si>
  <si>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</si>
  <si>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</si>
  <si>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</si>
  <si>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</si>
  <si>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</si>
  <si>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</si>
  <si>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</si>
  <si>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</si>
  <si>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</si>
  <si>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</si>
  <si>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</si>
  <si>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</si>
  <si>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</si>
  <si>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</si>
  <si>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</si>
  <si>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</si>
  <si>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</si>
  <si>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</si>
  <si>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</si>
  <si>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</si>
  <si>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</si>
  <si>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</si>
  <si>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</si>
  <si>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</si>
  <si>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</si>
  <si>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</si>
  <si>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</si>
  <si>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</si>
  <si>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</si>
  <si>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</si>
  <si>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</si>
  <si>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</si>
  <si>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</si>
  <si>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</si>
  <si>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</si>
  <si>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</si>
  <si>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</si>
  <si>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</si>
  <si>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</si>
  <si>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</si>
  <si>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</si>
  <si>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</si>
  <si>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</si>
  <si>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</si>
  <si>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</si>
  <si>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</si>
  <si>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</si>
  <si>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</si>
  <si>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</si>
  <si>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</si>
  <si>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</si>
  <si>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</si>
  <si>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</si>
  <si>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</si>
  <si>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</si>
  <si>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</si>
  <si>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</si>
  <si>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</si>
  <si>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</si>
  <si>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</si>
  <si>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</si>
  <si>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</si>
  <si>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</si>
  <si>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</si>
  <si>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</si>
  <si>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</si>
  <si>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</si>
  <si>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</si>
  <si>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</si>
  <si>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</si>
  <si>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</si>
  <si>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</si>
  <si>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</si>
  <si>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</si>
  <si>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</si>
  <si>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</si>
  <si>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</si>
  <si>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</si>
  <si>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</si>
  <si>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</si>
  <si>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</si>
  <si>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</si>
  <si>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</si>
  <si>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</si>
  <si>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</si>
  <si>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</si>
  <si>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</si>
  <si>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</si>
  <si>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</si>
  <si>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</si>
  <si>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</si>
  <si>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</si>
  <si>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</si>
  <si>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</si>
  <si>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</si>
  <si>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</si>
  <si>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</si>
  <si>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</si>
  <si>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</si>
  <si>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</si>
  <si>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</si>
  <si>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</si>
  <si>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</si>
  <si>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</si>
  <si>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</si>
  <si>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</si>
  <si>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</si>
  <si>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</si>
  <si>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</si>
  <si>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</si>
  <si>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</si>
  <si>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</si>
  <si>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</si>
  <si>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</si>
  <si>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</si>
  <si>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</si>
  <si>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</si>
  <si>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</si>
  <si>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</si>
  <si>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</si>
  <si>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</si>
  <si>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</si>
  <si>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</si>
  <si>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</si>
  <si>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</si>
  <si>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</si>
  <si>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</si>
  <si>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</si>
  <si>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</si>
  <si>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</si>
  <si>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</si>
  <si>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</si>
  <si>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</si>
  <si>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</si>
  <si>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</si>
  <si>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</si>
  <si>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</si>
  <si>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</si>
  <si>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</si>
  <si>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</si>
  <si>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</si>
  <si>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</si>
  <si>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</si>
  <si>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</si>
  <si>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</si>
  <si>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</si>
  <si>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</si>
  <si>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</si>
  <si>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</si>
  <si>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</si>
  <si>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</si>
  <si>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</si>
  <si>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</si>
  <si>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</si>
  <si>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</si>
  <si>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</si>
  <si>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</si>
  <si>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</si>
  <si>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</si>
  <si>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</si>
  <si>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</si>
  <si>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</si>
  <si>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</si>
  <si>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</si>
  <si>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</si>
  <si>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</si>
  <si>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</si>
  <si>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</si>
  <si>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</si>
  <si>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</si>
  <si>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</si>
  <si>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</si>
  <si>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</si>
  <si>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</si>
  <si>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</si>
  <si>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</si>
  <si>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</si>
  <si>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</si>
  <si>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</si>
  <si>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</si>
  <si>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</si>
  <si>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</si>
  <si>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</si>
  <si>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</si>
  <si>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</si>
  <si>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</si>
  <si>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</si>
  <si>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</si>
  <si>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</si>
  <si>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</si>
  <si>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</si>
  <si>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</si>
  <si>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</si>
  <si>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</si>
  <si>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</si>
  <si>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</si>
  <si>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</si>
  <si>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</si>
  <si>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</si>
  <si>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</si>
  <si>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</si>
  <si>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</si>
  <si>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</si>
  <si>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</si>
  <si>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</si>
  <si>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</si>
  <si>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</si>
  <si>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</si>
  <si>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</si>
  <si>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</si>
  <si>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</si>
  <si>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</si>
  <si>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</si>
  <si>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</si>
  <si>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</si>
  <si>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</si>
  <si>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</si>
  <si>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</si>
  <si>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</si>
  <si>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</si>
  <si>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</si>
  <si>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</si>
  <si>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</si>
  <si>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</si>
  <si>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</si>
  <si>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</si>
  <si>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</si>
  <si>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</si>
  <si>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</si>
  <si>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</si>
  <si>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</si>
  <si>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</si>
  <si>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</si>
  <si>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</si>
  <si>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</si>
  <si>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</si>
  <si>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</si>
  <si>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</si>
  <si>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</si>
  <si>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</si>
  <si>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</si>
  <si>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</si>
  <si>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</si>
  <si>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</si>
  <si>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</si>
  <si>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</si>
  <si>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</si>
  <si>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</si>
  <si>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</si>
  <si>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</si>
  <si>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</si>
  <si>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</si>
  <si>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</si>
  <si>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</si>
  <si>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</si>
  <si>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</si>
  <si>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</si>
  <si>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</si>
  <si>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</si>
  <si>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</si>
  <si>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</si>
  <si>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</si>
  <si>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</si>
  <si>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</si>
  <si>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</si>
  <si>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</si>
  <si>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</si>
  <si>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</si>
  <si>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</si>
  <si>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</si>
  <si>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</si>
  <si>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</si>
  <si>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</si>
  <si>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</si>
  <si>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</si>
  <si>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</si>
  <si>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</si>
  <si>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</si>
  <si>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</si>
  <si>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</si>
  <si>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</si>
  <si>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</si>
  <si>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</si>
  <si>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</si>
  <si>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</si>
  <si>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</si>
  <si>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</si>
  <si>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</si>
  <si>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</si>
  <si>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</si>
  <si>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</si>
  <si>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</si>
  <si>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</si>
  <si>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</si>
  <si>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</si>
  <si>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</si>
  <si>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</si>
  <si>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</si>
  <si>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</si>
  <si>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</si>
  <si>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</si>
  <si>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</si>
  <si>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</si>
  <si>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</si>
  <si>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</si>
  <si>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</si>
  <si>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</si>
  <si>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</si>
  <si>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</si>
  <si>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</si>
  <si>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</si>
  <si>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</si>
  <si>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</si>
  <si>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</si>
  <si>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</si>
  <si>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</si>
  <si>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</si>
  <si>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</si>
  <si>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</si>
  <si>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</si>
  <si>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</si>
  <si>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</si>
  <si>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</si>
  <si>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</si>
  <si>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</si>
  <si>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</si>
  <si>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</si>
  <si>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</si>
  <si>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</si>
  <si>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</si>
  <si>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</si>
  <si>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</si>
  <si>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</si>
  <si>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</si>
  <si>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</si>
  <si>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</si>
  <si>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</si>
  <si>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</si>
  <si>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</si>
  <si>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</si>
  <si>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</si>
  <si>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</si>
  <si>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</si>
  <si>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</si>
  <si>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</si>
  <si>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</si>
  <si>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</si>
  <si>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</si>
  <si>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</si>
  <si>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</si>
  <si>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</si>
  <si>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</si>
  <si>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</si>
  <si>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</si>
  <si>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</si>
  <si>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</si>
  <si>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</si>
  <si>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</si>
  <si>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</si>
  <si>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</si>
  <si>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</si>
  <si>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</si>
  <si>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</si>
  <si>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</si>
  <si>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</si>
  <si>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</si>
  <si>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</si>
  <si>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</si>
  <si>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</si>
  <si>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</si>
  <si>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</si>
  <si>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</si>
  <si>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</si>
  <si>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</si>
  <si>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</si>
  <si>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</si>
  <si>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</si>
  <si>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</si>
  <si>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</si>
  <si>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</si>
  <si>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</si>
  <si>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</si>
  <si>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</si>
  <si>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</si>
  <si>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</si>
  <si>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</si>
  <si>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</si>
  <si>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</si>
  <si>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</si>
  <si>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</si>
  <si>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</si>
  <si>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</si>
  <si>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</si>
  <si>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</si>
  <si>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</si>
  <si>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</si>
  <si>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</si>
  <si>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</si>
  <si>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</si>
  <si>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</si>
  <si>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</si>
  <si>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</si>
  <si>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</si>
  <si>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</si>
  <si>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</si>
  <si>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</si>
  <si>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</si>
  <si>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</si>
  <si>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</si>
  <si>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</si>
  <si>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</si>
  <si>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</si>
  <si>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</si>
  <si>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</si>
  <si>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</si>
  <si>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</si>
  <si>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</si>
  <si>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</si>
  <si>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</si>
  <si>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</si>
  <si>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</si>
  <si>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</si>
  <si>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</si>
  <si>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</si>
  <si>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</si>
  <si>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</si>
  <si>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</si>
  <si>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</si>
  <si>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</si>
  <si>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</si>
  <si>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</si>
  <si>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</si>
  <si>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</si>
  <si>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</si>
  <si>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</si>
  <si>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</si>
  <si>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</si>
  <si>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</si>
  <si>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</si>
  <si>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</si>
  <si>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</si>
  <si>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</si>
  <si>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</si>
  <si>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</si>
  <si>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</si>
  <si>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</si>
  <si>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</si>
  <si>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</si>
  <si>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</si>
  <si>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</si>
  <si>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</si>
  <si>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</si>
  <si>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</si>
  <si>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</si>
  <si>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</si>
  <si>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</si>
  <si>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</si>
  <si>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</si>
  <si>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</si>
  <si>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</si>
  <si>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</si>
  <si>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</si>
  <si>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</si>
  <si>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</si>
  <si>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</si>
  <si>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</si>
  <si>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</si>
  <si>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</si>
  <si>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</si>
  <si>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</si>
  <si>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</si>
  <si>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</si>
  <si>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</si>
  <si>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</si>
  <si>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</si>
  <si>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</si>
  <si>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</si>
  <si>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</si>
  <si>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</si>
  <si>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</si>
  <si>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</si>
  <si>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</si>
  <si>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</si>
  <si>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</si>
  <si>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</si>
  <si>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</si>
  <si>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</si>
  <si>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</si>
  <si>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</si>
  <si>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</si>
  <si>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</si>
  <si>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</si>
  <si>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</si>
  <si>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</si>
  <si>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</si>
  <si>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</si>
  <si>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</si>
  <si>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</si>
  <si>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</si>
  <si>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</si>
  <si>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</si>
  <si>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</si>
  <si>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</si>
  <si>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</si>
  <si>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</si>
  <si>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</si>
  <si>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</si>
  <si>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</si>
  <si>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</si>
  <si>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</si>
  <si>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</si>
  <si>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</si>
  <si>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</si>
  <si>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</si>
  <si>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</si>
  <si>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</si>
  <si>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</si>
  <si>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</si>
  <si>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</si>
  <si>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</si>
  <si>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</si>
  <si>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</si>
  <si>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</si>
  <si>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</si>
  <si>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</si>
  <si>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</si>
  <si>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</si>
  <si>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</si>
  <si>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</si>
  <si>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</si>
  <si>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</si>
  <si>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</si>
  <si>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</si>
  <si>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</si>
  <si>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</si>
  <si>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</si>
  <si>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</si>
  <si>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</si>
  <si>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</si>
  <si>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</si>
  <si>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</si>
  <si>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</si>
  <si>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</si>
  <si>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</si>
  <si>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</si>
  <si>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</si>
  <si>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</si>
  <si>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</si>
  <si>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</si>
  <si>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</si>
  <si>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</si>
  <si>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</si>
  <si>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</si>
  <si>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</si>
  <si>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</si>
  <si>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</si>
  <si>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</si>
  <si>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</si>
  <si>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</si>
  <si>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</si>
  <si>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</si>
  <si>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</si>
  <si>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</si>
  <si>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</si>
  <si>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</si>
  <si>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</si>
  <si>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</si>
  <si>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</si>
  <si>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</si>
  <si>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</si>
  <si>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</si>
  <si>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</si>
  <si>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</si>
  <si>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</si>
  <si>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</si>
  <si>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</si>
  <si>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</si>
  <si>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</si>
  <si>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</si>
  <si>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</si>
  <si>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</si>
  <si>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</si>
  <si>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</si>
  <si>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</si>
  <si>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</si>
  <si>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</si>
  <si>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</si>
  <si>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</si>
  <si>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</si>
  <si>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</si>
  <si>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</si>
  <si>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</si>
  <si>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</si>
  <si>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</si>
  <si>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</si>
  <si>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</si>
  <si>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</si>
  <si>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</si>
  <si>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</si>
  <si>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</si>
  <si>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</si>
  <si>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</si>
  <si>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</si>
  <si>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</si>
  <si>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</si>
  <si>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</si>
  <si>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</si>
  <si>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</si>
  <si>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</si>
  <si>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</si>
  <si>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</si>
  <si>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</si>
  <si>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</si>
  <si>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</si>
  <si>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</si>
  <si>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</si>
  <si>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</si>
  <si>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</si>
  <si>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</si>
  <si>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</si>
  <si>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</si>
  <si>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</si>
  <si>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</si>
  <si>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</si>
  <si>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</si>
  <si>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</si>
  <si>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</si>
  <si>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</si>
  <si>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</si>
  <si>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</si>
  <si>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</si>
  <si>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</si>
  <si>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</si>
  <si>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</si>
  <si>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</si>
  <si>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</si>
  <si>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</si>
  <si>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</si>
  <si>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</si>
  <si>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</si>
  <si>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</si>
  <si>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</si>
  <si>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</si>
  <si>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</si>
  <si>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</si>
  <si>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</si>
  <si>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</si>
  <si>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</si>
  <si>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</si>
  <si>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</si>
  <si>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</si>
  <si>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</si>
  <si>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</si>
  <si>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</si>
  <si>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</si>
  <si>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</si>
  <si>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</si>
  <si>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</si>
  <si>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</si>
  <si>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</si>
  <si>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</si>
  <si>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</si>
  <si>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</si>
  <si>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</si>
  <si>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</si>
  <si>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</si>
  <si>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</si>
  <si>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</si>
  <si>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</si>
  <si>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</si>
  <si>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</si>
  <si>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</si>
  <si>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</si>
  <si>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</si>
  <si>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</si>
  <si>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</si>
  <si>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</si>
  <si>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</si>
  <si>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</si>
  <si>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</si>
  <si>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</si>
  <si>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</si>
  <si>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</si>
  <si>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</si>
  <si>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</si>
  <si>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</si>
  <si>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</si>
  <si>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</si>
  <si>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</si>
  <si>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</si>
  <si>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</si>
  <si>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</si>
  <si>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</si>
  <si>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</si>
  <si>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</si>
  <si>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</si>
  <si>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</si>
  <si>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</si>
  <si>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</si>
  <si>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</si>
  <si>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</si>
  <si>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</si>
  <si>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</si>
  <si>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</si>
  <si>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</si>
  <si>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</si>
  <si>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</si>
  <si>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</si>
  <si>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</si>
  <si>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</si>
  <si>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</si>
  <si>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</si>
  <si>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</si>
  <si>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</si>
  <si>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</si>
  <si>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</si>
  <si>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</si>
  <si>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</si>
  <si>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</si>
  <si>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</si>
  <si>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</si>
  <si>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</si>
  <si>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</si>
  <si>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</si>
  <si>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</si>
  <si>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</si>
  <si>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</si>
  <si>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</si>
  <si>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</si>
  <si>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</si>
  <si>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</si>
  <si>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</si>
  <si>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</si>
  <si>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</si>
  <si>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</si>
  <si>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</si>
  <si>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</si>
  <si>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</si>
  <si>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</si>
  <si>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</si>
  <si>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</si>
  <si>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</si>
  <si>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</si>
  <si>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</si>
  <si>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</si>
  <si>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</si>
  <si>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</si>
  <si>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</si>
  <si>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</si>
  <si>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</si>
  <si>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</si>
  <si>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</si>
  <si>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</si>
  <si>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</si>
  <si>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</si>
  <si>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</si>
  <si>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</si>
  <si>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</si>
  <si>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</si>
  <si>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</si>
  <si>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</si>
  <si>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</si>
  <si>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</si>
  <si>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</si>
  <si>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</si>
  <si>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</si>
  <si>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</si>
  <si>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</si>
  <si>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</si>
  <si>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</si>
  <si>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</si>
  <si>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</si>
  <si>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</si>
  <si>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</si>
  <si>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</si>
  <si>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</si>
  <si>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</si>
  <si>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</si>
  <si>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</si>
  <si>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</si>
  <si>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</si>
  <si>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</si>
  <si>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</si>
  <si>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</si>
  <si>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</si>
  <si>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</si>
  <si>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</si>
  <si>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</si>
  <si>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</si>
  <si>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</si>
  <si>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</si>
  <si>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</si>
  <si>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</si>
  <si>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</si>
  <si>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</si>
  <si>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</si>
  <si>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</si>
  <si>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</si>
  <si>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</si>
  <si>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</si>
  <si>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</si>
  <si>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</si>
  <si>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</si>
  <si>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</si>
  <si>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</si>
  <si>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</si>
  <si>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</si>
  <si>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</si>
  <si>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</si>
  <si>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</si>
  <si>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</si>
  <si>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</si>
  <si>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</si>
  <si>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</si>
  <si>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</si>
  <si>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</si>
  <si>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</si>
  <si>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</si>
  <si>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</si>
  <si>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</si>
  <si>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</si>
  <si>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</si>
  <si>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</si>
  <si>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</si>
  <si>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</si>
  <si>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</si>
  <si>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</si>
  <si>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</si>
  <si>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</si>
  <si>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</si>
  <si>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</si>
  <si>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</si>
  <si>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</si>
  <si>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</si>
  <si>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</si>
  <si>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</si>
  <si>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</si>
  <si>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</si>
  <si>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</si>
  <si>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</si>
  <si>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</si>
  <si>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</si>
  <si>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</si>
  <si>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</si>
  <si>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</si>
  <si>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</si>
  <si>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</si>
  <si>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</si>
  <si>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</si>
  <si>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</si>
  <si>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</si>
  <si>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</si>
  <si>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</si>
  <si>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</si>
  <si>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</si>
  <si>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</si>
  <si>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</si>
  <si>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</si>
  <si>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</si>
  <si>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</si>
  <si>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</si>
  <si>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</si>
  <si>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</si>
  <si>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</si>
  <si>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</si>
  <si>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</si>
  <si>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</si>
  <si>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</si>
  <si>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</si>
  <si>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</si>
  <si>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</si>
  <si>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</si>
  <si>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</si>
  <si>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</si>
  <si>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</si>
  <si>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</si>
  <si>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</si>
  <si>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</si>
  <si>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</si>
  <si>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</si>
  <si>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</si>
  <si>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</si>
  <si>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</si>
  <si>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</si>
  <si>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</si>
  <si>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</si>
  <si>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</si>
  <si>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</si>
  <si>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</si>
  <si>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</si>
  <si>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</si>
  <si>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</si>
  <si>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</si>
  <si>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</si>
  <si>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</si>
  <si>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</si>
  <si>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</si>
  <si>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</si>
  <si>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</si>
  <si>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</si>
  <si>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</si>
  <si>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</si>
  <si>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</si>
  <si>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</si>
  <si>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</si>
  <si>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</si>
  <si>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</si>
  <si>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</si>
  <si>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</si>
  <si>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</si>
  <si>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</si>
  <si>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</si>
  <si>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</si>
  <si>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</si>
  <si>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</si>
  <si>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</si>
  <si>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</si>
  <si>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</si>
  <si>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</si>
  <si>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</si>
  <si>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</si>
  <si>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</si>
  <si>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</si>
  <si>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</si>
  <si>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</si>
  <si>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</si>
  <si>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</si>
  <si>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</si>
  <si>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</si>
  <si>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</si>
  <si>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</si>
  <si>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</si>
  <si>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</si>
  <si>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</si>
  <si>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</si>
  <si>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</si>
  <si>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</si>
  <si>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</si>
  <si>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</si>
  <si>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</si>
  <si>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</si>
  <si>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</si>
  <si>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</si>
  <si>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</si>
  <si>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</si>
  <si>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</si>
  <si>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</si>
  <si>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</si>
  <si>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</si>
  <si>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</si>
  <si>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</si>
  <si>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</si>
  <si>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</si>
  <si>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</si>
  <si>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</si>
  <si>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</si>
  <si>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</si>
  <si>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</si>
  <si>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</si>
  <si>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</si>
  <si>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</si>
  <si>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</si>
  <si>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</si>
  <si>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</si>
  <si>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</si>
  <si>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</si>
  <si>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</si>
  <si>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</si>
  <si>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</si>
  <si>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</si>
  <si>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</si>
  <si>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</si>
  <si>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</si>
  <si>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</si>
  <si>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</si>
  <si>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</si>
  <si>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</si>
  <si>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</si>
  <si>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</si>
  <si>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</si>
  <si>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</si>
  <si>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</si>
  <si>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</si>
  <si>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</si>
  <si>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</si>
  <si>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</si>
  <si>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</si>
  <si>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</si>
  <si>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</si>
  <si>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</si>
  <si>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</si>
  <si>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</si>
  <si>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</si>
  <si>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</si>
  <si>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</si>
  <si>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</si>
  <si>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</si>
  <si>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</si>
  <si>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</si>
  <si>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</si>
  <si>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</si>
  <si>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</si>
  <si>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</si>
  <si>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</si>
  <si>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</si>
  <si>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</si>
  <si>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</si>
  <si>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</si>
  <si>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</si>
  <si>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</si>
  <si>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</si>
  <si>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</si>
  <si>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</si>
  <si>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</si>
  <si>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</si>
  <si>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</si>
  <si>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</si>
  <si>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</si>
  <si>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</si>
  <si>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</si>
  <si>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</si>
  <si>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</si>
  <si>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</si>
  <si>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</si>
  <si>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</si>
  <si>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</si>
  <si>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</si>
  <si>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</si>
  <si>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</si>
  <si>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</si>
  <si>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</si>
  <si>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</si>
  <si>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</si>
  <si>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</si>
  <si>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</si>
  <si>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</si>
  <si>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</si>
  <si>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</si>
  <si>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</si>
  <si>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</si>
  <si>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</si>
  <si>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</si>
  <si>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</si>
  <si>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</si>
  <si>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</si>
  <si>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</si>
  <si>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</si>
  <si>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</si>
  <si>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</si>
  <si>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</si>
  <si>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</si>
  <si>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</si>
  <si>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</si>
  <si>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</si>
  <si>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</si>
  <si>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</si>
  <si>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</si>
  <si>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</si>
  <si>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</si>
  <si>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</si>
  <si>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</si>
  <si>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</si>
  <si>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</si>
  <si>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</si>
  <si>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</si>
  <si>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</si>
  <si>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</si>
  <si>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</si>
  <si>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</si>
  <si>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</si>
  <si>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</si>
  <si>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</si>
  <si>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</si>
  <si>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</si>
  <si>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</si>
  <si>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</si>
  <si>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</si>
  <si>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</si>
  <si>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</si>
  <si>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</si>
  <si>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</si>
  <si>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</si>
  <si>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</si>
  <si>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</si>
  <si>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</si>
  <si>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</si>
  <si>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</si>
  <si>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</si>
  <si>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</si>
  <si>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</si>
  <si>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</si>
  <si>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</si>
  <si>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</si>
  <si>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</si>
  <si>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</si>
  <si>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</si>
  <si>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</si>
  <si>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</si>
  <si>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</si>
  <si>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</si>
  <si>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</si>
  <si>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</si>
  <si>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</si>
  <si>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</si>
  <si>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</si>
  <si>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</si>
  <si>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</si>
  <si>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</si>
  <si>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</si>
  <si>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</si>
  <si>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</si>
  <si>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</si>
  <si>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</si>
  <si>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</si>
  <si>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</si>
  <si>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</si>
  <si>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</si>
  <si>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</si>
  <si>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</si>
  <si>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</si>
  <si>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</si>
  <si>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</si>
  <si>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</si>
  <si>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</si>
  <si>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</si>
  <si>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</si>
  <si>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</si>
  <si>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</si>
  <si>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</si>
  <si>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</si>
  <si>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</si>
  <si>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</si>
  <si>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</si>
  <si>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</si>
  <si>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</si>
  <si>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</si>
  <si>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</si>
  <si>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</si>
  <si>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</si>
  <si>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</si>
  <si>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</si>
  <si>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</si>
  <si>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</si>
  <si>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</si>
  <si>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</si>
  <si>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</si>
  <si>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</si>
  <si>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</si>
  <si>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</si>
  <si>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</si>
  <si>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</si>
  <si>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</si>
  <si>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</si>
  <si>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</si>
  <si>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</si>
  <si>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</si>
  <si>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</si>
  <si>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</si>
  <si>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</si>
  <si>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</si>
  <si>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</si>
  <si>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</si>
  <si>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</si>
  <si>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</si>
  <si>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</si>
  <si>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</si>
  <si>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</si>
  <si>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</si>
  <si>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</si>
  <si>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</si>
  <si>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</si>
  <si>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</si>
  <si>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</si>
  <si>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</si>
  <si>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</si>
  <si>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</si>
  <si>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</si>
  <si>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</si>
  <si>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</si>
  <si>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</si>
  <si>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</si>
  <si>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</si>
  <si>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</si>
  <si>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</si>
  <si>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</si>
  <si>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</si>
  <si>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</si>
  <si>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</si>
  <si>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</si>
  <si>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</si>
  <si>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</si>
  <si>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</si>
  <si>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</si>
  <si>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</si>
  <si>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</si>
  <si>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</si>
  <si>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</si>
  <si>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</si>
  <si>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</si>
  <si>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</si>
  <si>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</si>
  <si>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</si>
  <si>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</si>
  <si>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</si>
  <si>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</si>
  <si>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</si>
  <si>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</si>
  <si>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</si>
  <si>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</si>
  <si>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</si>
  <si>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</si>
  <si>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</si>
  <si>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</si>
  <si>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</si>
  <si>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</si>
  <si>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</si>
  <si>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</si>
  <si>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</si>
  <si>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</si>
  <si>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</si>
  <si>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</si>
  <si>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</si>
  <si>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</si>
  <si>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</si>
  <si>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</si>
  <si>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</si>
  <si>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</si>
  <si>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</si>
  <si>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</si>
  <si>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</si>
  <si>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</si>
  <si>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</si>
  <si>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</si>
  <si>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</si>
  <si>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</si>
  <si>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</si>
  <si>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</si>
  <si>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</si>
  <si>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</si>
  <si>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</si>
  <si>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</si>
  <si>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</si>
  <si>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</si>
  <si>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</si>
  <si>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</si>
  <si>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</si>
  <si>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</si>
  <si>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</si>
  <si>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</si>
  <si>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</si>
  <si>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</si>
  <si>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</si>
  <si>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</si>
  <si>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</si>
  <si>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</si>
  <si>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</si>
  <si>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</si>
  <si>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</si>
  <si>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</si>
  <si>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</si>
  <si>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</si>
  <si>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</si>
  <si>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</si>
  <si>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</si>
  <si>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</si>
  <si>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</si>
  <si>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</si>
  <si>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</si>
  <si>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</si>
  <si>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</si>
  <si>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</si>
  <si>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</si>
  <si>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</si>
  <si>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</si>
  <si>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</si>
  <si>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</si>
  <si>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</si>
  <si>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</si>
  <si>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</si>
  <si>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</si>
  <si>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</si>
  <si>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</si>
  <si>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</si>
  <si>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</si>
  <si>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</si>
  <si>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</si>
  <si>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</si>
  <si>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</si>
  <si>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</si>
  <si>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</si>
  <si>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</si>
  <si>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</si>
  <si>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</si>
  <si>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</si>
  <si>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</si>
  <si>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</si>
  <si>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</si>
  <si>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</si>
  <si>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</si>
  <si>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</si>
  <si>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</si>
  <si>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</si>
  <si>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</si>
  <si>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</si>
  <si>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</si>
  <si>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</si>
  <si>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</si>
  <si>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</si>
  <si>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</si>
  <si>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</si>
  <si>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</si>
  <si>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</si>
  <si>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</si>
  <si>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</si>
  <si>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</si>
  <si>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</si>
  <si>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</si>
  <si>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</si>
  <si>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</si>
  <si>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</si>
  <si>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</si>
  <si>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</si>
  <si>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</si>
  <si>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</si>
  <si>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</si>
  <si>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</si>
  <si>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</si>
  <si>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</si>
  <si>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</si>
  <si>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</si>
  <si>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</si>
  <si>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</si>
  <si>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</si>
  <si>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</si>
  <si>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</si>
  <si>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</si>
  <si>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</si>
  <si>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</si>
  <si>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</si>
  <si>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</si>
  <si>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</si>
  <si>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</si>
  <si>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</si>
  <si>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</si>
  <si>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</si>
  <si>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</si>
  <si>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</si>
  <si>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</si>
  <si>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</si>
  <si>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</si>
  <si>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</si>
  <si>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</si>
  <si>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</si>
  <si>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</si>
  <si>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</si>
  <si>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</si>
  <si>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</si>
  <si>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</si>
  <si>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</si>
  <si>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</si>
  <si>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</si>
  <si>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</si>
  <si>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</si>
  <si>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</si>
  <si>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</si>
  <si>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</si>
  <si>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</si>
  <si>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</si>
  <si>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</si>
  <si>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</si>
  <si>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</si>
  <si>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</si>
  <si>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</si>
  <si>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</si>
  <si>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</si>
  <si>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</si>
  <si>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</si>
  <si>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</si>
  <si>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</si>
  <si>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</si>
  <si>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</si>
  <si>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</si>
  <si>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</si>
  <si>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</si>
  <si>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</si>
  <si>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</si>
  <si>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</si>
  <si>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</si>
  <si>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</si>
  <si>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</si>
  <si>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</si>
  <si>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</si>
  <si>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</si>
  <si>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</si>
  <si>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</si>
  <si>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</si>
  <si>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</si>
  <si>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</si>
  <si>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</si>
  <si>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</si>
  <si>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</si>
  <si>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</si>
  <si>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</si>
  <si>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</si>
  <si>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</si>
  <si>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</si>
  <si>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</si>
  <si>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</si>
  <si>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</si>
  <si>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</si>
  <si>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</si>
  <si>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</si>
  <si>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</si>
  <si>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</si>
  <si>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</si>
  <si>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</si>
  <si>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</si>
  <si>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</si>
  <si>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</si>
  <si>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</si>
  <si>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</si>
  <si>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</si>
  <si>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</si>
  <si>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</si>
  <si>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</si>
  <si>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</si>
  <si>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</si>
  <si>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</si>
  <si>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</si>
  <si>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</si>
  <si>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</si>
  <si>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</si>
  <si>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</si>
  <si>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</si>
  <si>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</si>
  <si>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</si>
  <si>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</si>
  <si>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</si>
  <si>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</si>
  <si>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</si>
  <si>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</si>
  <si>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</si>
  <si>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</si>
  <si>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</si>
  <si>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</si>
  <si>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</si>
  <si>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</si>
  <si>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</si>
  <si>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</si>
  <si>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</si>
  <si>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</si>
  <si>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</si>
  <si>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</si>
  <si>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</si>
  <si>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</si>
  <si>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</si>
  <si>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</si>
  <si>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</si>
  <si>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</si>
  <si>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</si>
  <si>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</si>
  <si>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</si>
  <si>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</si>
  <si>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</si>
  <si>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</si>
  <si>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</si>
  <si>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</si>
  <si>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</si>
  <si>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</si>
  <si>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</si>
  <si>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</si>
  <si>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</si>
  <si>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</si>
  <si>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</si>
  <si>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</si>
  <si>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</si>
  <si>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</si>
  <si>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</si>
  <si>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</si>
  <si>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</si>
  <si>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</si>
  <si>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</si>
  <si>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</si>
  <si>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</si>
  <si>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</si>
  <si>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</si>
  <si>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</si>
  <si>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</si>
  <si>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</si>
  <si>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</si>
  <si>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</si>
  <si>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</si>
  <si>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</si>
  <si>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</si>
  <si>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</si>
  <si>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</si>
  <si>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</si>
  <si>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</si>
  <si>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</si>
  <si>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</si>
  <si>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</si>
  <si>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</si>
  <si>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</si>
  <si>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</si>
  <si>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</si>
  <si>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</si>
  <si>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</si>
  <si>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</si>
  <si>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</si>
  <si>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</si>
  <si>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</si>
  <si>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</si>
  <si>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</si>
  <si>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</si>
  <si>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</si>
  <si>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</si>
  <si>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</si>
  <si>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</si>
  <si>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</si>
  <si>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</si>
  <si>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</si>
  <si>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</si>
  <si>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</si>
  <si>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</si>
  <si>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</si>
  <si>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</si>
  <si>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</si>
  <si>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</si>
  <si>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</si>
  <si>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</si>
  <si>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</si>
  <si>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</si>
  <si>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</si>
  <si>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</si>
  <si>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</si>
  <si>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</si>
  <si>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</si>
  <si>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</si>
  <si>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</si>
  <si>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</si>
  <si>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</si>
  <si>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</si>
  <si>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</si>
  <si>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</si>
  <si>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</si>
  <si>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</si>
  <si>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</si>
  <si>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</si>
  <si>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</si>
  <si>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</si>
  <si>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</si>
  <si>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</si>
  <si>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</si>
  <si>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</si>
  <si>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</si>
  <si>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</si>
  <si>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</si>
  <si>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</si>
  <si>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</si>
  <si>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</si>
  <si>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</si>
  <si>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</si>
  <si>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</si>
  <si>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</si>
  <si>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</si>
  <si>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</si>
  <si>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</si>
  <si>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</si>
  <si>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</si>
  <si>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</si>
  <si>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</si>
  <si>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</si>
  <si>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</si>
  <si>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</si>
  <si>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</si>
  <si>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</si>
  <si>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</si>
  <si>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</si>
  <si>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</si>
  <si>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</si>
  <si>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</si>
  <si>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</si>
  <si>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</si>
  <si>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</si>
  <si>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</si>
  <si>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</si>
  <si>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</si>
  <si>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</si>
  <si>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</si>
  <si>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</si>
  <si>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</si>
  <si>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</si>
  <si>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</si>
  <si>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</si>
  <si>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</si>
  <si>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</si>
  <si>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</si>
  <si>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</si>
  <si>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</si>
  <si>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</si>
  <si>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</si>
  <si>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</si>
  <si>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</si>
  <si>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</si>
  <si>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</si>
  <si>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</si>
  <si>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</si>
  <si>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</si>
  <si>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</si>
  <si>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</si>
  <si>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</si>
  <si>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</si>
  <si>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</si>
  <si>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</si>
  <si>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</si>
  <si>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</si>
  <si>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</si>
  <si>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</si>
  <si>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</si>
  <si>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</si>
  <si>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</si>
  <si>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</si>
  <si>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</si>
  <si>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</si>
  <si>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</si>
  <si>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</si>
  <si>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</si>
  <si>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</si>
  <si>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</si>
  <si>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</si>
  <si>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</si>
  <si>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</si>
  <si>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</si>
  <si>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</si>
  <si>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</si>
  <si>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</si>
  <si>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</si>
  <si>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</si>
  <si>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</si>
  <si>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</si>
  <si>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</si>
  <si>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</si>
  <si>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</si>
  <si>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</si>
  <si>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</si>
  <si>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</si>
  <si>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</si>
  <si>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</si>
  <si>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</si>
  <si>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</si>
  <si>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</si>
  <si>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</si>
  <si>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</si>
  <si>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</si>
  <si>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</si>
  <si>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</si>
  <si>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</si>
  <si>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</si>
  <si>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</si>
  <si>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</si>
  <si>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</si>
  <si>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</si>
  <si>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</si>
  <si>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</si>
  <si>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</si>
  <si>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</si>
  <si>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</si>
  <si>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</si>
  <si>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</si>
  <si>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</si>
  <si>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</si>
  <si>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</si>
  <si>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</si>
  <si>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</si>
  <si>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</si>
  <si>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</si>
  <si>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</si>
  <si>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</si>
  <si>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</si>
  <si>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</si>
  <si>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</si>
  <si>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</si>
  <si>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</si>
  <si>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</si>
  <si>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</si>
  <si>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</si>
  <si>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</si>
  <si>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</si>
  <si>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</si>
  <si>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</si>
  <si>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</si>
  <si>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</si>
  <si>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</si>
  <si>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</si>
  <si>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</si>
  <si>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</si>
  <si>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</si>
  <si>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</si>
  <si>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</si>
  <si>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</si>
  <si>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</si>
  <si>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</si>
  <si>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</si>
  <si>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</si>
  <si>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</si>
  <si>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</si>
  <si>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</si>
  <si>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</si>
  <si>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</si>
  <si>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</si>
  <si>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</si>
  <si>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</si>
  <si>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</si>
  <si>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</si>
  <si>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</si>
  <si>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</si>
  <si>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</si>
  <si>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</si>
  <si>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</si>
  <si>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</si>
  <si>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</si>
  <si>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</si>
  <si>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</si>
  <si>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</si>
  <si>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</si>
  <si>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</si>
  <si>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</si>
  <si>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</si>
  <si>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</si>
  <si>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</si>
  <si>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</si>
  <si>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</si>
  <si>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</si>
  <si>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</si>
  <si>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</si>
  <si>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</si>
  <si>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</si>
  <si>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</si>
  <si>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</si>
  <si>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</si>
  <si>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</si>
  <si>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</si>
  <si>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</si>
  <si>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</si>
  <si>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</si>
  <si>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</si>
  <si>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</si>
  <si>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</si>
  <si>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</si>
  <si>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</si>
  <si>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</si>
  <si>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</si>
  <si>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</si>
  <si>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</si>
  <si>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</si>
  <si>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</si>
  <si>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</si>
  <si>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</si>
  <si>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</si>
  <si>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</si>
  <si>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</si>
  <si>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</si>
  <si>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</si>
  <si>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</si>
  <si>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</si>
  <si>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</si>
  <si>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</si>
  <si>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</si>
  <si>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</si>
  <si>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</si>
  <si>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</si>
  <si>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</si>
  <si>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</si>
  <si>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</si>
  <si>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</si>
  <si>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</si>
  <si>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</si>
  <si>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</si>
  <si>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</si>
  <si>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</si>
  <si>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</si>
  <si>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</si>
  <si>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</si>
  <si>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</si>
  <si>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</si>
  <si>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</si>
  <si>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</si>
  <si>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</si>
  <si>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</si>
  <si>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</si>
  <si>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</si>
  <si>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</si>
  <si>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</si>
  <si>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</si>
  <si>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</si>
  <si>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</si>
  <si>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</si>
  <si>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</si>
  <si>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</si>
  <si>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</si>
  <si>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</si>
  <si>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</si>
  <si>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</si>
  <si>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</si>
  <si>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</si>
  <si>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</si>
  <si>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</si>
  <si>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</si>
  <si>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</si>
  <si>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</si>
  <si>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</si>
  <si>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</si>
  <si>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</si>
  <si>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</si>
  <si>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</si>
  <si>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</si>
  <si>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</si>
  <si>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</si>
  <si>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</si>
  <si>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</si>
  <si>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</si>
  <si>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</si>
  <si>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</si>
  <si>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</si>
  <si>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</si>
  <si>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</si>
  <si>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</si>
  <si>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</si>
  <si>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</si>
  <si>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</si>
  <si>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</si>
  <si>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</si>
  <si>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</si>
  <si>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</si>
  <si>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</si>
  <si>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</si>
  <si>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</si>
  <si>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</si>
  <si>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</si>
  <si>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</si>
  <si>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</si>
  <si>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</si>
  <si>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</si>
  <si>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</si>
  <si>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</si>
  <si>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</si>
  <si>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</si>
  <si>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</si>
  <si>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</si>
  <si>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</si>
  <si>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</si>
  <si>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</si>
  <si>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</si>
  <si>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</si>
  <si>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</si>
  <si>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</si>
  <si>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</si>
  <si>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</si>
  <si>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</si>
  <si>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</si>
  <si>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</si>
  <si>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</si>
  <si>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</si>
  <si>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</si>
  <si>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</si>
  <si>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</si>
  <si>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</si>
  <si>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</si>
  <si>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</si>
  <si>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</si>
  <si>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</si>
  <si>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</si>
  <si>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</si>
  <si>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</si>
  <si>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</si>
  <si>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</si>
  <si>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</si>
  <si>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</si>
  <si>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</si>
  <si>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</si>
  <si>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</si>
  <si>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</si>
  <si>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</si>
  <si>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</si>
  <si>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</si>
  <si>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</si>
  <si>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</si>
  <si>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</si>
  <si>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</si>
  <si>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</si>
  <si>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</si>
  <si>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</si>
  <si>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</si>
  <si>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</si>
  <si>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</si>
  <si>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</si>
  <si>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</si>
  <si>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</si>
  <si>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</si>
  <si>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</si>
  <si>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</si>
  <si>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</si>
  <si>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</si>
  <si>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</si>
  <si>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</si>
  <si>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</si>
  <si>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</si>
  <si>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</si>
  <si>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</si>
  <si>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</si>
  <si>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</si>
  <si>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</si>
  <si>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</si>
  <si>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</si>
  <si>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</si>
  <si>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</si>
  <si>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</si>
  <si>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</si>
  <si>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</si>
  <si>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</si>
  <si>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</si>
  <si>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</si>
  <si>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</si>
  <si>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</si>
  <si>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</si>
  <si>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</si>
  <si>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</si>
  <si>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</si>
  <si>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</si>
  <si>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</si>
  <si>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</si>
  <si>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</si>
  <si>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</si>
  <si>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</si>
  <si>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</si>
  <si>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</si>
  <si>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</si>
  <si>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</si>
  <si>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</si>
  <si>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</si>
  <si>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</si>
  <si>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</si>
  <si>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</si>
  <si>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</si>
  <si>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</si>
  <si>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</si>
  <si>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</si>
  <si>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</si>
  <si>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</si>
  <si>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</si>
  <si>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</si>
  <si>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</si>
  <si>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</si>
  <si>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</si>
  <si>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</si>
  <si>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</si>
  <si>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</si>
  <si>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</si>
  <si>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</si>
  <si>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</si>
  <si>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</si>
  <si>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</si>
  <si>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</si>
  <si>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</si>
  <si>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</si>
  <si>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</si>
  <si>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</si>
  <si>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</si>
  <si>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</si>
  <si>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</si>
  <si>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</si>
  <si>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</si>
  <si>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</si>
  <si>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</si>
  <si>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</si>
  <si>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</si>
  <si>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</si>
  <si>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</si>
  <si>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</si>
  <si>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</si>
  <si>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</si>
  <si>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</si>
  <si>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</si>
  <si>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</si>
  <si>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</si>
  <si>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</si>
  <si>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</si>
  <si>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</si>
  <si>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</si>
  <si>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</si>
  <si>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</si>
  <si>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</si>
  <si>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</si>
  <si>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</si>
  <si>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</si>
  <si>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</si>
  <si>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</si>
  <si>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</si>
  <si>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</si>
  <si>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</si>
  <si>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</si>
  <si>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</si>
  <si>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</si>
  <si>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</si>
  <si>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</si>
  <si>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</si>
  <si>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</si>
  <si>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</si>
  <si>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</si>
  <si>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</si>
  <si>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</si>
  <si>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</si>
  <si>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</si>
  <si>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</si>
  <si>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</si>
  <si>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</si>
  <si>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</si>
  <si>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</si>
  <si>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</si>
  <si>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</si>
  <si>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</si>
  <si>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</si>
  <si>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</si>
  <si>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</si>
  <si>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</si>
  <si>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</si>
  <si>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</si>
  <si>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</si>
  <si>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</si>
  <si>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</si>
  <si>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</si>
  <si>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</si>
  <si>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</si>
  <si>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</si>
  <si>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</si>
  <si>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</si>
  <si>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</si>
  <si>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</si>
  <si>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</si>
  <si>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</si>
  <si>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</si>
  <si>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</si>
  <si>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</si>
  <si>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</si>
  <si>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</si>
  <si>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</si>
  <si>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</si>
  <si>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</si>
  <si>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</si>
  <si>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</si>
  <si>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</si>
  <si>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</si>
  <si>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</si>
  <si>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</si>
  <si>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</si>
  <si>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</si>
  <si>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</si>
  <si>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</si>
  <si>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</si>
  <si>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</si>
  <si>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</si>
  <si>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</si>
  <si>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</si>
  <si>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</si>
  <si>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</si>
  <si>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</si>
  <si>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</si>
  <si>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</si>
  <si>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</si>
  <si>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</si>
  <si>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</si>
  <si>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</si>
  <si>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</si>
  <si>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</si>
  <si>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</si>
  <si>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</si>
  <si>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</si>
  <si>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</si>
  <si>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</si>
  <si>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</si>
  <si>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</si>
  <si>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</si>
  <si>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</si>
  <si>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</si>
  <si>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</si>
  <si>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</si>
  <si>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</si>
  <si>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</si>
  <si>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</si>
  <si>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</si>
  <si>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</si>
  <si>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</si>
  <si>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</si>
  <si>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</si>
  <si>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</si>
  <si>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</si>
  <si>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</si>
  <si>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</si>
  <si>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</si>
  <si>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</si>
  <si>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</si>
  <si>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</si>
  <si>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</si>
  <si>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</si>
  <si>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</si>
  <si>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</si>
  <si>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</si>
  <si>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</si>
  <si>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</si>
  <si>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</si>
  <si>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</si>
  <si>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</si>
  <si>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</si>
  <si>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</si>
  <si>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</si>
  <si>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</si>
  <si>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</si>
  <si>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</si>
  <si>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</si>
  <si>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</si>
  <si>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</si>
  <si>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</si>
  <si>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</si>
  <si>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</si>
  <si>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</si>
  <si>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</si>
  <si>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</si>
  <si>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</si>
  <si>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</si>
  <si>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</si>
  <si>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</si>
  <si>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</si>
  <si>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</si>
  <si>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</si>
  <si>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</si>
  <si>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</si>
  <si>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</si>
  <si>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</si>
  <si>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</si>
  <si>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</si>
  <si>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</si>
  <si>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</si>
  <si>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</si>
  <si>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</si>
  <si>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</si>
  <si>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</si>
  <si>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</si>
  <si>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</si>
  <si>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</si>
  <si>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</si>
  <si>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</si>
  <si>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</si>
  <si>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</si>
  <si>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</si>
  <si>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</si>
  <si>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</si>
  <si>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</si>
  <si>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</si>
  <si>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</si>
  <si>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</si>
  <si>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</si>
  <si>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</si>
  <si>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</si>
  <si>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</si>
  <si>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</si>
  <si>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</si>
  <si>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</si>
  <si>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</si>
  <si>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</si>
  <si>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</si>
  <si>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</si>
  <si>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</si>
  <si>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</si>
  <si>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</si>
  <si>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</si>
  <si>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</si>
  <si>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</si>
  <si>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</si>
  <si>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</si>
  <si>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</si>
  <si>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</si>
  <si>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</si>
  <si>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</si>
  <si>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</si>
  <si>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</si>
  <si>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Count of state</t>
  </si>
  <si>
    <t>(All)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</si>
  <si>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</si>
  <si>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</si>
  <si>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</si>
  <si>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</si>
  <si>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</si>
  <si>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</si>
  <si>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</si>
  <si>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</si>
  <si>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</si>
  <si>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</si>
  <si>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</si>
  <si>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</si>
  <si>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</si>
  <si>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</si>
  <si>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</si>
  <si>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</si>
  <si>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</si>
  <si>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</si>
  <si>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</si>
  <si>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</si>
  <si>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</si>
  <si>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</si>
  <si>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</si>
  <si>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</si>
  <si>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</si>
  <si>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</si>
  <si>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</si>
  <si>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</si>
  <si>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</si>
  <si>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</si>
  <si>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</si>
  <si>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</si>
  <si>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</si>
  <si>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</si>
  <si>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</si>
  <si>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</si>
  <si>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</si>
  <si>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</si>
  <si>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</si>
  <si>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</si>
  <si>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</si>
  <si>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</si>
  <si>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</si>
  <si>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</si>
  <si>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</si>
  <si>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</si>
  <si>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</si>
  <si>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</si>
  <si>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</si>
  <si>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</si>
  <si>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</si>
  <si>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</si>
  <si>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</si>
  <si>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</si>
  <si>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</si>
  <si>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</si>
  <si>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</si>
  <si>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</si>
  <si>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</si>
  <si>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</si>
  <si>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</si>
  <si>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</si>
  <si>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</si>
  <si>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</si>
  <si>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</si>
  <si>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</si>
  <si>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</si>
  <si>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</si>
  <si>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</si>
  <si>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   1000 to 4999</t>
  </si>
  <si>
    <t xml:space="preserve">    5000 to 9999</t>
  </si>
  <si>
    <t xml:space="preserve">    10000 to 14999</t>
  </si>
  <si>
    <t xml:space="preserve">    15000 to 19999</t>
  </si>
  <si>
    <t xml:space="preserve">    20000 to 24999</t>
  </si>
  <si>
    <t xml:space="preserve">    25000 to 29999</t>
  </si>
  <si>
    <t xml:space="preserve">    30000 to 34999</t>
  </si>
  <si>
    <t xml:space="preserve">    35000 to 39999</t>
  </si>
  <si>
    <t xml:space="preserve">    40000 to 44999</t>
  </si>
  <si>
    <t xml:space="preserve">    45000 to 49999</t>
  </si>
  <si>
    <t xml:space="preserve">    Greater than or equal to 50000</t>
  </si>
  <si>
    <t>`Goal`</t>
  </si>
  <si>
    <t xml:space="preserve">  `Number Successful`</t>
  </si>
  <si>
    <t>`Number Failed`</t>
  </si>
  <si>
    <t>`Number Canceled`</t>
  </si>
  <si>
    <t>`Total Projects`</t>
  </si>
  <si>
    <t>`Percentage Successful`</t>
  </si>
  <si>
    <t>`Percentage Failed`</t>
  </si>
  <si>
    <t>`Percentage Canceled`</t>
  </si>
  <si>
    <t>Less than 1000</t>
  </si>
  <si>
    <t>Sum of backers_count</t>
  </si>
  <si>
    <t xml:space="preserve">    The mean number of backers.</t>
  </si>
  <si>
    <t xml:space="preserve">    The median number of backers.</t>
  </si>
  <si>
    <t xml:space="preserve">    The minimum number of backers.</t>
  </si>
  <si>
    <t xml:space="preserve">    The maximum number of backers.</t>
  </si>
  <si>
    <t xml:space="preserve">    The variance of the number of backers.</t>
  </si>
  <si>
    <t xml:space="preserve">    The standard deviation of the number of backers.</t>
  </si>
  <si>
    <t>Statistics for Backers of successful campaigns</t>
  </si>
  <si>
    <t>Statistics for Backers of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</si>
</sst>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/>
  </cellXfs>
  <cellStyles count="2">
    <cellStyle name="Normal" xfId="0" builtinId="0"/>
    <cellStyle name="Percent" xfId="1" builtinId="5"/>
  </cellStyles>
  <dxfs count="13"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[Homework1_620.xlsx]Category Stats!PivotTable2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D-4589-B465-06B7FE374F3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2-4822-ACBD-9F57F62FB75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2-4822-ACBD-9F57F62FB75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2-4822-ACBD-9F57F62FB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7121823"/>
        <c:axId val="2407055"/>
      </c:barChart>
      <c:catAx>
        <c:axId val="211712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055"/>
        <c:crosses val="autoZero"/>
        <c:auto val="1"/>
        <c:lblAlgn val="ctr"/>
        <c:lblOffset val="100"/>
        <c:noMultiLvlLbl val="0"/>
      </c:catAx>
      <c:valAx>
        <c:axId val="2407055"/>
        <c:scaling>
          <c:orientation val="minMax"/>
          <c:max val="1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12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[Homework1_620.xlsx]Subcategory Stats!PivotTable3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6-4CCD-9446-A437C3DC19D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F-4886-BC95-2EBD99EBA63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F-4886-BC95-2EBD99EBA63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F-4886-BC95-2EBD99EBA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516303"/>
        <c:axId val="10118591"/>
      </c:barChart>
      <c:catAx>
        <c:axId val="211551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591"/>
        <c:crosses val="autoZero"/>
        <c:auto val="1"/>
        <c:lblAlgn val="ctr"/>
        <c:lblOffset val="100"/>
        <c:noMultiLvlLbl val="0"/>
      </c:catAx>
      <c:valAx>
        <c:axId val="1011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51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[Homework1_620.xlsx]Outcomes Based on Launch Date!PivotTable5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B-42FB-A531-24720D03B4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4B-42FB-A531-24720D03B4A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B-4025-BABE-67AC95D7FB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B-4025-BABE-67AC95D7F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770687"/>
        <c:axId val="643097087"/>
      </c:lineChart>
      <c:catAx>
        <c:axId val="49077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97087"/>
        <c:crosses val="autoZero"/>
        <c:auto val="1"/>
        <c:lblAlgn val="ctr"/>
        <c:lblOffset val="100"/>
        <c:noMultiLvlLbl val="0"/>
      </c:catAx>
      <c:valAx>
        <c:axId val="64309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`Percentage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'Goal Outcomes'!$F$2:$F$14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0.33775419982316535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5-4BE2-9D8B-2B25EDB6A7D3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`Percentage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'Goal Outcomes'!$G$2:$G$14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0.50397877984084882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5-4BE2-9D8B-2B25EDB6A7D3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`Percentage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'Goal Outcomes'!$H$2:$H$14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0.15826702033598586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5-4BE2-9D8B-2B25EDB6A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282911"/>
        <c:axId val="490816911"/>
      </c:lineChart>
      <c:catAx>
        <c:axId val="73028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16911"/>
        <c:crosses val="autoZero"/>
        <c:auto val="1"/>
        <c:lblAlgn val="ctr"/>
        <c:lblOffset val="100"/>
        <c:tickLblSkip val="1"/>
        <c:noMultiLvlLbl val="0"/>
      </c:catAx>
      <c:valAx>
        <c:axId val="490816911"/>
        <c:scaling>
          <c:orientation val="minMax"/>
          <c:max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8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1</xdr:row>
      <xdr:rowOff>12700</xdr:rowOff>
    </xdr:from>
    <xdr:to>
      <xdr:col>15</xdr:col>
      <xdr:colOff>520700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958EA-DC02-4071-93D3-105E0EB19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4</xdr:row>
      <xdr:rowOff>158750</xdr:rowOff>
    </xdr:from>
    <xdr:to>
      <xdr:col>20</xdr:col>
      <xdr:colOff>88900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69BF8-53BA-48B3-938F-1DB36F07D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79374</xdr:rowOff>
    </xdr:from>
    <xdr:to>
      <xdr:col>18</xdr:col>
      <xdr:colOff>12700</xdr:colOff>
      <xdr:row>19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C21BA-847B-40B1-87F2-156B662D7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13</xdr:row>
      <xdr:rowOff>82550</xdr:rowOff>
    </xdr:from>
    <xdr:to>
      <xdr:col>8</xdr:col>
      <xdr:colOff>1428750</xdr:colOff>
      <xdr:row>39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9D61B5-EADB-4212-A086-C63E67475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" refreshedDate="43907.79005625" createdVersion="6" refreshedVersion="6" minRefreshableVersion="3" recordCount="4116" xr:uid="{547C9018-0F09-45A9-92EB-E0785F00A56C}">
  <cacheSource type="worksheet">
    <worksheetSource ref="A1:T1048576" sheet="Kickstarter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theater/plays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" refreshedDate="43909.485952662035" createdVersion="6" refreshedVersion="6" minRefreshableVersion="3" recordCount="4116" xr:uid="{5169CCBF-AEA5-471B-B72C-0D9393BDA1C4}">
  <cacheSource type="worksheet">
    <worksheetSource ref="F1:S1048576" sheet="Kickstarter Table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theater/plays"/>
        <m/>
      </sharedItems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" refreshedDate="43912.49936736111" createdVersion="6" refreshedVersion="6" minRefreshableVersion="3" recordCount="4117" xr:uid="{FAAF1A12-7609-4BCD-A8EA-8F17568D4995}">
  <cacheSource type="worksheet">
    <worksheetSource ref="A1:N1048576" sheet="Kickstarter Table"/>
  </cacheSource>
  <cacheFields count="14">
    <cacheField name="id" numFmtId="0">
      <sharedItems containsString="0" containsBlank="1" containsNumber="1" containsInteger="1" minValue="0" maxValue="4113" count="4115">
        <n v="2243"/>
        <n v="2734"/>
        <n v="3840"/>
        <n v="2699"/>
        <n v="2213"/>
        <n v="847"/>
        <n v="1253"/>
        <n v="3600"/>
        <n v="31"/>
        <n v="1547"/>
        <n v="1380"/>
        <n v="1592"/>
        <n v="1755"/>
        <n v="2536"/>
        <n v="732"/>
        <n v="78"/>
        <n v="1041"/>
        <n v="2794"/>
        <n v="3675"/>
        <n v="1877"/>
        <n v="640"/>
        <n v="2976"/>
        <n v="1660"/>
        <n v="1071"/>
        <n v="1192"/>
        <n v="1761"/>
        <n v="1762"/>
        <n v="2148"/>
        <n v="2234"/>
        <n v="2823"/>
        <n v="2921"/>
        <n v="3508"/>
        <n v="3576"/>
        <n v="3745"/>
        <n v="3830"/>
        <n v="3292"/>
        <n v="1420"/>
        <n v="2201"/>
        <n v="1923"/>
        <n v="2364"/>
        <n v="2167"/>
        <n v="2625"/>
        <n v="2627"/>
        <n v="3429"/>
        <n v="3536"/>
        <n v="3735"/>
        <n v="3925"/>
        <n v="4082"/>
        <n v="2169"/>
        <n v="1062"/>
        <n v="3122"/>
        <n v="83"/>
        <n v="225"/>
        <n v="1091"/>
        <n v="1363"/>
        <n v="2265"/>
        <n v="2361"/>
        <n v="2820"/>
        <n v="2886"/>
        <n v="3138"/>
        <n v="3188"/>
        <n v="3371"/>
        <n v="3415"/>
        <n v="3588"/>
        <n v="3719"/>
        <n v="3835"/>
        <n v="3995"/>
        <n v="3670"/>
        <n v="3663"/>
        <n v="94"/>
        <n v="607"/>
        <n v="757"/>
        <n v="856"/>
        <n v="1287"/>
        <n v="2154"/>
        <n v="2323"/>
        <n v="2543"/>
        <n v="2815"/>
        <n v="2861"/>
        <n v="3336"/>
        <n v="3397"/>
        <n v="3423"/>
        <n v="3442"/>
        <n v="3462"/>
        <n v="3470"/>
        <n v="3545"/>
        <n v="3605"/>
        <n v="3660"/>
        <n v="3811"/>
        <n v="3818"/>
        <n v="3824"/>
        <n v="4011"/>
        <n v="4078"/>
        <n v="4100"/>
        <n v="1876"/>
        <n v="76"/>
        <n v="372"/>
        <n v="827"/>
        <n v="848"/>
        <n v="853"/>
        <n v="1093"/>
        <n v="1345"/>
        <n v="1822"/>
        <n v="1849"/>
        <n v="2112"/>
        <n v="2216"/>
        <n v="2281"/>
        <n v="2299"/>
        <n v="2455"/>
        <n v="2479"/>
        <n v="2486"/>
        <n v="2639"/>
        <n v="2740"/>
        <n v="2923"/>
        <n v="2994"/>
        <n v="3011"/>
        <n v="3054"/>
        <n v="3255"/>
        <n v="3444"/>
        <n v="3453"/>
        <n v="3475"/>
        <n v="3476"/>
        <n v="3540"/>
        <n v="3652"/>
        <n v="3704"/>
        <n v="3725"/>
        <n v="3820"/>
        <n v="4043"/>
        <n v="4110"/>
        <n v="3562"/>
        <n v="3693"/>
        <n v="2638"/>
        <n v="22"/>
        <n v="95"/>
        <n v="818"/>
        <n v="1400"/>
        <n v="1685"/>
        <n v="1832"/>
        <n v="2170"/>
        <n v="3309"/>
        <n v="3405"/>
        <n v="3521"/>
        <n v="3558"/>
        <n v="3686"/>
        <n v="3787"/>
        <n v="77"/>
        <n v="97"/>
        <n v="441"/>
        <n v="581"/>
        <n v="618"/>
        <n v="819"/>
        <n v="1106"/>
        <n v="1386"/>
        <n v="1640"/>
        <n v="1833"/>
        <n v="2161"/>
        <n v="2317"/>
        <n v="2448"/>
        <n v="2805"/>
        <n v="2885"/>
        <n v="3325"/>
        <n v="3494"/>
        <n v="3987"/>
        <n v="2217"/>
        <n v="2362"/>
        <n v="115"/>
        <n v="177"/>
        <n v="439"/>
        <n v="1810"/>
        <n v="2836"/>
        <n v="1896"/>
        <n v="2256"/>
        <n v="2067"/>
        <n v="2"/>
        <n v="9"/>
        <n v="70"/>
        <n v="74"/>
        <n v="84"/>
        <n v="90"/>
        <n v="104"/>
        <n v="125"/>
        <n v="139"/>
        <n v="375"/>
        <n v="409"/>
        <n v="539"/>
        <n v="544"/>
        <n v="593"/>
        <n v="774"/>
        <n v="778"/>
        <n v="785"/>
        <n v="829"/>
        <n v="886"/>
        <n v="929"/>
        <n v="1039"/>
        <n v="1051"/>
        <n v="1067"/>
        <n v="1141"/>
        <n v="1190"/>
        <n v="1294"/>
        <n v="1372"/>
        <n v="1389"/>
        <n v="1391"/>
        <n v="1414"/>
        <n v="1542"/>
        <n v="1549"/>
        <n v="1599"/>
        <n v="1612"/>
        <n v="1637"/>
        <n v="1659"/>
        <n v="1835"/>
        <n v="1892"/>
        <n v="1915"/>
        <n v="1919"/>
        <n v="2003"/>
        <n v="2123"/>
        <n v="2131"/>
        <n v="2209"/>
        <n v="2222"/>
        <n v="2254"/>
        <n v="2422"/>
        <n v="2471"/>
        <n v="2490"/>
        <n v="2491"/>
        <n v="2601"/>
        <n v="2617"/>
        <n v="2637"/>
        <n v="2747"/>
        <n v="2755"/>
        <n v="2801"/>
        <n v="2849"/>
        <n v="2895"/>
        <n v="2922"/>
        <n v="3000"/>
        <n v="3037"/>
        <n v="3047"/>
        <n v="3133"/>
        <n v="3136"/>
        <n v="3141"/>
        <n v="3181"/>
        <n v="3204"/>
        <n v="3289"/>
        <n v="3291"/>
        <n v="3319"/>
        <n v="3321"/>
        <n v="3345"/>
        <n v="3353"/>
        <n v="3362"/>
        <n v="3366"/>
        <n v="3391"/>
        <n v="3392"/>
        <n v="3395"/>
        <n v="3404"/>
        <n v="3408"/>
        <n v="3409"/>
        <n v="3413"/>
        <n v="3450"/>
        <n v="3459"/>
        <n v="3460"/>
        <n v="3461"/>
        <n v="3471"/>
        <n v="3491"/>
        <n v="3514"/>
        <n v="3525"/>
        <n v="3529"/>
        <n v="3533"/>
        <n v="3563"/>
        <n v="3572"/>
        <n v="3579"/>
        <n v="3587"/>
        <n v="3599"/>
        <n v="3632"/>
        <n v="3647"/>
        <n v="3650"/>
        <n v="3651"/>
        <n v="3700"/>
        <n v="3711"/>
        <n v="3718"/>
        <n v="3749"/>
        <n v="3752"/>
        <n v="3761"/>
        <n v="3829"/>
        <n v="3831"/>
        <n v="3858"/>
        <n v="3881"/>
        <n v="3991"/>
        <n v="4004"/>
        <n v="4016"/>
        <n v="4039"/>
        <n v="4051"/>
        <n v="4053"/>
        <n v="4102"/>
        <n v="4109"/>
        <n v="465"/>
        <n v="615"/>
        <n v="1588"/>
        <n v="4061"/>
        <n v="2773"/>
        <n v="461"/>
        <n v="743"/>
        <n v="910"/>
        <n v="1084"/>
        <n v="2215"/>
        <n v="2844"/>
        <n v="3378"/>
        <n v="3394"/>
        <n v="3607"/>
        <n v="3755"/>
        <n v="4012"/>
        <n v="25"/>
        <n v="50"/>
        <n v="68"/>
        <n v="130"/>
        <n v="382"/>
        <n v="386"/>
        <n v="812"/>
        <n v="1078"/>
        <n v="1463"/>
        <n v="1837"/>
        <n v="1927"/>
        <n v="1937"/>
        <n v="2074"/>
        <n v="2096"/>
        <n v="2100"/>
        <n v="2214"/>
        <n v="2333"/>
        <n v="2452"/>
        <n v="2492"/>
        <n v="2500"/>
        <n v="2817"/>
        <n v="2855"/>
        <n v="2919"/>
        <n v="3007"/>
        <n v="3050"/>
        <n v="3294"/>
        <n v="3539"/>
        <n v="3577"/>
        <n v="3795"/>
        <n v="3826"/>
        <n v="4020"/>
        <n v="4044"/>
        <n v="4101"/>
        <n v="3665"/>
        <n v="3874"/>
        <n v="201"/>
        <n v="1042"/>
        <n v="1264"/>
        <n v="1940"/>
        <n v="2275"/>
        <n v="2824"/>
        <n v="3451"/>
        <n v="1359"/>
        <n v="1914"/>
        <n v="3537"/>
        <n v="3975"/>
        <n v="756"/>
        <n v="782"/>
        <n v="1548"/>
        <n v="1823"/>
        <n v="2175"/>
        <n v="2465"/>
        <n v="2542"/>
        <n v="2795"/>
        <n v="3023"/>
        <n v="3143"/>
        <n v="3295"/>
        <n v="3343"/>
        <n v="3420"/>
        <n v="3454"/>
        <n v="3591"/>
        <n v="3642"/>
        <n v="3708"/>
        <n v="3737"/>
        <n v="4037"/>
        <n v="4076"/>
        <n v="3617"/>
        <n v="2556"/>
        <n v="81"/>
        <n v="452"/>
        <n v="558"/>
        <n v="899"/>
        <n v="1073"/>
        <n v="1394"/>
        <n v="1550"/>
        <n v="1555"/>
        <n v="1558"/>
        <n v="1623"/>
        <n v="1860"/>
        <n v="2083"/>
        <n v="2191"/>
        <n v="2205"/>
        <n v="2282"/>
        <n v="2477"/>
        <n v="2721"/>
        <n v="2735"/>
        <n v="2882"/>
        <n v="2901"/>
        <n v="2931"/>
        <n v="2978"/>
        <n v="3116"/>
        <n v="3165"/>
        <n v="3367"/>
        <n v="3649"/>
        <n v="3684"/>
        <n v="3908"/>
        <n v="3922"/>
        <n v="3552"/>
        <n v="3135"/>
        <n v="609"/>
        <n v="472"/>
        <n v="646"/>
        <n v="781"/>
        <n v="823"/>
        <n v="1598"/>
        <n v="1611"/>
        <n v="1853"/>
        <n v="1947"/>
        <n v="2104"/>
        <n v="2300"/>
        <n v="2559"/>
        <n v="2669"/>
        <n v="2769"/>
        <n v="2796"/>
        <n v="2834"/>
        <n v="3283"/>
        <n v="3314"/>
        <n v="3327"/>
        <n v="3449"/>
        <n v="3608"/>
        <n v="3664"/>
        <n v="3676"/>
        <n v="3716"/>
        <n v="3836"/>
        <n v="3891"/>
        <n v="4024"/>
        <n v="2628"/>
        <n v="19"/>
        <n v="947"/>
        <n v="1296"/>
        <n v="2293"/>
        <n v="2837"/>
        <n v="3726"/>
        <n v="3732"/>
        <n v="3982"/>
        <n v="73"/>
        <n v="930"/>
        <n v="1206"/>
        <n v="1446"/>
        <n v="1840"/>
        <n v="1899"/>
        <n v="2523"/>
        <n v="2557"/>
        <n v="3026"/>
        <n v="3510"/>
        <n v="3565"/>
        <n v="3580"/>
        <n v="1242"/>
        <n v="2634"/>
        <n v="3532"/>
        <n v="3458"/>
        <n v="383"/>
        <n v="1883"/>
        <n v="35"/>
        <n v="93"/>
        <n v="109"/>
        <n v="179"/>
        <n v="182"/>
        <n v="193"/>
        <n v="222"/>
        <n v="234"/>
        <n v="239"/>
        <n v="266"/>
        <n v="306"/>
        <n v="310"/>
        <n v="314"/>
        <n v="390"/>
        <n v="410"/>
        <n v="416"/>
        <n v="430"/>
        <n v="436"/>
        <n v="444"/>
        <n v="490"/>
        <n v="584"/>
        <n v="780"/>
        <n v="784"/>
        <n v="788"/>
        <n v="811"/>
        <n v="814"/>
        <n v="885"/>
        <n v="887"/>
        <n v="888"/>
        <n v="1037"/>
        <n v="1063"/>
        <n v="1075"/>
        <n v="1113"/>
        <n v="1117"/>
        <n v="1128"/>
        <n v="1135"/>
        <n v="1182"/>
        <n v="1211"/>
        <n v="1233"/>
        <n v="1238"/>
        <n v="1283"/>
        <n v="1353"/>
        <n v="1362"/>
        <n v="1408"/>
        <n v="1426"/>
        <n v="1428"/>
        <n v="1544"/>
        <n v="1546"/>
        <n v="1581"/>
        <n v="1582"/>
        <n v="1594"/>
        <n v="1613"/>
        <n v="1620"/>
        <n v="1624"/>
        <n v="1638"/>
        <n v="1663"/>
        <n v="1670"/>
        <n v="1675"/>
        <n v="1680"/>
        <n v="1731"/>
        <n v="1735"/>
        <n v="1739"/>
        <n v="1758"/>
        <n v="1831"/>
        <n v="1838"/>
        <n v="1839"/>
        <n v="1845"/>
        <n v="1884"/>
        <n v="1894"/>
        <n v="1898"/>
        <n v="1902"/>
        <n v="1930"/>
        <n v="1995"/>
        <n v="2080"/>
        <n v="2102"/>
        <n v="2118"/>
        <n v="2133"/>
        <n v="2138"/>
        <n v="2172"/>
        <n v="2179"/>
        <n v="2208"/>
        <n v="2219"/>
        <n v="2228"/>
        <n v="2241"/>
        <n v="2259"/>
        <n v="2261"/>
        <n v="2272"/>
        <n v="2279"/>
        <n v="2288"/>
        <n v="2297"/>
        <n v="2325"/>
        <n v="2344"/>
        <n v="2347"/>
        <n v="2353"/>
        <n v="2365"/>
        <n v="2384"/>
        <n v="2417"/>
        <n v="2467"/>
        <n v="2470"/>
        <n v="2482"/>
        <n v="2498"/>
        <n v="2537"/>
        <n v="2583"/>
        <n v="2619"/>
        <n v="2636"/>
        <n v="2668"/>
        <n v="2759"/>
        <n v="2782"/>
        <n v="2783"/>
        <n v="2787"/>
        <n v="2800"/>
        <n v="2804"/>
        <n v="2821"/>
        <n v="2835"/>
        <n v="2841"/>
        <n v="2854"/>
        <n v="2858"/>
        <n v="2915"/>
        <n v="2928"/>
        <n v="2936"/>
        <n v="2949"/>
        <n v="2962"/>
        <n v="2969"/>
        <n v="2988"/>
        <n v="2993"/>
        <n v="3032"/>
        <n v="3038"/>
        <n v="3069"/>
        <n v="3106"/>
        <n v="3117"/>
        <n v="3134"/>
        <n v="3185"/>
        <n v="3203"/>
        <n v="3231"/>
        <n v="3232"/>
        <n v="3307"/>
        <n v="3323"/>
        <n v="3329"/>
        <n v="3349"/>
        <n v="3368"/>
        <n v="3372"/>
        <n v="3435"/>
        <n v="3443"/>
        <n v="3446"/>
        <n v="3447"/>
        <n v="3452"/>
        <n v="3490"/>
        <n v="3500"/>
        <n v="3504"/>
        <n v="3512"/>
        <n v="3531"/>
        <n v="3549"/>
        <n v="3559"/>
        <n v="3564"/>
        <n v="3567"/>
        <n v="3568"/>
        <n v="3582"/>
        <n v="3598"/>
        <n v="3610"/>
        <n v="3619"/>
        <n v="3622"/>
        <n v="3640"/>
        <n v="3645"/>
        <n v="3668"/>
        <n v="3669"/>
        <n v="3681"/>
        <n v="3692"/>
        <n v="3707"/>
        <n v="3709"/>
        <n v="3730"/>
        <n v="3751"/>
        <n v="3771"/>
        <n v="3784"/>
        <n v="3808"/>
        <n v="3815"/>
        <n v="3819"/>
        <n v="3850"/>
        <n v="3855"/>
        <n v="3892"/>
        <n v="3895"/>
        <n v="3907"/>
        <n v="3972"/>
        <n v="3974"/>
        <n v="4008"/>
        <n v="4070"/>
        <n v="4072"/>
        <n v="4086"/>
        <n v="4090"/>
        <n v="4103"/>
        <n v="464"/>
        <n v="3317"/>
        <n v="3703"/>
        <n v="2632"/>
        <n v="846"/>
        <n v="1059"/>
        <n v="1087"/>
        <n v="1654"/>
        <n v="2124"/>
        <n v="2206"/>
        <n v="2483"/>
        <n v="2739"/>
        <n v="3546"/>
        <n v="3596"/>
        <n v="3769"/>
        <n v="173"/>
        <n v="528"/>
        <n v="2512"/>
        <n v="64"/>
        <n v="85"/>
        <n v="131"/>
        <n v="180"/>
        <n v="529"/>
        <n v="710"/>
        <n v="787"/>
        <n v="857"/>
        <n v="858"/>
        <n v="1354"/>
        <n v="1491"/>
        <n v="1507"/>
        <n v="1584"/>
        <n v="1589"/>
        <n v="1608"/>
        <n v="1642"/>
        <n v="1741"/>
        <n v="1752"/>
        <n v="1819"/>
        <n v="1886"/>
        <n v="2117"/>
        <n v="2189"/>
        <n v="2295"/>
        <n v="2314"/>
        <n v="2403"/>
        <n v="2469"/>
        <n v="2843"/>
        <n v="2955"/>
        <n v="3180"/>
        <n v="3226"/>
        <n v="3227"/>
        <n v="3399"/>
        <n v="3439"/>
        <n v="3541"/>
        <n v="3666"/>
        <n v="3744"/>
        <n v="3783"/>
        <n v="3832"/>
        <n v="3833"/>
        <n v="3942"/>
        <n v="3959"/>
        <n v="4001"/>
        <n v="26"/>
        <n v="1728"/>
        <n v="2558"/>
        <n v="2781"/>
        <n v="3129"/>
        <n v="3149"/>
        <n v="3613"/>
        <n v="3762"/>
        <n v="3998"/>
        <n v="4002"/>
        <n v="4069"/>
        <n v="79"/>
        <n v="103"/>
        <n v="110"/>
        <n v="828"/>
        <n v="1377"/>
        <n v="1851"/>
        <n v="3710"/>
        <n v="3976"/>
        <n v="1033"/>
        <n v="2999"/>
        <n v="2043"/>
        <n v="3522"/>
        <n v="415"/>
        <n v="742"/>
        <n v="936"/>
        <n v="3962"/>
        <n v="855"/>
        <n v="17"/>
        <n v="96"/>
        <n v="99"/>
        <n v="108"/>
        <n v="154"/>
        <n v="176"/>
        <n v="184"/>
        <n v="188"/>
        <n v="253"/>
        <n v="477"/>
        <n v="514"/>
        <n v="526"/>
        <n v="604"/>
        <n v="650"/>
        <n v="738"/>
        <n v="772"/>
        <n v="783"/>
        <n v="800"/>
        <n v="810"/>
        <n v="813"/>
        <n v="817"/>
        <n v="831"/>
        <n v="882"/>
        <n v="914"/>
        <n v="1038"/>
        <n v="1053"/>
        <n v="1263"/>
        <n v="1286"/>
        <n v="1289"/>
        <n v="1344"/>
        <n v="1360"/>
        <n v="1370"/>
        <n v="1374"/>
        <n v="1442"/>
        <n v="1470"/>
        <n v="1473"/>
        <n v="1496"/>
        <n v="1506"/>
        <n v="1556"/>
        <n v="1586"/>
        <n v="1602"/>
        <n v="1609"/>
        <n v="1618"/>
        <n v="1619"/>
        <n v="1655"/>
        <n v="1678"/>
        <n v="1766"/>
        <n v="1829"/>
        <n v="1844"/>
        <n v="1921"/>
        <n v="1925"/>
        <n v="1926"/>
        <n v="1992"/>
        <n v="2020"/>
        <n v="2082"/>
        <n v="2087"/>
        <n v="2093"/>
        <n v="2115"/>
        <n v="2204"/>
        <n v="2266"/>
        <n v="2286"/>
        <n v="2289"/>
        <n v="2290"/>
        <n v="2358"/>
        <n v="2456"/>
        <n v="2487"/>
        <n v="2494"/>
        <n v="2495"/>
        <n v="2553"/>
        <n v="2591"/>
        <n v="2597"/>
        <n v="2622"/>
        <n v="2641"/>
        <n v="2667"/>
        <n v="2757"/>
        <n v="2814"/>
        <n v="2842"/>
        <n v="2904"/>
        <n v="2937"/>
        <n v="2965"/>
        <n v="3010"/>
        <n v="3031"/>
        <n v="3042"/>
        <n v="3121"/>
        <n v="3137"/>
        <n v="3159"/>
        <n v="3178"/>
        <n v="3251"/>
        <n v="3271"/>
        <n v="3296"/>
        <n v="3306"/>
        <n v="3324"/>
        <n v="3330"/>
        <n v="3346"/>
        <n v="3356"/>
        <n v="3370"/>
        <n v="3388"/>
        <n v="3390"/>
        <n v="3393"/>
        <n v="3396"/>
        <n v="3427"/>
        <n v="3479"/>
        <n v="3480"/>
        <n v="3493"/>
        <n v="3501"/>
        <n v="3511"/>
        <n v="3518"/>
        <n v="3543"/>
        <n v="3551"/>
        <n v="3571"/>
        <n v="3578"/>
        <n v="3581"/>
        <n v="3603"/>
        <n v="3654"/>
        <n v="3658"/>
        <n v="3690"/>
        <n v="3701"/>
        <n v="3706"/>
        <n v="3722"/>
        <n v="3733"/>
        <n v="3734"/>
        <n v="3736"/>
        <n v="3738"/>
        <n v="3758"/>
        <n v="3764"/>
        <n v="3791"/>
        <n v="3807"/>
        <n v="3810"/>
        <n v="3814"/>
        <n v="3816"/>
        <n v="3871"/>
        <n v="3903"/>
        <n v="3905"/>
        <n v="3906"/>
        <n v="3915"/>
        <n v="3984"/>
        <n v="3988"/>
        <n v="4018"/>
        <n v="4050"/>
        <n v="4056"/>
        <n v="4113"/>
        <n v="1020"/>
        <n v="3497"/>
        <n v="2549"/>
        <n v="2008"/>
        <n v="824"/>
        <n v="1479"/>
        <n v="1985"/>
        <n v="3244"/>
        <n v="3594"/>
        <n v="3896"/>
        <n v="4091"/>
        <n v="3485"/>
        <n v="3498"/>
        <n v="3528"/>
        <n v="3990"/>
        <n v="1340"/>
        <n v="789"/>
        <n v="1292"/>
        <n v="1672"/>
        <n v="3417"/>
        <n v="3967"/>
        <n v="1454"/>
        <n v="1580"/>
        <n v="1709"/>
        <n v="2603"/>
        <n v="3030"/>
        <n v="3355"/>
        <n v="3383"/>
        <n v="3955"/>
        <n v="71"/>
        <n v="830"/>
        <n v="1639"/>
        <n v="2183"/>
        <n v="2911"/>
        <n v="2927"/>
        <n v="3148"/>
        <n v="3270"/>
        <n v="3275"/>
        <n v="3303"/>
        <n v="3328"/>
        <n v="3477"/>
        <n v="2916"/>
        <n v="1578"/>
        <n v="720"/>
        <n v="1786"/>
        <n v="3176"/>
        <n v="4009"/>
        <n v="3609"/>
        <n v="2307"/>
        <n v="2750"/>
        <n v="15"/>
        <n v="20"/>
        <n v="23"/>
        <n v="40"/>
        <n v="41"/>
        <n v="44"/>
        <n v="48"/>
        <n v="63"/>
        <n v="66"/>
        <n v="67"/>
        <n v="402"/>
        <n v="407"/>
        <n v="449"/>
        <n v="475"/>
        <n v="533"/>
        <n v="535"/>
        <n v="537"/>
        <n v="617"/>
        <n v="636"/>
        <n v="645"/>
        <n v="647"/>
        <n v="685"/>
        <n v="748"/>
        <n v="754"/>
        <n v="801"/>
        <n v="820"/>
        <n v="835"/>
        <n v="838"/>
        <n v="851"/>
        <n v="863"/>
        <n v="877"/>
        <n v="884"/>
        <n v="893"/>
        <n v="931"/>
        <n v="933"/>
        <n v="1022"/>
        <n v="1023"/>
        <n v="1030"/>
        <n v="1047"/>
        <n v="1092"/>
        <n v="1126"/>
        <n v="1188"/>
        <n v="1214"/>
        <n v="1227"/>
        <n v="1244"/>
        <n v="1245"/>
        <n v="1246"/>
        <n v="1261"/>
        <n v="1284"/>
        <n v="1285"/>
        <n v="1298"/>
        <n v="1301"/>
        <n v="1357"/>
        <n v="1378"/>
        <n v="1413"/>
        <n v="1484"/>
        <n v="1495"/>
        <n v="1499"/>
        <n v="1585"/>
        <n v="1603"/>
        <n v="1610"/>
        <n v="1627"/>
        <n v="1634"/>
        <n v="1635"/>
        <n v="1646"/>
        <n v="1650"/>
        <n v="1651"/>
        <n v="1669"/>
        <n v="1671"/>
        <n v="1679"/>
        <n v="1704"/>
        <n v="1705"/>
        <n v="1716"/>
        <n v="1742"/>
        <n v="1825"/>
        <n v="1826"/>
        <n v="1841"/>
        <n v="1842"/>
        <n v="1856"/>
        <n v="1881"/>
        <n v="1889"/>
        <n v="1922"/>
        <n v="1931"/>
        <n v="1986"/>
        <n v="1991"/>
        <n v="1993"/>
        <n v="2066"/>
        <n v="2101"/>
        <n v="2105"/>
        <n v="2107"/>
        <n v="2110"/>
        <n v="2111"/>
        <n v="2119"/>
        <n v="2129"/>
        <n v="2143"/>
        <n v="2149"/>
        <n v="2166"/>
        <n v="2181"/>
        <n v="2200"/>
        <n v="2203"/>
        <n v="2207"/>
        <n v="2218"/>
        <n v="2278"/>
        <n v="2292"/>
        <n v="2352"/>
        <n v="2371"/>
        <n v="2463"/>
        <n v="2464"/>
        <n v="2468"/>
        <n v="2473"/>
        <n v="2480"/>
        <n v="2485"/>
        <n v="2534"/>
        <n v="2545"/>
        <n v="2555"/>
        <n v="2623"/>
        <n v="2630"/>
        <n v="2753"/>
        <n v="2758"/>
        <n v="2788"/>
        <n v="2791"/>
        <n v="2792"/>
        <n v="2826"/>
        <n v="2827"/>
        <n v="2838"/>
        <n v="2847"/>
        <n v="2859"/>
        <n v="2890"/>
        <n v="2917"/>
        <n v="2946"/>
        <n v="2972"/>
        <n v="3099"/>
        <n v="3161"/>
        <n v="3170"/>
        <n v="3172"/>
        <n v="3201"/>
        <n v="3216"/>
        <n v="3225"/>
        <n v="3257"/>
        <n v="3268"/>
        <n v="3280"/>
        <n v="3290"/>
        <n v="3313"/>
        <n v="3318"/>
        <n v="3347"/>
        <n v="3357"/>
        <n v="3373"/>
        <n v="3379"/>
        <n v="3385"/>
        <n v="3386"/>
        <n v="3403"/>
        <n v="3407"/>
        <n v="3428"/>
        <n v="3430"/>
        <n v="3431"/>
        <n v="3432"/>
        <n v="3445"/>
        <n v="3457"/>
        <n v="3465"/>
        <n v="3472"/>
        <n v="3474"/>
        <n v="3478"/>
        <n v="3487"/>
        <n v="3499"/>
        <n v="3519"/>
        <n v="3520"/>
        <n v="3535"/>
        <n v="3538"/>
        <n v="3566"/>
        <n v="3570"/>
        <n v="3592"/>
        <n v="3601"/>
        <n v="3618"/>
        <n v="3627"/>
        <n v="3653"/>
        <n v="3657"/>
        <n v="3678"/>
        <n v="3679"/>
        <n v="3696"/>
        <n v="3697"/>
        <n v="3713"/>
        <n v="3727"/>
        <n v="3740"/>
        <n v="3767"/>
        <n v="3770"/>
        <n v="3775"/>
        <n v="3777"/>
        <n v="3782"/>
        <n v="3785"/>
        <n v="3809"/>
        <n v="3812"/>
        <n v="3817"/>
        <n v="3837"/>
        <n v="3839"/>
        <n v="3861"/>
        <n v="3866"/>
        <n v="3867"/>
        <n v="3887"/>
        <n v="3888"/>
        <n v="3916"/>
        <n v="3945"/>
        <n v="3958"/>
        <n v="3964"/>
        <n v="3965"/>
        <n v="3978"/>
        <n v="3985"/>
        <n v="3994"/>
        <n v="4003"/>
        <n v="4007"/>
        <n v="4013"/>
        <n v="4028"/>
        <n v="4064"/>
        <n v="4075"/>
        <n v="4088"/>
        <n v="4094"/>
        <n v="4107"/>
        <n v="2615"/>
        <n v="879"/>
        <n v="1119"/>
        <n v="1673"/>
        <n v="2676"/>
        <n v="3448"/>
        <n v="3548"/>
        <n v="3813"/>
        <n v="72"/>
        <n v="105"/>
        <n v="760"/>
        <n v="865"/>
        <n v="1069"/>
        <n v="1221"/>
        <n v="1383"/>
        <n v="2106"/>
        <n v="2258"/>
        <n v="3152"/>
        <n v="3556"/>
        <n v="3743"/>
        <n v="745"/>
        <n v="4081"/>
        <n v="1543"/>
        <n v="3252"/>
        <n v="270"/>
        <n v="803"/>
        <n v="1648"/>
        <n v="2302"/>
        <n v="1531"/>
        <n v="1493"/>
        <n v="1689"/>
        <n v="2986"/>
        <n v="3555"/>
        <n v="3778"/>
        <n v="3865"/>
        <n v="376"/>
        <n v="2724"/>
        <n v="38"/>
        <n v="87"/>
        <n v="169"/>
        <n v="194"/>
        <n v="197"/>
        <n v="203"/>
        <n v="262"/>
        <n v="412"/>
        <n v="434"/>
        <n v="448"/>
        <n v="549"/>
        <n v="569"/>
        <n v="572"/>
        <n v="598"/>
        <n v="649"/>
        <n v="681"/>
        <n v="726"/>
        <n v="733"/>
        <n v="755"/>
        <n v="758"/>
        <n v="768"/>
        <n v="792"/>
        <n v="837"/>
        <n v="842"/>
        <n v="898"/>
        <n v="908"/>
        <n v="962"/>
        <n v="1050"/>
        <n v="1054"/>
        <n v="1111"/>
        <n v="1150"/>
        <n v="1183"/>
        <n v="1212"/>
        <n v="1236"/>
        <n v="1239"/>
        <n v="1248"/>
        <n v="1259"/>
        <n v="1295"/>
        <n v="1302"/>
        <n v="1333"/>
        <n v="1347"/>
        <n v="1355"/>
        <n v="1392"/>
        <n v="1401"/>
        <n v="1402"/>
        <n v="1557"/>
        <n v="1560"/>
        <n v="1572"/>
        <n v="1601"/>
        <n v="1641"/>
        <n v="1664"/>
        <n v="1666"/>
        <n v="1690"/>
        <n v="1774"/>
        <n v="1821"/>
        <n v="1847"/>
        <n v="1863"/>
        <n v="1888"/>
        <n v="1893"/>
        <n v="1900"/>
        <n v="1935"/>
        <n v="1972"/>
        <n v="1998"/>
        <n v="2029"/>
        <n v="2089"/>
        <n v="2095"/>
        <n v="2163"/>
        <n v="2165"/>
        <n v="2177"/>
        <n v="2211"/>
        <n v="2231"/>
        <n v="2233"/>
        <n v="2246"/>
        <n v="2257"/>
        <n v="2260"/>
        <n v="2269"/>
        <n v="2273"/>
        <n v="2274"/>
        <n v="2291"/>
        <n v="2315"/>
        <n v="2377"/>
        <n v="2447"/>
        <n v="2466"/>
        <n v="2475"/>
        <n v="2540"/>
        <n v="2626"/>
        <n v="2647"/>
        <n v="2742"/>
        <n v="2779"/>
        <n v="2786"/>
        <n v="2809"/>
        <n v="2810"/>
        <n v="2829"/>
        <n v="2832"/>
        <n v="2840"/>
        <n v="2864"/>
        <n v="2867"/>
        <n v="2873"/>
        <n v="2907"/>
        <n v="2920"/>
        <n v="2933"/>
        <n v="2934"/>
        <n v="2940"/>
        <n v="3025"/>
        <n v="3101"/>
        <n v="3164"/>
        <n v="3168"/>
        <n v="3177"/>
        <n v="3183"/>
        <n v="3222"/>
        <n v="3247"/>
        <n v="3263"/>
        <n v="3264"/>
        <n v="3278"/>
        <n v="3287"/>
        <n v="3311"/>
        <n v="3312"/>
        <n v="3320"/>
        <n v="3337"/>
        <n v="3365"/>
        <n v="3438"/>
        <n v="3441"/>
        <n v="3484"/>
        <n v="3503"/>
        <n v="3505"/>
        <n v="3516"/>
        <n v="3544"/>
        <n v="3550"/>
        <n v="3561"/>
        <n v="3597"/>
        <n v="3611"/>
        <n v="3614"/>
        <n v="3615"/>
        <n v="3616"/>
        <n v="3623"/>
        <n v="3699"/>
        <n v="3747"/>
        <n v="3754"/>
        <n v="3774"/>
        <n v="3780"/>
        <n v="3823"/>
        <n v="3851"/>
        <n v="3859"/>
        <n v="3897"/>
        <n v="3898"/>
        <n v="3900"/>
        <n v="3914"/>
        <n v="3920"/>
        <n v="3927"/>
        <n v="3980"/>
        <n v="4030"/>
        <n v="4038"/>
        <n v="4093"/>
        <n v="4112"/>
        <n v="1928"/>
        <n v="2058"/>
        <n v="34"/>
        <n v="1525"/>
        <n v="3230"/>
        <n v="3595"/>
        <n v="1199"/>
        <n v="977"/>
        <n v="1191"/>
        <n v="2322"/>
        <n v="2833"/>
        <n v="3265"/>
        <n v="1439"/>
        <n v="793"/>
        <n v="939"/>
        <n v="1229"/>
        <n v="3142"/>
        <n v="3419"/>
        <n v="3530"/>
        <n v="4074"/>
        <n v="162"/>
        <n v="406"/>
        <n v="1390"/>
        <n v="1500"/>
        <n v="1604"/>
        <n v="2236"/>
        <n v="2813"/>
        <n v="3238"/>
        <n v="3469"/>
        <n v="3513"/>
        <n v="405"/>
        <n v="3969"/>
        <n v="3705"/>
        <n v="1722"/>
        <n v="3937"/>
        <n v="2865"/>
        <n v="907"/>
        <n v="1490"/>
        <n v="3401"/>
        <n v="746"/>
        <n v="157"/>
        <n v="10"/>
        <n v="29"/>
        <n v="53"/>
        <n v="62"/>
        <n v="91"/>
        <n v="114"/>
        <n v="121"/>
        <n v="135"/>
        <n v="136"/>
        <n v="142"/>
        <n v="229"/>
        <n v="272"/>
        <n v="303"/>
        <n v="337"/>
        <n v="378"/>
        <n v="424"/>
        <n v="431"/>
        <n v="433"/>
        <n v="522"/>
        <n v="580"/>
        <n v="652"/>
        <n v="659"/>
        <n v="740"/>
        <n v="751"/>
        <n v="777"/>
        <n v="797"/>
        <n v="805"/>
        <n v="822"/>
        <n v="843"/>
        <n v="844"/>
        <n v="874"/>
        <n v="890"/>
        <n v="897"/>
        <n v="924"/>
        <n v="943"/>
        <n v="1021"/>
        <n v="1046"/>
        <n v="1065"/>
        <n v="1125"/>
        <n v="1133"/>
        <n v="1225"/>
        <n v="1255"/>
        <n v="1276"/>
        <n v="1291"/>
        <n v="1300"/>
        <n v="1358"/>
        <n v="1407"/>
        <n v="1411"/>
        <n v="1418"/>
        <n v="1437"/>
        <n v="1474"/>
        <n v="1498"/>
        <n v="1524"/>
        <n v="1528"/>
        <n v="1545"/>
        <n v="1676"/>
        <n v="1693"/>
        <n v="1713"/>
        <n v="1727"/>
        <n v="1730"/>
        <n v="1736"/>
        <n v="1740"/>
        <n v="1791"/>
        <n v="1793"/>
        <n v="1815"/>
        <n v="1824"/>
        <n v="1848"/>
        <n v="1857"/>
        <n v="1859"/>
        <n v="1887"/>
        <n v="1903"/>
        <n v="1924"/>
        <n v="1990"/>
        <n v="2028"/>
        <n v="2040"/>
        <n v="2084"/>
        <n v="2088"/>
        <n v="2097"/>
        <n v="2099"/>
        <n v="2182"/>
        <n v="2283"/>
        <n v="2285"/>
        <n v="2312"/>
        <n v="2319"/>
        <n v="2345"/>
        <n v="2376"/>
        <n v="2382"/>
        <n v="2413"/>
        <n v="2419"/>
        <n v="2430"/>
        <n v="2444"/>
        <n v="2453"/>
        <n v="2462"/>
        <n v="2488"/>
        <n v="2552"/>
        <n v="2554"/>
        <n v="2560"/>
        <n v="2586"/>
        <n v="2590"/>
        <n v="2598"/>
        <n v="2640"/>
        <n v="2746"/>
        <n v="2777"/>
        <n v="2789"/>
        <n v="2790"/>
        <n v="2802"/>
        <n v="2806"/>
        <n v="2816"/>
        <n v="2825"/>
        <n v="2830"/>
        <n v="2831"/>
        <n v="2856"/>
        <n v="2872"/>
        <n v="2878"/>
        <n v="2887"/>
        <n v="2889"/>
        <n v="2896"/>
        <n v="2926"/>
        <n v="2943"/>
        <n v="2977"/>
        <n v="2980"/>
        <n v="2992"/>
        <n v="3003"/>
        <n v="3008"/>
        <n v="3033"/>
        <n v="3040"/>
        <n v="3063"/>
        <n v="3153"/>
        <n v="3167"/>
        <n v="3174"/>
        <n v="3210"/>
        <n v="3240"/>
        <n v="3284"/>
        <n v="3299"/>
        <n v="3300"/>
        <n v="3301"/>
        <n v="3340"/>
        <n v="3354"/>
        <n v="3364"/>
        <n v="3375"/>
        <n v="3380"/>
        <n v="3387"/>
        <n v="3410"/>
        <n v="3412"/>
        <n v="3414"/>
        <n v="3422"/>
        <n v="3437"/>
        <n v="3456"/>
        <n v="3467"/>
        <n v="3482"/>
        <n v="3486"/>
        <n v="3488"/>
        <n v="3496"/>
        <n v="3506"/>
        <n v="3509"/>
        <n v="3515"/>
        <n v="3573"/>
        <n v="3583"/>
        <n v="3584"/>
        <n v="3593"/>
        <n v="3604"/>
        <n v="3606"/>
        <n v="3621"/>
        <n v="3624"/>
        <n v="3625"/>
        <n v="3630"/>
        <n v="3637"/>
        <n v="3641"/>
        <n v="3659"/>
        <n v="3661"/>
        <n v="3667"/>
        <n v="3672"/>
        <n v="3680"/>
        <n v="3682"/>
        <n v="3688"/>
        <n v="3689"/>
        <n v="3702"/>
        <n v="3802"/>
        <n v="3827"/>
        <n v="3834"/>
        <n v="3901"/>
        <n v="3902"/>
        <n v="3921"/>
        <n v="3935"/>
        <n v="3947"/>
        <n v="3960"/>
        <n v="3989"/>
        <n v="3996"/>
        <n v="3997"/>
        <n v="4005"/>
        <n v="4027"/>
        <n v="4052"/>
        <n v="4079"/>
        <n v="4080"/>
        <n v="4084"/>
        <n v="4104"/>
        <n v="4108"/>
        <n v="4111"/>
        <n v="2932"/>
        <n v="3223"/>
        <n v="876"/>
        <n v="98"/>
        <n v="1122"/>
        <n v="1929"/>
        <n v="1994"/>
        <n v="2476"/>
        <n v="2971"/>
        <n v="3186"/>
        <n v="3560"/>
        <n v="119"/>
        <n v="1596"/>
        <n v="2406"/>
        <n v="2762"/>
        <n v="3938"/>
        <n v="1717"/>
        <n v="2751"/>
        <n v="420"/>
        <n v="474"/>
        <n v="536"/>
        <n v="916"/>
        <n v="1260"/>
        <n v="2262"/>
        <n v="3261"/>
        <n v="3322"/>
        <n v="3526"/>
        <n v="3638"/>
        <n v="3720"/>
        <n v="1579"/>
        <n v="1882"/>
        <n v="3341"/>
        <n v="3483"/>
        <n v="304"/>
        <n v="1356"/>
        <n v="1667"/>
        <n v="2701"/>
        <n v="3015"/>
        <n v="3585"/>
        <n v="530"/>
        <n v="181"/>
        <n v="4068"/>
        <n v="8"/>
        <n v="13"/>
        <n v="75"/>
        <n v="88"/>
        <n v="101"/>
        <n v="111"/>
        <n v="116"/>
        <n v="196"/>
        <n v="244"/>
        <n v="251"/>
        <n v="341"/>
        <n v="354"/>
        <n v="524"/>
        <n v="727"/>
        <n v="762"/>
        <n v="798"/>
        <n v="852"/>
        <n v="866"/>
        <n v="873"/>
        <n v="912"/>
        <n v="935"/>
        <n v="937"/>
        <n v="1055"/>
        <n v="1198"/>
        <n v="1247"/>
        <n v="1252"/>
        <n v="1265"/>
        <n v="1290"/>
        <n v="1299"/>
        <n v="1303"/>
        <n v="1384"/>
        <n v="1395"/>
        <n v="1512"/>
        <n v="1527"/>
        <n v="1551"/>
        <n v="1665"/>
        <n v="1683"/>
        <n v="1802"/>
        <n v="1809"/>
        <n v="1870"/>
        <n v="2081"/>
        <n v="2094"/>
        <n v="2220"/>
        <n v="2249"/>
        <n v="2306"/>
        <n v="2425"/>
        <n v="2484"/>
        <n v="2489"/>
        <n v="2541"/>
        <n v="2546"/>
        <n v="2665"/>
        <n v="2692"/>
        <n v="2839"/>
        <n v="2905"/>
        <n v="2935"/>
        <n v="2968"/>
        <n v="3051"/>
        <n v="3150"/>
        <n v="3151"/>
        <n v="3195"/>
        <n v="3308"/>
        <n v="3333"/>
        <n v="3350"/>
        <n v="3374"/>
        <n v="3382"/>
        <n v="3466"/>
        <n v="3635"/>
        <n v="3671"/>
        <n v="3683"/>
        <n v="3694"/>
        <n v="3715"/>
        <n v="3757"/>
        <n v="3821"/>
        <n v="3917"/>
        <n v="4019"/>
        <n v="4057"/>
        <n v="4073"/>
        <n v="4083"/>
        <n v="4085"/>
        <n v="4096"/>
        <n v="3789"/>
        <n v="736"/>
        <n v="2159"/>
        <n v="2551"/>
        <n v="1376"/>
        <n v="881"/>
        <n v="1503"/>
        <n v="3049"/>
        <n v="3191"/>
        <n v="3426"/>
        <n v="4058"/>
        <n v="773"/>
        <n v="880"/>
        <n v="1649"/>
        <n v="3492"/>
        <n v="554"/>
        <n v="3334"/>
        <n v="918"/>
        <n v="3876"/>
        <n v="2711"/>
        <n v="2255"/>
        <n v="5"/>
        <n v="30"/>
        <n v="82"/>
        <n v="124"/>
        <n v="232"/>
        <n v="274"/>
        <n v="276"/>
        <n v="327"/>
        <n v="380"/>
        <n v="531"/>
        <n v="729"/>
        <n v="766"/>
        <n v="769"/>
        <n v="807"/>
        <n v="809"/>
        <n v="815"/>
        <n v="849"/>
        <n v="850"/>
        <n v="859"/>
        <n v="948"/>
        <n v="996"/>
        <n v="1006"/>
        <n v="1061"/>
        <n v="1100"/>
        <n v="1142"/>
        <n v="1222"/>
        <n v="1273"/>
        <n v="1288"/>
        <n v="1375"/>
        <n v="1387"/>
        <n v="1403"/>
        <n v="1409"/>
        <n v="1462"/>
        <n v="1492"/>
        <n v="1535"/>
        <n v="1562"/>
        <n v="1565"/>
        <n v="1628"/>
        <n v="1630"/>
        <n v="1632"/>
        <n v="1688"/>
        <n v="1719"/>
        <n v="1720"/>
        <n v="1732"/>
        <n v="1737"/>
        <n v="1799"/>
        <n v="1976"/>
        <n v="2024"/>
        <n v="2063"/>
        <n v="2086"/>
        <n v="2109"/>
        <n v="2171"/>
        <n v="2174"/>
        <n v="2202"/>
        <n v="2210"/>
        <n v="2238"/>
        <n v="2245"/>
        <n v="2334"/>
        <n v="2398"/>
        <n v="2481"/>
        <n v="2497"/>
        <n v="2499"/>
        <n v="2526"/>
        <n v="2527"/>
        <n v="2528"/>
        <n v="2532"/>
        <n v="2764"/>
        <n v="2765"/>
        <n v="2767"/>
        <n v="2774"/>
        <n v="2860"/>
        <n v="2938"/>
        <n v="2981"/>
        <n v="3012"/>
        <n v="3045"/>
        <n v="3093"/>
        <n v="3104"/>
        <n v="3157"/>
        <n v="3162"/>
        <n v="3190"/>
        <n v="3212"/>
        <n v="3221"/>
        <n v="3234"/>
        <n v="3273"/>
        <n v="3305"/>
        <n v="3315"/>
        <n v="3359"/>
        <n v="3381"/>
        <n v="3398"/>
        <n v="3416"/>
        <n v="3418"/>
        <n v="3502"/>
        <n v="3517"/>
        <n v="3523"/>
        <n v="3589"/>
        <n v="3602"/>
        <n v="3626"/>
        <n v="3673"/>
        <n v="3695"/>
        <n v="3717"/>
        <n v="3739"/>
        <n v="3759"/>
        <n v="3768"/>
        <n v="3950"/>
        <n v="4026"/>
        <n v="4065"/>
        <n v="3084"/>
        <n v="3103"/>
        <n v="3131"/>
        <n v="1136"/>
        <n v="1771"/>
        <n v="2173"/>
        <n v="2392"/>
        <n v="3018"/>
        <n v="3179"/>
        <n v="763"/>
        <n v="1552"/>
        <n v="3184"/>
        <n v="3724"/>
        <n v="1052"/>
        <n v="215"/>
        <n v="1398"/>
        <n v="1415"/>
        <n v="750"/>
        <n v="497"/>
        <n v="60"/>
        <n v="117"/>
        <n v="145"/>
        <n v="290"/>
        <n v="541"/>
        <n v="808"/>
        <n v="861"/>
        <n v="1036"/>
        <n v="1118"/>
        <n v="1417"/>
        <n v="1636"/>
        <n v="1652"/>
        <n v="1734"/>
        <n v="2162"/>
        <n v="2287"/>
        <n v="2531"/>
        <n v="2808"/>
        <n v="2851"/>
        <n v="3021"/>
        <n v="3160"/>
        <n v="3217"/>
        <n v="3276"/>
        <n v="3293"/>
        <n v="3344"/>
        <n v="3674"/>
        <n v="3723"/>
        <n v="3756"/>
        <n v="3781"/>
        <n v="4099"/>
        <n v="1885"/>
        <n v="2276"/>
        <n v="1035"/>
        <n v="1312"/>
        <n v="2195"/>
        <n v="394"/>
        <n v="1200"/>
        <n v="1777"/>
        <n v="2752"/>
        <n v="1346"/>
        <n v="2045"/>
        <n v="3473"/>
        <n v="1444"/>
        <n v="3285"/>
        <n v="11"/>
        <n v="45"/>
        <n v="47"/>
        <n v="61"/>
        <n v="92"/>
        <n v="100"/>
        <n v="106"/>
        <n v="112"/>
        <n v="113"/>
        <n v="118"/>
        <n v="134"/>
        <n v="158"/>
        <n v="160"/>
        <n v="166"/>
        <n v="186"/>
        <n v="187"/>
        <n v="191"/>
        <n v="211"/>
        <n v="218"/>
        <n v="245"/>
        <n v="246"/>
        <n v="247"/>
        <n v="252"/>
        <n v="264"/>
        <n v="265"/>
        <n v="268"/>
        <n v="273"/>
        <n v="291"/>
        <n v="294"/>
        <n v="318"/>
        <n v="319"/>
        <n v="388"/>
        <n v="403"/>
        <n v="429"/>
        <n v="440"/>
        <n v="470"/>
        <n v="509"/>
        <n v="511"/>
        <n v="516"/>
        <n v="520"/>
        <n v="521"/>
        <n v="523"/>
        <n v="538"/>
        <n v="550"/>
        <n v="566"/>
        <n v="577"/>
        <n v="590"/>
        <n v="600"/>
        <n v="605"/>
        <n v="606"/>
        <n v="616"/>
        <n v="624"/>
        <n v="628"/>
        <n v="634"/>
        <n v="656"/>
        <n v="697"/>
        <n v="723"/>
        <n v="731"/>
        <n v="737"/>
        <n v="744"/>
        <n v="752"/>
        <n v="759"/>
        <n v="761"/>
        <n v="764"/>
        <n v="767"/>
        <n v="786"/>
        <n v="799"/>
        <n v="836"/>
        <n v="839"/>
        <n v="841"/>
        <n v="845"/>
        <n v="867"/>
        <n v="875"/>
        <n v="878"/>
        <n v="883"/>
        <n v="900"/>
        <n v="903"/>
        <n v="917"/>
        <n v="934"/>
        <n v="950"/>
        <n v="970"/>
        <n v="988"/>
        <n v="991"/>
        <n v="997"/>
        <n v="1001"/>
        <n v="1012"/>
        <n v="1034"/>
        <n v="1060"/>
        <n v="1099"/>
        <n v="1123"/>
        <n v="1130"/>
        <n v="1140"/>
        <n v="1154"/>
        <n v="1215"/>
        <n v="1228"/>
        <n v="1231"/>
        <n v="1232"/>
        <n v="1241"/>
        <n v="1249"/>
        <n v="1272"/>
        <n v="1349"/>
        <n v="1350"/>
        <n v="1367"/>
        <n v="1368"/>
        <n v="1381"/>
        <n v="1388"/>
        <n v="1427"/>
        <n v="1430"/>
        <n v="1456"/>
        <n v="1458"/>
        <n v="1464"/>
        <n v="1481"/>
        <n v="1482"/>
        <n v="1489"/>
        <n v="1494"/>
        <n v="1532"/>
        <n v="1576"/>
        <n v="1600"/>
        <n v="1614"/>
        <n v="1621"/>
        <n v="1643"/>
        <n v="1645"/>
        <n v="1647"/>
        <n v="1653"/>
        <n v="1674"/>
        <n v="1686"/>
        <n v="1692"/>
        <n v="1703"/>
        <n v="1707"/>
        <n v="1710"/>
        <n v="1712"/>
        <n v="1715"/>
        <n v="1721"/>
        <n v="1738"/>
        <n v="1750"/>
        <n v="1757"/>
        <n v="1759"/>
        <n v="1760"/>
        <n v="1767"/>
        <n v="1768"/>
        <n v="1776"/>
        <n v="1784"/>
        <n v="1807"/>
        <n v="1836"/>
        <n v="1879"/>
        <n v="1880"/>
        <n v="1912"/>
        <n v="1934"/>
        <n v="1965"/>
        <n v="1970"/>
        <n v="1989"/>
        <n v="2000"/>
        <n v="2012"/>
        <n v="2021"/>
        <n v="2053"/>
        <n v="2061"/>
        <n v="2114"/>
        <n v="2135"/>
        <n v="2146"/>
        <n v="2155"/>
        <n v="2176"/>
        <n v="2180"/>
        <n v="2185"/>
        <n v="2232"/>
        <n v="2240"/>
        <n v="2244"/>
        <n v="2294"/>
        <n v="2301"/>
        <n v="2313"/>
        <n v="2318"/>
        <n v="2320"/>
        <n v="2341"/>
        <n v="2360"/>
        <n v="2394"/>
        <n v="2396"/>
        <n v="2405"/>
        <n v="2440"/>
        <n v="2445"/>
        <n v="2446"/>
        <n v="2458"/>
        <n v="2474"/>
        <n v="2506"/>
        <n v="2515"/>
        <n v="2518"/>
        <n v="2522"/>
        <n v="2544"/>
        <n v="2581"/>
        <n v="2629"/>
        <n v="2633"/>
        <n v="2661"/>
        <n v="2693"/>
        <n v="2722"/>
        <n v="2738"/>
        <n v="2748"/>
        <n v="2760"/>
        <n v="2761"/>
        <n v="2766"/>
        <n v="2775"/>
        <n v="2785"/>
        <n v="2798"/>
        <n v="2799"/>
        <n v="2807"/>
        <n v="2812"/>
        <n v="2819"/>
        <n v="2852"/>
        <n v="2866"/>
        <n v="2870"/>
        <n v="2874"/>
        <n v="2893"/>
        <n v="2903"/>
        <n v="2918"/>
        <n v="2961"/>
        <n v="2964"/>
        <n v="2967"/>
        <n v="2973"/>
        <n v="2974"/>
        <n v="2979"/>
        <n v="2982"/>
        <n v="3024"/>
        <n v="3028"/>
        <n v="3048"/>
        <n v="3091"/>
        <n v="3155"/>
        <n v="3158"/>
        <n v="3175"/>
        <n v="3193"/>
        <n v="3199"/>
        <n v="3202"/>
        <n v="3206"/>
        <n v="3208"/>
        <n v="3233"/>
        <n v="3260"/>
        <n v="3277"/>
        <n v="3281"/>
        <n v="3331"/>
        <n v="3335"/>
        <n v="3351"/>
        <n v="3352"/>
        <n v="3361"/>
        <n v="3369"/>
        <n v="3436"/>
        <n v="3440"/>
        <n v="3464"/>
        <n v="3489"/>
        <n v="3495"/>
        <n v="3534"/>
        <n v="3554"/>
        <n v="3569"/>
        <n v="3590"/>
        <n v="3612"/>
        <n v="3633"/>
        <n v="3644"/>
        <n v="3655"/>
        <n v="3656"/>
        <n v="3685"/>
        <n v="3687"/>
        <n v="3698"/>
        <n v="3721"/>
        <n v="3729"/>
        <n v="3742"/>
        <n v="3748"/>
        <n v="3753"/>
        <n v="3760"/>
        <n v="3763"/>
        <n v="3772"/>
        <n v="3773"/>
        <n v="3794"/>
        <n v="3801"/>
        <n v="3822"/>
        <n v="3825"/>
        <n v="3828"/>
        <n v="3842"/>
        <n v="3843"/>
        <n v="3856"/>
        <n v="3857"/>
        <n v="3864"/>
        <n v="3868"/>
        <n v="3919"/>
        <n v="3926"/>
        <n v="3928"/>
        <n v="3934"/>
        <n v="3939"/>
        <n v="3940"/>
        <n v="3943"/>
        <n v="3944"/>
        <n v="3961"/>
        <n v="3968"/>
        <n v="3973"/>
        <n v="3986"/>
        <n v="4025"/>
        <n v="4031"/>
        <n v="4041"/>
        <n v="4045"/>
        <n v="4047"/>
        <n v="4055"/>
        <n v="4067"/>
        <n v="4089"/>
        <n v="4106"/>
        <n v="1701"/>
        <n v="1699"/>
        <n v="1163"/>
        <n v="33"/>
        <n v="1932"/>
        <n v="323"/>
        <n v="1032"/>
        <n v="2188"/>
        <n v="143"/>
        <n v="281"/>
        <n v="804"/>
        <n v="826"/>
        <n v="834"/>
        <n v="920"/>
        <n v="1257"/>
        <n v="1706"/>
        <n v="1725"/>
        <n v="1744"/>
        <n v="1756"/>
        <n v="1772"/>
        <n v="1781"/>
        <n v="1788"/>
        <n v="1987"/>
        <n v="2164"/>
        <n v="2342"/>
        <n v="2372"/>
        <n v="2547"/>
        <n v="2712"/>
        <n v="2778"/>
        <n v="2881"/>
        <n v="2892"/>
        <n v="2900"/>
        <n v="3156"/>
        <n v="3207"/>
        <n v="3249"/>
        <n v="3297"/>
        <n v="3348"/>
        <n v="3542"/>
        <n v="3553"/>
        <n v="3731"/>
        <n v="3873"/>
        <n v="3941"/>
        <n v="3956"/>
        <n v="1858"/>
        <n v="4046"/>
        <n v="1319"/>
        <n v="3279"/>
        <n v="3574"/>
        <n v="3105"/>
        <n v="3239"/>
        <n v="1348"/>
        <n v="2743"/>
        <n v="14"/>
        <n v="36"/>
        <n v="86"/>
        <n v="89"/>
        <n v="102"/>
        <n v="174"/>
        <n v="200"/>
        <n v="202"/>
        <n v="339"/>
        <n v="374"/>
        <n v="408"/>
        <n v="432"/>
        <n v="469"/>
        <n v="622"/>
        <n v="675"/>
        <n v="739"/>
        <n v="802"/>
        <n v="833"/>
        <n v="871"/>
        <n v="892"/>
        <n v="925"/>
        <n v="1114"/>
        <n v="1146"/>
        <n v="1177"/>
        <n v="1201"/>
        <n v="1209"/>
        <n v="1251"/>
        <n v="1361"/>
        <n v="1396"/>
        <n v="1410"/>
        <n v="1457"/>
        <n v="1476"/>
        <n v="1553"/>
        <n v="1563"/>
        <n v="1570"/>
        <n v="1605"/>
        <n v="1629"/>
        <n v="1658"/>
        <n v="1677"/>
        <n v="1682"/>
        <n v="1724"/>
        <n v="1743"/>
        <n v="1933"/>
        <n v="1942"/>
        <n v="1988"/>
        <n v="2055"/>
        <n v="2085"/>
        <n v="2092"/>
        <n v="2098"/>
        <n v="2134"/>
        <n v="2212"/>
        <n v="2264"/>
        <n v="2284"/>
        <n v="2304"/>
        <n v="2309"/>
        <n v="2421"/>
        <n v="2496"/>
        <n v="2529"/>
        <n v="2548"/>
        <n v="2578"/>
        <n v="2588"/>
        <n v="2682"/>
        <n v="2719"/>
        <n v="2784"/>
        <n v="2822"/>
        <n v="2877"/>
        <n v="2906"/>
        <n v="2970"/>
        <n v="3213"/>
        <n v="3266"/>
        <n v="3332"/>
        <n v="3342"/>
        <n v="3384"/>
        <n v="3424"/>
        <n v="3527"/>
        <n v="3750"/>
        <n v="3786"/>
        <n v="3797"/>
        <n v="3860"/>
        <n v="3863"/>
        <n v="3910"/>
        <n v="3946"/>
        <n v="3979"/>
        <n v="4036"/>
        <n v="4032"/>
        <n v="212"/>
        <n v="1419"/>
        <n v="1897"/>
        <n v="2303"/>
        <n v="369"/>
        <n v="427"/>
        <n v="500"/>
        <n v="503"/>
        <n v="864"/>
        <n v="901"/>
        <n v="905"/>
        <n v="915"/>
        <n v="1156"/>
        <n v="1213"/>
        <n v="1262"/>
        <n v="1278"/>
        <n v="1504"/>
        <n v="1726"/>
        <n v="1812"/>
        <n v="1864"/>
        <n v="1871"/>
        <n v="1997"/>
        <n v="2530"/>
        <n v="2550"/>
        <n v="2569"/>
        <n v="3310"/>
        <n v="1254"/>
        <n v="1485"/>
        <n v="1159"/>
        <n v="1622"/>
        <n v="1371"/>
        <n v="65"/>
        <n v="147"/>
        <n v="364"/>
        <n v="437"/>
        <n v="495"/>
        <n v="716"/>
        <n v="724"/>
        <n v="747"/>
        <n v="765"/>
        <n v="776"/>
        <n v="816"/>
        <n v="926"/>
        <n v="938"/>
        <n v="1026"/>
        <n v="1044"/>
        <n v="1281"/>
        <n v="1412"/>
        <n v="1483"/>
        <n v="1538"/>
        <n v="1617"/>
        <n v="1708"/>
        <n v="1745"/>
        <n v="1958"/>
        <n v="2113"/>
        <n v="2248"/>
        <n v="2296"/>
        <n v="2505"/>
        <n v="2570"/>
        <n v="2768"/>
        <n v="3002"/>
        <n v="3020"/>
        <n v="3154"/>
        <n v="3171"/>
        <n v="3182"/>
        <n v="3228"/>
        <n v="3258"/>
        <n v="3765"/>
        <n v="3793"/>
        <n v="3846"/>
        <n v="3933"/>
        <n v="3999"/>
        <n v="4015"/>
        <n v="4023"/>
        <n v="518"/>
        <n v="2015"/>
        <n v="4010"/>
        <n v="3001"/>
        <n v="107"/>
        <n v="144"/>
        <n v="305"/>
        <n v="356"/>
        <n v="373"/>
        <n v="398"/>
        <n v="468"/>
        <n v="547"/>
        <n v="555"/>
        <n v="589"/>
        <n v="592"/>
        <n v="597"/>
        <n v="728"/>
        <n v="791"/>
        <n v="942"/>
        <n v="1158"/>
        <n v="1186"/>
        <n v="1271"/>
        <n v="1365"/>
        <n v="1366"/>
        <n v="1424"/>
        <n v="1534"/>
        <n v="1587"/>
        <n v="1625"/>
        <n v="1656"/>
        <n v="1936"/>
        <n v="1946"/>
        <n v="1981"/>
        <n v="2221"/>
        <n v="2263"/>
        <n v="2324"/>
        <n v="2359"/>
        <n v="2441"/>
        <n v="2461"/>
        <n v="2472"/>
        <n v="2524"/>
        <n v="2533"/>
        <n v="2613"/>
        <n v="2729"/>
        <n v="2845"/>
        <n v="2898"/>
        <n v="3586"/>
        <n v="3712"/>
        <n v="3806"/>
        <n v="3862"/>
        <n v="3880"/>
        <n v="3966"/>
        <n v="1027"/>
        <n v="1235"/>
        <n v="3363"/>
        <n v="958"/>
        <n v="2103"/>
        <n v="1661"/>
        <n v="2956"/>
        <n v="3046"/>
        <n v="6"/>
        <n v="56"/>
        <n v="127"/>
        <n v="168"/>
        <n v="205"/>
        <n v="228"/>
        <n v="255"/>
        <n v="312"/>
        <n v="419"/>
        <n v="512"/>
        <n v="556"/>
        <n v="655"/>
        <n v="794"/>
        <n v="806"/>
        <n v="872"/>
        <n v="891"/>
        <n v="895"/>
        <n v="896"/>
        <n v="968"/>
        <n v="1102"/>
        <n v="1139"/>
        <n v="1153"/>
        <n v="1240"/>
        <n v="1382"/>
        <n v="1385"/>
        <n v="1513"/>
        <n v="1606"/>
        <n v="1615"/>
        <n v="1626"/>
        <n v="1662"/>
        <n v="1668"/>
        <n v="1684"/>
        <n v="1789"/>
        <n v="1827"/>
        <n v="1873"/>
        <n v="1878"/>
        <n v="2038"/>
        <n v="2051"/>
        <n v="2090"/>
        <n v="2120"/>
        <n v="2253"/>
        <n v="2331"/>
        <n v="2355"/>
        <n v="2412"/>
        <n v="2437"/>
        <n v="2478"/>
        <n v="2525"/>
        <n v="2573"/>
        <n v="2607"/>
        <n v="2608"/>
        <n v="2624"/>
        <n v="2681"/>
        <n v="2698"/>
        <n v="2707"/>
        <n v="2736"/>
        <n v="2741"/>
        <n v="2745"/>
        <n v="2772"/>
        <n v="2797"/>
        <n v="2846"/>
        <n v="2850"/>
        <n v="2929"/>
        <n v="2939"/>
        <n v="2975"/>
        <n v="3006"/>
        <n v="3067"/>
        <n v="3169"/>
        <n v="3205"/>
        <n v="3243"/>
        <n v="3269"/>
        <n v="3326"/>
        <n v="3339"/>
        <n v="3376"/>
        <n v="3377"/>
        <n v="3662"/>
        <n v="3776"/>
        <n v="3804"/>
        <n v="3889"/>
        <n v="3911"/>
        <n v="3931"/>
        <n v="4000"/>
        <n v="4040"/>
        <n v="2229"/>
        <n v="721"/>
        <n v="3041"/>
        <n v="46"/>
        <n v="3302"/>
        <n v="0"/>
        <n v="324"/>
        <n v="335"/>
        <n v="460"/>
        <n v="734"/>
        <n v="1567"/>
        <n v="1754"/>
        <n v="2230"/>
        <n v="2251"/>
        <n v="2277"/>
        <n v="2460"/>
        <n v="2580"/>
        <n v="2991"/>
        <n v="3016"/>
        <n v="3241"/>
        <n v="3746"/>
        <n v="55"/>
        <n v="1187"/>
        <n v="1813"/>
        <n v="1855"/>
        <n v="869"/>
        <n v="4054"/>
        <n v="456"/>
        <n v="1449"/>
        <n v="363"/>
        <n v="7"/>
        <n v="583"/>
        <n v="585"/>
        <n v="588"/>
        <n v="940"/>
        <n v="1015"/>
        <n v="1172"/>
        <n v="1189"/>
        <n v="1218"/>
        <n v="1399"/>
        <n v="1519"/>
        <n v="1573"/>
        <n v="1747"/>
        <n v="1794"/>
        <n v="1850"/>
        <n v="2199"/>
        <n v="2252"/>
        <n v="2311"/>
        <n v="3082"/>
        <n v="3360"/>
        <n v="4014"/>
        <n v="2599"/>
        <n v="1895"/>
        <n v="1144"/>
        <n v="932"/>
        <n v="1266"/>
        <n v="1468"/>
        <n v="2041"/>
        <n v="2828"/>
        <n v="2853"/>
        <n v="3209"/>
        <n v="3433"/>
        <n v="4063"/>
        <n v="2908"/>
        <n v="4087"/>
        <n v="362"/>
        <n v="2280"/>
        <n v="3844"/>
        <n v="267"/>
        <n v="1002"/>
        <n v="2075"/>
        <n v="2700"/>
        <n v="3"/>
        <n v="43"/>
        <n v="52"/>
        <n v="54"/>
        <n v="58"/>
        <n v="69"/>
        <n v="149"/>
        <n v="170"/>
        <n v="199"/>
        <n v="235"/>
        <n v="249"/>
        <n v="260"/>
        <n v="299"/>
        <n v="302"/>
        <n v="329"/>
        <n v="334"/>
        <n v="346"/>
        <n v="348"/>
        <n v="352"/>
        <n v="367"/>
        <n v="395"/>
        <n v="400"/>
        <n v="426"/>
        <n v="443"/>
        <n v="454"/>
        <n v="458"/>
        <n v="466"/>
        <n v="478"/>
        <n v="482"/>
        <n v="491"/>
        <n v="501"/>
        <n v="527"/>
        <n v="532"/>
        <n v="548"/>
        <n v="567"/>
        <n v="586"/>
        <n v="601"/>
        <n v="612"/>
        <n v="614"/>
        <n v="633"/>
        <n v="661"/>
        <n v="665"/>
        <n v="749"/>
        <n v="753"/>
        <n v="775"/>
        <n v="790"/>
        <n v="796"/>
        <n v="840"/>
        <n v="980"/>
        <n v="984"/>
        <n v="989"/>
        <n v="995"/>
        <n v="1014"/>
        <n v="1028"/>
        <n v="1029"/>
        <n v="1031"/>
        <n v="1045"/>
        <n v="1056"/>
        <n v="1057"/>
        <n v="1070"/>
        <n v="1082"/>
        <n v="1107"/>
        <n v="1109"/>
        <n v="1132"/>
        <n v="1157"/>
        <n v="1164"/>
        <n v="1165"/>
        <n v="1169"/>
        <n v="1195"/>
        <n v="1208"/>
        <n v="1270"/>
        <n v="1308"/>
        <n v="1352"/>
        <n v="1373"/>
        <n v="1379"/>
        <n v="1393"/>
        <n v="1397"/>
        <n v="1429"/>
        <n v="1436"/>
        <n v="1487"/>
        <n v="1561"/>
        <n v="1564"/>
        <n v="1574"/>
        <n v="1575"/>
        <n v="1577"/>
        <n v="1607"/>
        <n v="1616"/>
        <n v="1631"/>
        <n v="1633"/>
        <n v="1644"/>
        <n v="1687"/>
        <n v="1694"/>
        <n v="1711"/>
        <n v="1723"/>
        <n v="1729"/>
        <n v="1733"/>
        <n v="1751"/>
        <n v="1787"/>
        <n v="1797"/>
        <n v="1834"/>
        <n v="1843"/>
        <n v="1869"/>
        <n v="1875"/>
        <n v="1891"/>
        <n v="1920"/>
        <n v="1939"/>
        <n v="1943"/>
        <n v="1959"/>
        <n v="1961"/>
        <n v="1962"/>
        <n v="2007"/>
        <n v="2016"/>
        <n v="2037"/>
        <n v="2042"/>
        <n v="2046"/>
        <n v="2050"/>
        <n v="2079"/>
        <n v="2160"/>
        <n v="2184"/>
        <n v="2194"/>
        <n v="2224"/>
        <n v="2242"/>
        <n v="2328"/>
        <n v="2343"/>
        <n v="2356"/>
        <n v="2375"/>
        <n v="2383"/>
        <n v="2433"/>
        <n v="2439"/>
        <n v="2449"/>
        <n v="2451"/>
        <n v="2503"/>
        <n v="2539"/>
        <n v="2562"/>
        <n v="2565"/>
        <n v="2568"/>
        <n v="2574"/>
        <n v="2576"/>
        <n v="2584"/>
        <n v="2593"/>
        <n v="2612"/>
        <n v="2666"/>
        <n v="2672"/>
        <n v="2702"/>
        <n v="2716"/>
        <n v="2727"/>
        <n v="2749"/>
        <n v="2754"/>
        <n v="2756"/>
        <n v="2793"/>
        <n v="2803"/>
        <n v="2811"/>
        <n v="2818"/>
        <n v="2871"/>
        <n v="2883"/>
        <n v="2891"/>
        <n v="2899"/>
        <n v="2913"/>
        <n v="2930"/>
        <n v="2944"/>
        <n v="2959"/>
        <n v="2963"/>
        <n v="2966"/>
        <n v="2985"/>
        <n v="2990"/>
        <n v="2997"/>
        <n v="3013"/>
        <n v="3022"/>
        <n v="3053"/>
        <n v="3062"/>
        <n v="3070"/>
        <n v="3076"/>
        <n v="3097"/>
        <n v="3115"/>
        <n v="3119"/>
        <n v="3130"/>
        <n v="3140"/>
        <n v="3144"/>
        <n v="3173"/>
        <n v="3192"/>
        <n v="3197"/>
        <n v="3242"/>
        <n v="3246"/>
        <n v="3256"/>
        <n v="3272"/>
        <n v="3288"/>
        <n v="3298"/>
        <n v="3358"/>
        <n v="3389"/>
        <n v="3400"/>
        <n v="3406"/>
        <n v="3421"/>
        <n v="3434"/>
        <n v="3455"/>
        <n v="3463"/>
        <n v="3468"/>
        <n v="3481"/>
        <n v="3507"/>
        <n v="3524"/>
        <n v="3575"/>
        <n v="3646"/>
        <n v="3714"/>
        <n v="3766"/>
        <n v="3799"/>
        <n v="3841"/>
        <n v="3852"/>
        <n v="3870"/>
        <n v="3884"/>
        <n v="3886"/>
        <n v="3899"/>
        <n v="3904"/>
        <n v="3913"/>
        <n v="3930"/>
        <n v="3949"/>
        <n v="3963"/>
        <n v="3992"/>
        <n v="4017"/>
        <n v="4035"/>
        <n v="4042"/>
        <n v="4059"/>
        <n v="4060"/>
        <n v="4097"/>
        <n v="1749"/>
        <n v="1332"/>
        <n v="1"/>
        <n v="417"/>
        <n v="446"/>
        <n v="2142"/>
        <n v="2614"/>
        <n v="3620"/>
        <n v="3847"/>
        <n v="2321"/>
        <n v="3005"/>
        <n v="51"/>
        <n v="1764"/>
        <n v="1779"/>
        <n v="2501"/>
        <n v="2606"/>
        <n v="2611"/>
        <n v="3112"/>
        <n v="3194"/>
        <n v="3854"/>
        <n v="3983"/>
        <n v="574"/>
        <n v="2879"/>
        <n v="349"/>
        <n v="1309"/>
        <n v="2635"/>
        <n v="3923"/>
        <n v="3316"/>
        <n v="630"/>
        <n v="16"/>
        <n v="28"/>
        <n v="49"/>
        <n v="80"/>
        <n v="141"/>
        <n v="190"/>
        <n v="210"/>
        <n v="308"/>
        <n v="360"/>
        <n v="377"/>
        <n v="428"/>
        <n v="488"/>
        <n v="505"/>
        <n v="525"/>
        <n v="579"/>
        <n v="654"/>
        <n v="664"/>
        <n v="718"/>
        <n v="957"/>
        <n v="966"/>
        <n v="1049"/>
        <n v="1096"/>
        <n v="1243"/>
        <n v="1258"/>
        <n v="1268"/>
        <n v="1406"/>
        <n v="1433"/>
        <n v="1536"/>
        <n v="1537"/>
        <n v="1695"/>
        <n v="1763"/>
        <n v="1814"/>
        <n v="1890"/>
        <n v="2192"/>
        <n v="2337"/>
        <n v="2402"/>
        <n v="2514"/>
        <n v="2602"/>
        <n v="2648"/>
        <n v="2715"/>
        <n v="2723"/>
        <n v="2732"/>
        <n v="2880"/>
        <n v="2897"/>
        <n v="3044"/>
        <n v="3071"/>
        <n v="3072"/>
        <n v="3100"/>
        <n v="3214"/>
        <n v="3218"/>
        <n v="3248"/>
        <n v="3677"/>
        <n v="3803"/>
        <n v="3932"/>
        <n v="519"/>
        <n v="1571"/>
        <n v="3262"/>
        <n v="397"/>
        <n v="183"/>
        <n v="214"/>
        <n v="368"/>
        <n v="825"/>
        <n v="1185"/>
        <n v="1194"/>
        <n v="1697"/>
        <n v="1765"/>
        <n v="2521"/>
        <n v="3792"/>
        <n v="1279"/>
        <n v="206"/>
        <n v="2862"/>
        <n v="413"/>
        <n v="1090"/>
        <n v="242"/>
        <n v="256"/>
        <n v="301"/>
        <n v="741"/>
        <n v="1204"/>
        <n v="1205"/>
        <n v="1425"/>
        <n v="1440"/>
        <n v="1443"/>
        <n v="2227"/>
        <n v="2235"/>
        <n v="2399"/>
        <n v="3163"/>
        <n v="3254"/>
        <n v="3848"/>
        <n v="3869"/>
        <n v="4034"/>
        <n v="610"/>
        <n v="42"/>
        <n v="207"/>
        <n v="285"/>
        <n v="510"/>
        <n v="795"/>
        <n v="860"/>
        <n v="1216"/>
        <n v="1452"/>
        <n v="1511"/>
        <n v="1591"/>
        <n v="2196"/>
        <n v="2432"/>
        <n v="3971"/>
        <n v="2912"/>
        <n v="345"/>
        <n v="928"/>
        <n v="1196"/>
        <n v="1404"/>
        <n v="3095"/>
        <n v="57"/>
        <n v="230"/>
        <n v="237"/>
        <n v="240"/>
        <n v="286"/>
        <n v="287"/>
        <n v="289"/>
        <n v="316"/>
        <n v="338"/>
        <n v="357"/>
        <n v="365"/>
        <n v="379"/>
        <n v="396"/>
        <n v="421"/>
        <n v="479"/>
        <n v="483"/>
        <n v="517"/>
        <n v="534"/>
        <n v="540"/>
        <n v="561"/>
        <n v="603"/>
        <n v="657"/>
        <n v="668"/>
        <n v="700"/>
        <n v="702"/>
        <n v="703"/>
        <n v="709"/>
        <n v="714"/>
        <n v="719"/>
        <n v="779"/>
        <n v="832"/>
        <n v="906"/>
        <n v="921"/>
        <n v="923"/>
        <n v="946"/>
        <n v="953"/>
        <n v="954"/>
        <n v="1048"/>
        <n v="1089"/>
        <n v="1103"/>
        <n v="1148"/>
        <n v="1166"/>
        <n v="1174"/>
        <n v="1197"/>
        <n v="1220"/>
        <n v="1224"/>
        <n v="1275"/>
        <n v="1277"/>
        <n v="1280"/>
        <n v="1282"/>
        <n v="1293"/>
        <n v="1323"/>
        <n v="1435"/>
        <n v="1455"/>
        <n v="1461"/>
        <n v="1475"/>
        <n v="1488"/>
        <n v="1497"/>
        <n v="1517"/>
        <n v="1518"/>
        <n v="1540"/>
        <n v="1559"/>
        <n v="1597"/>
        <n v="1746"/>
        <n v="1753"/>
        <n v="1818"/>
        <n v="1830"/>
        <n v="1846"/>
        <n v="1852"/>
        <n v="1854"/>
        <n v="1938"/>
        <n v="1953"/>
        <n v="1984"/>
        <n v="2044"/>
        <n v="2057"/>
        <n v="2128"/>
        <n v="2141"/>
        <n v="2145"/>
        <n v="2193"/>
        <n v="2316"/>
        <n v="2326"/>
        <n v="2338"/>
        <n v="2380"/>
        <n v="2404"/>
        <n v="2408"/>
        <n v="2410"/>
        <n v="2414"/>
        <n v="2438"/>
        <n v="2450"/>
        <n v="2577"/>
        <n v="2595"/>
        <n v="2618"/>
        <n v="2621"/>
        <n v="2655"/>
        <n v="2683"/>
        <n v="2687"/>
        <n v="2695"/>
        <n v="2728"/>
        <n v="2868"/>
        <n v="2954"/>
        <n v="2957"/>
        <n v="2995"/>
        <n v="3019"/>
        <n v="3043"/>
        <n v="3059"/>
        <n v="3075"/>
        <n v="3128"/>
        <n v="3187"/>
        <n v="3220"/>
        <n v="3235"/>
        <n v="3267"/>
        <n v="3286"/>
        <n v="3304"/>
        <n v="3338"/>
        <n v="3402"/>
        <n v="3411"/>
        <n v="3779"/>
        <n v="3790"/>
        <n v="3872"/>
        <n v="3879"/>
        <n v="3883"/>
        <n v="3890"/>
        <n v="3894"/>
        <n v="3912"/>
        <n v="3924"/>
        <n v="3970"/>
        <n v="4021"/>
        <n v="4066"/>
        <n v="4077"/>
        <n v="1804"/>
        <n v="3274"/>
        <n v="909"/>
        <n v="1152"/>
        <n v="1466"/>
        <n v="1505"/>
        <n v="1510"/>
        <n v="1798"/>
        <n v="1975"/>
        <n v="2108"/>
        <n v="2389"/>
        <n v="2744"/>
        <n v="3102"/>
        <n v="1203"/>
        <n v="1219"/>
        <n v="1702"/>
        <n v="2705"/>
        <n v="1207"/>
        <n v="2420"/>
        <n v="165"/>
        <n v="279"/>
        <n v="313"/>
        <n v="442"/>
        <n v="1431"/>
        <n v="1516"/>
        <n v="1801"/>
        <n v="4048"/>
        <n v="3631"/>
        <n v="821"/>
        <n v="770"/>
        <n v="982"/>
        <n v="1509"/>
        <n v="1803"/>
        <n v="2664"/>
        <n v="3953"/>
        <n v="283"/>
        <n v="309"/>
        <n v="564"/>
        <n v="1086"/>
        <n v="1094"/>
        <n v="1161"/>
        <n v="1168"/>
        <n v="1520"/>
        <n v="1541"/>
        <n v="1817"/>
        <n v="1862"/>
        <n v="2091"/>
        <n v="2168"/>
        <n v="2226"/>
        <n v="2237"/>
        <n v="2305"/>
        <n v="2517"/>
        <n v="2538"/>
        <n v="2718"/>
        <n v="3058"/>
        <n v="3878"/>
        <n v="4022"/>
        <n v="21"/>
        <n v="392"/>
        <n v="414"/>
        <n v="1508"/>
        <n v="1523"/>
        <n v="2247"/>
        <n v="2310"/>
        <n v="1269"/>
        <n v="2351"/>
        <n v="1451"/>
        <n v="1529"/>
        <n v="1796"/>
        <n v="1963"/>
        <n v="2190"/>
        <n v="2704"/>
        <n v="2223"/>
        <n v="2677"/>
        <n v="1223"/>
        <n v="2771"/>
        <n v="27"/>
        <n v="59"/>
        <n v="129"/>
        <n v="146"/>
        <n v="175"/>
        <n v="261"/>
        <n v="275"/>
        <n v="297"/>
        <n v="311"/>
        <n v="320"/>
        <n v="384"/>
        <n v="391"/>
        <n v="399"/>
        <n v="423"/>
        <n v="438"/>
        <n v="451"/>
        <n v="457"/>
        <n v="467"/>
        <n v="494"/>
        <n v="499"/>
        <n v="502"/>
        <n v="507"/>
        <n v="596"/>
        <n v="632"/>
        <n v="642"/>
        <n v="688"/>
        <n v="690"/>
        <n v="692"/>
        <n v="725"/>
        <n v="730"/>
        <n v="870"/>
        <n v="894"/>
        <n v="919"/>
        <n v="927"/>
        <n v="949"/>
        <n v="967"/>
        <n v="972"/>
        <n v="973"/>
        <n v="986"/>
        <n v="1003"/>
        <n v="1011"/>
        <n v="1018"/>
        <n v="1024"/>
        <n v="1080"/>
        <n v="1129"/>
        <n v="1175"/>
        <n v="1210"/>
        <n v="1297"/>
        <n v="1310"/>
        <n v="1325"/>
        <n v="1351"/>
        <n v="1438"/>
        <n v="1486"/>
        <n v="1539"/>
        <n v="1554"/>
        <n v="1583"/>
        <n v="1700"/>
        <n v="1806"/>
        <n v="1828"/>
        <n v="1867"/>
        <n v="1872"/>
        <n v="1916"/>
        <n v="1967"/>
        <n v="1969"/>
        <n v="1974"/>
        <n v="2071"/>
        <n v="2078"/>
        <n v="2126"/>
        <n v="2186"/>
        <n v="2187"/>
        <n v="2267"/>
        <n v="2271"/>
        <n v="2336"/>
        <n v="2391"/>
        <n v="2416"/>
        <n v="2426"/>
        <n v="2434"/>
        <n v="2443"/>
        <n v="2493"/>
        <n v="2508"/>
        <n v="2535"/>
        <n v="2563"/>
        <n v="2604"/>
        <n v="2631"/>
        <n v="2645"/>
        <n v="2660"/>
        <n v="2662"/>
        <n v="2663"/>
        <n v="2708"/>
        <n v="2770"/>
        <n v="2869"/>
        <n v="2875"/>
        <n v="2952"/>
        <n v="2989"/>
        <n v="3039"/>
        <n v="3055"/>
        <n v="3083"/>
        <n v="3086"/>
        <n v="3087"/>
        <n v="3096"/>
        <n v="3111"/>
        <n v="3147"/>
        <n v="3219"/>
        <n v="3229"/>
        <n v="3236"/>
        <n v="3253"/>
        <n v="3728"/>
        <n v="3741"/>
        <n v="3929"/>
        <n v="3936"/>
        <n v="4029"/>
        <n v="4049"/>
        <n v="4062"/>
        <n v="4071"/>
        <n v="1193"/>
        <n v="2225"/>
        <n v="2776"/>
        <n v="3245"/>
        <n v="37"/>
        <n v="307"/>
        <n v="543"/>
        <n v="1184"/>
        <n v="1267"/>
        <n v="1502"/>
        <n v="1593"/>
        <n v="2374"/>
        <n v="2407"/>
        <n v="2516"/>
        <n v="3017"/>
        <n v="3077"/>
        <n v="3800"/>
        <n v="418"/>
        <n v="1805"/>
        <n v="3796"/>
        <n v="2610"/>
        <n v="701"/>
        <n v="1526"/>
        <n v="2457"/>
        <n v="2697"/>
        <n v="3211"/>
        <n v="3259"/>
        <n v="4033"/>
        <n v="254"/>
        <n v="1785"/>
        <n v="2442"/>
        <n v="359"/>
        <n v="504"/>
        <n v="568"/>
        <n v="1770"/>
        <n v="39"/>
        <n v="126"/>
        <n v="198"/>
        <n v="209"/>
        <n v="243"/>
        <n v="263"/>
        <n v="296"/>
        <n v="300"/>
        <n v="315"/>
        <n v="322"/>
        <n v="336"/>
        <n v="350"/>
        <n v="370"/>
        <n v="381"/>
        <n v="385"/>
        <n v="553"/>
        <n v="565"/>
        <n v="571"/>
        <n v="594"/>
        <n v="621"/>
        <n v="625"/>
        <n v="626"/>
        <n v="635"/>
        <n v="643"/>
        <n v="644"/>
        <n v="651"/>
        <n v="713"/>
        <n v="722"/>
        <n v="889"/>
        <n v="965"/>
        <n v="990"/>
        <n v="1004"/>
        <n v="1013"/>
        <n v="1077"/>
        <n v="1098"/>
        <n v="1108"/>
        <n v="1120"/>
        <n v="1134"/>
        <n v="1137"/>
        <n v="1147"/>
        <n v="1151"/>
        <n v="1155"/>
        <n v="1170"/>
        <n v="1171"/>
        <n v="1202"/>
        <n v="1237"/>
        <n v="1274"/>
        <n v="1335"/>
        <n v="1341"/>
        <n v="1405"/>
        <n v="1422"/>
        <n v="1453"/>
        <n v="1472"/>
        <n v="1514"/>
        <n v="1568"/>
        <n v="1657"/>
        <n v="1714"/>
        <n v="1792"/>
        <n v="1816"/>
        <n v="1866"/>
        <n v="1868"/>
        <n v="1905"/>
        <n v="1908"/>
        <n v="1918"/>
        <n v="2017"/>
        <n v="2026"/>
        <n v="2032"/>
        <n v="2033"/>
        <n v="2060"/>
        <n v="2068"/>
        <n v="2178"/>
        <n v="2239"/>
        <n v="2250"/>
        <n v="2270"/>
        <n v="2329"/>
        <n v="2332"/>
        <n v="2335"/>
        <n v="2339"/>
        <n v="2366"/>
        <n v="2369"/>
        <n v="2370"/>
        <n v="2409"/>
        <n v="2411"/>
        <n v="2418"/>
        <n v="2424"/>
        <n v="2616"/>
        <n v="2671"/>
        <n v="2675"/>
        <n v="2714"/>
        <n v="2717"/>
        <n v="2720"/>
        <n v="2914"/>
        <n v="2924"/>
        <n v="2941"/>
        <n v="2947"/>
        <n v="2984"/>
        <n v="2987"/>
        <n v="3009"/>
        <n v="3014"/>
        <n v="3035"/>
        <n v="3036"/>
        <n v="3056"/>
        <n v="3065"/>
        <n v="3074"/>
        <n v="3085"/>
        <n v="3089"/>
        <n v="3110"/>
        <n v="3126"/>
        <n v="3145"/>
        <n v="3250"/>
        <n v="3639"/>
        <n v="3643"/>
        <n v="3877"/>
        <n v="3954"/>
        <n v="238"/>
        <n v="293"/>
        <n v="1079"/>
        <n v="1820"/>
        <n v="3952"/>
        <n v="1217"/>
        <n v="3109"/>
        <n v="278"/>
        <n v="922"/>
        <n v="2357"/>
        <n v="2730"/>
        <n v="715"/>
        <n v="854"/>
        <n v="227"/>
        <n v="1795"/>
        <n v="1808"/>
        <n v="2127"/>
        <n v="2268"/>
        <n v="2401"/>
        <n v="3957"/>
        <n v="32"/>
        <n v="658"/>
        <n v="226"/>
        <n v="678"/>
        <n v="12"/>
        <n v="18"/>
        <n v="250"/>
        <n v="258"/>
        <n v="271"/>
        <n v="317"/>
        <n v="343"/>
        <n v="411"/>
        <n v="447"/>
        <n v="473"/>
        <n v="481"/>
        <n v="493"/>
        <n v="587"/>
        <n v="620"/>
        <n v="671"/>
        <n v="902"/>
        <n v="913"/>
        <n v="969"/>
        <n v="985"/>
        <n v="1007"/>
        <n v="1068"/>
        <n v="1085"/>
        <n v="1160"/>
        <n v="1250"/>
        <n v="1256"/>
        <n v="1305"/>
        <n v="1338"/>
        <n v="1423"/>
        <n v="1465"/>
        <n v="1477"/>
        <n v="1566"/>
        <n v="1569"/>
        <n v="1691"/>
        <n v="1773"/>
        <n v="1780"/>
        <n v="1907"/>
        <n v="1957"/>
        <n v="2005"/>
        <n v="2010"/>
        <n v="2014"/>
        <n v="2036"/>
        <n v="2059"/>
        <n v="2139"/>
        <n v="2152"/>
        <n v="2197"/>
        <n v="2298"/>
        <n v="2379"/>
        <n v="2386"/>
        <n v="2459"/>
        <n v="2572"/>
        <n v="2585"/>
        <n v="2592"/>
        <n v="2657"/>
        <n v="2686"/>
        <n v="2694"/>
        <n v="2731"/>
        <n v="2737"/>
        <n v="2888"/>
        <n v="2910"/>
        <n v="3029"/>
        <n v="3132"/>
        <n v="3198"/>
        <n v="3224"/>
        <n v="3425"/>
        <n v="3849"/>
        <n v="3875"/>
        <n v="3882"/>
        <n v="3948"/>
        <n v="3981"/>
        <n v="4006"/>
        <n v="4095"/>
        <n v="1999"/>
        <n v="3282"/>
        <n v="1471"/>
        <n v="2680"/>
        <n v="1369"/>
        <n v="1775"/>
        <n v="2030"/>
        <n v="1790"/>
        <n v="1983"/>
        <n v="2395"/>
        <n v="4105"/>
        <n v="344"/>
        <n v="351"/>
        <n v="24"/>
        <n v="156"/>
        <n v="257"/>
        <n v="321"/>
        <n v="330"/>
        <n v="340"/>
        <n v="355"/>
        <n v="361"/>
        <n v="404"/>
        <n v="648"/>
        <n v="683"/>
        <n v="963"/>
        <n v="979"/>
        <n v="1127"/>
        <n v="1138"/>
        <n v="1322"/>
        <n v="1330"/>
        <n v="1530"/>
        <n v="1718"/>
        <n v="1782"/>
        <n v="1909"/>
        <n v="1952"/>
        <n v="2054"/>
        <n v="2327"/>
        <n v="2330"/>
        <n v="2354"/>
        <n v="2428"/>
        <n v="2454"/>
        <n v="2504"/>
        <n v="2566"/>
        <n v="2596"/>
        <n v="2609"/>
        <n v="2674"/>
        <n v="2689"/>
        <n v="2706"/>
        <n v="2848"/>
        <n v="2996"/>
        <n v="3166"/>
        <n v="3215"/>
        <n v="3237"/>
        <n v="3547"/>
        <n v="2144"/>
        <n v="241"/>
        <n v="1459"/>
        <n v="2388"/>
        <n v="1521"/>
        <n v="485"/>
        <n v="366"/>
        <n v="387"/>
        <n v="771"/>
        <n v="2857"/>
        <n v="2670"/>
        <n v="459"/>
        <n v="662"/>
        <n v="2763"/>
        <n v="185"/>
        <n v="284"/>
        <n v="331"/>
        <n v="333"/>
        <n v="347"/>
        <n v="422"/>
        <n v="480"/>
        <n v="641"/>
        <n v="708"/>
        <n v="1058"/>
        <n v="1115"/>
        <n v="1131"/>
        <n v="1304"/>
        <n v="1313"/>
        <n v="1318"/>
        <n v="1432"/>
        <n v="1467"/>
        <n v="1769"/>
        <n v="1783"/>
        <n v="1944"/>
        <n v="2019"/>
        <n v="2065"/>
        <n v="2198"/>
        <n v="2340"/>
        <n v="2368"/>
        <n v="2564"/>
        <n v="2673"/>
        <n v="2679"/>
        <n v="2703"/>
        <n v="2725"/>
        <n v="3004"/>
        <n v="3027"/>
        <n v="3107"/>
        <n v="3648"/>
        <n v="3691"/>
        <n v="3845"/>
        <n v="1364"/>
        <n v="1955"/>
        <n v="2130"/>
        <n v="1911"/>
        <n v="2507"/>
        <n v="1522"/>
        <n v="4"/>
        <n v="1469"/>
        <n v="282"/>
        <n v="552"/>
        <n v="868"/>
        <n v="1019"/>
        <n v="1088"/>
        <n v="1143"/>
        <n v="1533"/>
        <n v="2151"/>
        <n v="2567"/>
        <n v="2884"/>
        <n v="2925"/>
        <n v="1800"/>
        <n v="735"/>
        <n v="1327"/>
        <n v="1913"/>
        <n v="1950"/>
        <n v="2116"/>
        <n v="712"/>
        <n v="3098"/>
        <n v="952"/>
        <n v="2659"/>
        <n v="148"/>
        <n v="153"/>
        <n v="161"/>
        <n v="171"/>
        <n v="208"/>
        <n v="213"/>
        <n v="216"/>
        <n v="219"/>
        <n v="220"/>
        <n v="221"/>
        <n v="288"/>
        <n v="295"/>
        <n v="325"/>
        <n v="358"/>
        <n v="393"/>
        <n v="401"/>
        <n v="425"/>
        <n v="450"/>
        <n v="487"/>
        <n v="508"/>
        <n v="513"/>
        <n v="545"/>
        <n v="562"/>
        <n v="599"/>
        <n v="631"/>
        <n v="660"/>
        <n v="667"/>
        <n v="672"/>
        <n v="674"/>
        <n v="677"/>
        <n v="682"/>
        <n v="691"/>
        <n v="862"/>
        <n v="904"/>
        <n v="941"/>
        <n v="944"/>
        <n v="951"/>
        <n v="956"/>
        <n v="959"/>
        <n v="974"/>
        <n v="987"/>
        <n v="1009"/>
        <n v="1083"/>
        <n v="1110"/>
        <n v="1149"/>
        <n v="1180"/>
        <n v="1181"/>
        <n v="1226"/>
        <n v="1234"/>
        <n v="1307"/>
        <n v="1324"/>
        <n v="1329"/>
        <n v="1337"/>
        <n v="1339"/>
        <n v="1342"/>
        <n v="1343"/>
        <n v="1416"/>
        <n v="1478"/>
        <n v="1480"/>
        <n v="1748"/>
        <n v="1778"/>
        <n v="1904"/>
        <n v="1906"/>
        <n v="1949"/>
        <n v="1951"/>
        <n v="1954"/>
        <n v="1968"/>
        <n v="1977"/>
        <n v="1978"/>
        <n v="1980"/>
        <n v="2002"/>
        <n v="2004"/>
        <n v="2006"/>
        <n v="2009"/>
        <n v="2011"/>
        <n v="2031"/>
        <n v="2049"/>
        <n v="2052"/>
        <n v="2056"/>
        <n v="2069"/>
        <n v="2077"/>
        <n v="2121"/>
        <n v="2137"/>
        <n v="2150"/>
        <n v="2308"/>
        <n v="2350"/>
        <n v="2367"/>
        <n v="2400"/>
        <n v="2427"/>
        <n v="2510"/>
        <n v="2587"/>
        <n v="2589"/>
        <n v="2600"/>
        <n v="2685"/>
        <n v="2688"/>
        <n v="2709"/>
        <n v="2733"/>
        <n v="2863"/>
        <n v="2894"/>
        <n v="2945"/>
        <n v="2951"/>
        <n v="2998"/>
        <n v="3052"/>
        <n v="3057"/>
        <n v="3108"/>
        <n v="3139"/>
        <n v="3146"/>
        <n v="3200"/>
        <n v="3893"/>
        <n v="3993"/>
        <n v="2653"/>
        <n v="1501"/>
        <n v="1074"/>
        <n v="1811"/>
        <n v="123"/>
        <n v="137"/>
        <n v="342"/>
        <n v="463"/>
        <n v="471"/>
        <n v="704"/>
        <n v="2001"/>
        <n v="3189"/>
        <n v="960"/>
        <n v="2156"/>
        <n v="679"/>
        <n v="353"/>
        <n v="445"/>
        <n v="496"/>
        <n v="546"/>
        <n v="575"/>
        <n v="613"/>
        <n v="695"/>
        <n v="998"/>
        <n v="1104"/>
        <n v="1162"/>
        <n v="1167"/>
        <n v="1179"/>
        <n v="1590"/>
        <n v="1956"/>
        <n v="2125"/>
        <n v="2346"/>
        <n v="2415"/>
        <n v="2423"/>
        <n v="2650"/>
        <n v="2696"/>
        <n v="2710"/>
        <n v="3078"/>
        <n v="3909"/>
        <n v="3918"/>
        <n v="277"/>
        <n v="455"/>
        <n v="1681"/>
        <n v="2018"/>
        <n v="2385"/>
        <n v="2620"/>
        <n v="2691"/>
        <n v="3088"/>
        <n v="498"/>
        <n v="389"/>
        <n v="707"/>
        <n v="1081"/>
        <n v="120"/>
        <n v="602"/>
        <n v="993"/>
        <n v="1025"/>
        <n v="1960"/>
        <n v="2348"/>
        <n v="2684"/>
        <n v="3798"/>
        <n v="2072"/>
        <n v="133"/>
        <n v="489"/>
        <n v="259"/>
        <n v="280"/>
        <n v="292"/>
        <n v="328"/>
        <n v="551"/>
        <n v="563"/>
        <n v="623"/>
        <n v="653"/>
        <n v="680"/>
        <n v="1072"/>
        <n v="1076"/>
        <n v="1178"/>
        <n v="1316"/>
        <n v="1328"/>
        <n v="2157"/>
        <n v="3064"/>
        <n v="3114"/>
        <n v="3634"/>
        <n v="3788"/>
        <n v="4098"/>
        <n v="2034"/>
        <n v="132"/>
        <n v="484"/>
        <n v="576"/>
        <n v="611"/>
        <n v="1145"/>
        <n v="2025"/>
        <n v="2035"/>
        <n v="2122"/>
        <n v="2136"/>
        <n v="2594"/>
        <n v="2690"/>
        <n v="2958"/>
        <n v="1434"/>
        <n v="248"/>
        <n v="570"/>
        <n v="1040"/>
        <n v="1910"/>
        <n v="2048"/>
        <n v="2575"/>
        <n v="2381"/>
        <n v="1112"/>
        <n v="573"/>
        <n v="981"/>
        <n v="1964"/>
        <n v="670"/>
        <n v="1064"/>
        <n v="1124"/>
        <n v="2582"/>
        <n v="3977"/>
        <n v="1008"/>
        <n v="453"/>
        <n v="172"/>
        <n v="961"/>
        <n v="2509"/>
        <n v="515"/>
        <n v="2047"/>
        <n v="2658"/>
        <n v="1901"/>
        <n v="128"/>
        <n v="217"/>
        <n v="269"/>
        <n v="332"/>
        <n v="462"/>
        <n v="560"/>
        <n v="582"/>
        <n v="591"/>
        <n v="595"/>
        <n v="637"/>
        <n v="673"/>
        <n v="676"/>
        <n v="687"/>
        <n v="693"/>
        <n v="698"/>
        <n v="705"/>
        <n v="706"/>
        <n v="711"/>
        <n v="717"/>
        <n v="911"/>
        <n v="945"/>
        <n v="971"/>
        <n v="975"/>
        <n v="992"/>
        <n v="1016"/>
        <n v="1043"/>
        <n v="1097"/>
        <n v="1101"/>
        <n v="1315"/>
        <n v="1320"/>
        <n v="1326"/>
        <n v="1336"/>
        <n v="1450"/>
        <n v="1595"/>
        <n v="1945"/>
        <n v="1948"/>
        <n v="1966"/>
        <n v="2022"/>
        <n v="2023"/>
        <n v="2027"/>
        <n v="2062"/>
        <n v="2073"/>
        <n v="2132"/>
        <n v="2393"/>
        <n v="2431"/>
        <n v="2511"/>
        <n v="2520"/>
        <n v="2561"/>
        <n v="2571"/>
        <n v="2605"/>
        <n v="2644"/>
        <n v="2652"/>
        <n v="2654"/>
        <n v="2726"/>
        <n v="2780"/>
        <n v="3034"/>
        <n v="3092"/>
        <n v="3094"/>
        <n v="3127"/>
        <n v="3557"/>
        <n v="3628"/>
        <n v="3838"/>
        <n v="3853"/>
        <n v="983"/>
        <n v="3113"/>
        <n v="167"/>
        <n v="435"/>
        <n v="964"/>
        <n v="1306"/>
        <n v="1865"/>
        <n v="2378"/>
        <n v="2502"/>
        <n v="4092"/>
        <n v="1010"/>
        <n v="2983"/>
        <n v="2436"/>
        <n v="164"/>
        <n v="2397"/>
        <n v="578"/>
        <n v="1173"/>
        <n v="1698"/>
        <n v="2039"/>
        <n v="2070"/>
        <n v="2649"/>
        <n v="3123"/>
        <n v="298"/>
        <n v="150"/>
        <n v="699"/>
        <n v="1445"/>
        <n v="1334"/>
        <n v="1996"/>
        <n v="2429"/>
        <n v="138"/>
        <n v="236"/>
        <n v="326"/>
        <n v="371"/>
        <n v="557"/>
        <n v="608"/>
        <n v="694"/>
        <n v="976"/>
        <n v="999"/>
        <n v="1066"/>
        <n v="2387"/>
        <n v="2519"/>
        <n v="2656"/>
        <n v="2713"/>
        <n v="2876"/>
        <n v="2902"/>
        <n v="3636"/>
        <n v="3805"/>
        <n v="1874"/>
        <n v="2013"/>
        <n v="978"/>
        <n v="696"/>
        <n v="1176"/>
        <n v="2363"/>
        <n v="2076"/>
        <n v="1314"/>
        <n v="1441"/>
        <n v="1982"/>
        <n v="2513"/>
        <n v="2909"/>
        <n v="1973"/>
        <n v="140"/>
        <n v="506"/>
        <n v="629"/>
        <n v="638"/>
        <n v="663"/>
        <n v="666"/>
        <n v="669"/>
        <n v="689"/>
        <n v="994"/>
        <n v="1005"/>
        <n v="1317"/>
        <n v="1421"/>
        <n v="1448"/>
        <n v="1979"/>
        <n v="2579"/>
        <n v="2942"/>
        <n v="3951"/>
        <n v="476"/>
        <n v="3060"/>
        <n v="3090"/>
        <n v="559"/>
        <n v="151"/>
        <n v="542"/>
        <n v="1017"/>
        <n v="1121"/>
        <n v="1311"/>
        <n v="1331"/>
        <n v="1861"/>
        <n v="1941"/>
        <n v="2435"/>
        <n v="3068"/>
        <n v="2064"/>
        <n v="2651"/>
        <n v="204"/>
        <n v="955"/>
        <n v="1515"/>
        <n v="1696"/>
        <n v="2158"/>
        <n v="684"/>
        <n v="233"/>
        <n v="3066"/>
        <n v="2153"/>
        <n v="3885"/>
        <n v="152"/>
        <n v="1917"/>
        <n v="2147"/>
        <n v="1971"/>
        <n v="2953"/>
        <n v="627"/>
        <n v="1321"/>
        <n v="2349"/>
        <n v="159"/>
        <n v="178"/>
        <n v="189"/>
        <n v="686"/>
        <n v="1095"/>
        <n v="1116"/>
        <n v="1230"/>
        <n v="1447"/>
        <n v="2140"/>
        <n v="2642"/>
        <n v="2646"/>
        <n v="2948"/>
        <n v="3118"/>
        <n v="2390"/>
        <n v="486"/>
        <n v="3124"/>
        <n v="2373"/>
        <n v="1000"/>
        <n v="1105"/>
        <n v="192"/>
        <n v="639"/>
        <n v="2643"/>
        <n v="3061"/>
        <n v="3081"/>
        <n v="3629"/>
        <n v="3120"/>
        <n v="3079"/>
        <n v="155"/>
        <n v="223"/>
        <n v="231"/>
        <n v="3125"/>
        <n v="163"/>
        <n v="195"/>
        <n v="3080"/>
        <n v="619"/>
        <n v="3073"/>
        <n v="3196"/>
        <n v="2950"/>
        <n v="224"/>
        <n v="2678"/>
        <n v="492"/>
        <n v="1460"/>
        <n v="2960"/>
        <n v="122"/>
        <m/>
      </sharedItems>
    </cacheField>
    <cacheField name="name" numFmtId="0">
      <sharedItems containsDate="1" containsBlank="1" containsMixedTypes="1" minDate="2008-11-04T00:00:00" maxDate="2008-11-05T00:00:00" count="4108">
        <s v="Innocents, a truly terrifying roleplaying game"/>
        <s v="THE 'mi8' RISES | The Best Wireless Duo Stereo Sound System"/>
        <s v="Tonight I'll be April"/>
        <s v="my bakery truck"/>
        <s v="WINTER WALK WITH ME ~ Hasenfang Album"/>
        <s v="CENTROPYMUSIC"/>
        <s v="Suburban Legends: New Album"/>
        <s v="Pariah"/>
        <s v="The Alan Katz Show"/>
        <s v="Sound Photography"/>
        <s v="BARNFEST 2015"/>
        <s v="The Views of Pittsburgh"/>
        <s v="Just One Block: The Extraordinary Journey Around The Block"/>
        <s v="Become the subject of my next composition!"/>
        <s v="Chess puzzles in your pocket: a new eBook"/>
        <s v="Daemon's scale up - Brieuc Le Meur _ Berlin"/>
        <s v="Industry Success Project (Canceled)"/>
        <s v="Dusk Theatre Company presents... Macbeth Rebothered"/>
        <s v="Memoir of a Forgotten Past"/>
        <s v="Chip Dip II: Son of Chip Dip! - A Terrible, Terrible Game"/>
        <s v="Carbon mini bikes / race / MTB / FAT ~ Carbon tow placement"/>
        <s v="Pizza Delique"/>
        <s v="Risotto fragole e champagne"/>
        <s v="DJ's Bane"/>
        <s v="Other Worlds - A Make 100 Project"/>
        <s v="I Wanted To See Boobs"/>
        <s v="&quot;The Naked Pixel&quot; Ali Pakele"/>
        <s v="ZomBlock's"/>
        <s v="Pine Tar Baseball: 1936 Negro League + 1960 Season"/>
        <s v="Seliges Theater presents &quot;The God of Carnage&quot;"/>
        <s v="Fools Rush In: A Cabaret Benefiting BC/EFA Kickstarter"/>
        <s v="Roll The Dice Theatre Company"/>
        <s v="Vote for Next Season's Shows!"/>
        <s v="Tyke Theatre Web Show"/>
        <s v="Run Away"/>
        <s v="Dick Whittington - our 2016 community pantomime!"/>
        <s v="Shakespeare in the Hood - Romeo and Juliet"/>
        <s v="Superpowerless - Princess - Music Video"/>
        <s v="Help Lions&amp;Creators print their album!"/>
        <s v="Minecraft Server and Website Help (Name: Forge Realms)"/>
        <s v="Planes and Planets needs to get their EP finished!!"/>
        <s v="Caelum - Photos from stratosphere"/>
        <s v="Students building a near-space balloon with live video"/>
        <s v="Virtual Reality - A play about autism, family and The Sims."/>
        <s v="Paria Exchange at Dave's Leicester Comedy Festival"/>
        <s v="Women Beware Women"/>
        <s v="Help Save High School Theater"/>
        <s v="Blazed Donuts: An Orginial One Act"/>
        <s v="Pedals and Effects Arena Corner"/>
        <s v="RETURNING AT A LATER DATE"/>
        <s v="be back soon (Canceled)"/>
        <s v="Sleep Lovers - By Daniel Modeste"/>
        <s v="Backpage Shawty"/>
        <s v="London Revolution - Open World RPG Minecraft Server"/>
        <s v="A Book about Hidden Disease Causing Products we use Everyday"/>
        <s v="Blind Beggar Miniatures presents Second Chance Specials!"/>
        <s v="Lemme Grab it (Canceled)"/>
        <s v="MTA's National Theatre Connections Show!"/>
        <s v="Artists' tickets to VARIATIONS ON FAMILY"/>
        <s v="Our Country's Good"/>
        <s v="A Brief History of Musical Theatre..."/>
        <s v="Red Planet (or One Way Ticket) Staged Reading"/>
        <s v="Balm in Gilead at Columbia"/>
        <s v="MENTAL Play short-tour 2015!"/>
        <s v="Corium"/>
        <s v="Support new theatre piece IT DOESN'T MATTER"/>
        <s v="Headaches - a play exploring the topic of mental health"/>
        <s v="Royal Holloway's Drama Society Presents 'Posh'"/>
        <s v="IHDC's 2017 Pantomime - Jack and the Beanstalk"/>
        <s v="&quot;Paper Chase&quot; Students can make family friendly short films."/>
        <s v="An Online Music Venue Awaits (Canceled)"/>
        <s v="Celebrating Orlando's Historic Haunts Release"/>
        <s v="POWERHEAD - Wir wollen ins Studio!!!"/>
        <s v="Sweeney Todd: The Panto at the Edinburgh Fringe!"/>
        <s v="Demigods - Rise of the Children - Part 1 (Design)"/>
        <s v="Beef Sticks, the Ultimate Protein Snack"/>
        <s v="AM 1610 :: The Station &gt;&gt; Live Studio Project &gt; Phase 1"/>
        <s v="Widow's Wedding Dress"/>
        <s v="Julius Caesar"/>
        <s v="WILDE TALES"/>
        <s v="Waiting for Godot - Blue Sky Theatre &amp; Arts"/>
        <s v="And That's How The Story Goes"/>
        <s v="An Evening of Radio"/>
        <s v="Upstart Crows of Santa Fe Stage Weapons"/>
        <s v="She Kills Monsters"/>
        <s v="Shakespeare!! To fund or not to fund, that is the Question?"/>
        <s v="Amateur production of The Blue Room by David Hare"/>
        <s v="ThÃ©rÃ¨se Raquin at The Courtyard Theatre"/>
        <s v="The Merchant of Venice"/>
        <s v="The AOA Presents: The Maiden of Orleans"/>
        <s v="Count Your Blessings - A Verbatim Performance"/>
        <s v="Just Bryan, a radio drama"/>
        <s v="Theatre Memoire"/>
        <s v="America is at the Mall: A Play in Three Acts"/>
        <s v="Migration Madness (Android)"/>
        <s v="Star Wars: Insidious"/>
        <s v="Wild Equus"/>
        <s v="Losing Wings EP Release &amp; Our First Tour"/>
        <s v="God Am"/>
        <s v="sloggoth"/>
        <s v="Help get &quot;Don't Look&quot; on Steam Greenlight!"/>
        <s v="Tell the World - My journey from Islam to Christianity"/>
        <s v="Wood Butcher's new music video- I Don't Wanna Party"/>
        <s v="Release the Skyline Album"/>
        <s v="BBB Kickstarter Two"/>
        <s v="Femme Fatality 'Stranger' T-shirt and/or Tote bag"/>
        <s v="Lewis Robertson Band EP!"/>
        <s v="HELP FLY RADIO FINISH THEIR FULL LENGTH ALBUM!"/>
        <s v="Yo Mama's Sauces &amp; Rubs"/>
        <s v="FUEL FAKE NATIVES"/>
        <s v="Help Michael Trieb make CD's for his new EP!"/>
        <s v="Mission Space"/>
        <s v="Vertical Garden Prototype"/>
        <s v="Kaylee's Senior Project"/>
        <s v="St. Michael Boat Parties - Halloween and Beyond!"/>
        <s v="Katharsis Teatro en Navidad"/>
        <s v="Shady Slaughters Productions Haunted attraction"/>
        <s v="Henry V"/>
        <s v="Training young artists! Act Yo' Age Theatre Co debut"/>
        <s v="'Patagonia' - by Robert George"/>
        <s v="Score"/>
        <s v="REBATEnsemble Presents: ICONS - The Martin Show"/>
        <s v="The Silence at the Song's End"/>
        <s v="A Midsummer Night's Dream"/>
        <s v="Constellations by Nick Payne at the Nottingham New Theatre"/>
        <s v="Mine by Polly Teale A Paper Parachutes Production"/>
        <s v="TUSENTACK THEATRE"/>
        <s v="Not making potato salad here!"/>
        <s v="Take Tartuffe to Edinburgh Fringe Festival!"/>
        <s v="ThreeWay - A new play about dating and relationships."/>
        <s v="Jason (Georgia on My Mind)"/>
        <s v="Pie In Space! (Round 2)"/>
        <s v="CREATURES OF HABIT!"/>
        <s v="Gotham Knight Terrors: Comedic Batman Short"/>
        <s v="Repair Orwell's tour van for a West Coast Tour!"/>
        <s v="Stone Kings: From Creation To Devastation"/>
        <s v="Help Support Brad Dassey's Music"/>
        <s v="Black Swan Theories Debut CD"/>
        <s v="STETSON'S NEW EP"/>
        <s v="Collision Course"/>
        <s v="Seance Theatre Performs Noel Coward's Blithe Spirit"/>
        <s v="As the Naked Lead the Blind (Play)"/>
        <s v="SPILL - A verbatim show about sex"/>
        <s v="Dog sees God by Bert V. Royal @ FSU"/>
        <s v="Happiest Show On Earth Production Sponsor"/>
        <s v="Jonah and the Crab"/>
        <s v="Innsmouth at 9000 ft. A Short Horror Film Project"/>
        <s v="Wolf Squad Lego Stop Motion"/>
        <s v="A Poets Domain"/>
        <s v="Y2Y Tutors (Canceled)"/>
        <s v="Winter Tour"/>
        <s v="Backyard Zombies"/>
        <s v="MALTESE CROSS: The First Album"/>
        <s v="Lovers and Poets- music video"/>
        <s v="HAIRcyclopedia Vol. 2 - The Vault"/>
        <s v="CallMeGhost DEBUT ALBUM preorder!"/>
        <s v="ibreatheFUR / He Can Jog split Cassette"/>
        <s v="Ninja Narwhal Coffee Company 13oz. Campfire Coffee Mug"/>
        <s v="ACOrN: A Crunch Or None --&gt; Edinburgh Fringe!"/>
        <s v="The Wedding"/>
        <s v="Infectious, love at the end of the 21st century!"/>
        <s v="Special in a Bad Way"/>
        <s v="Write Now 5"/>
        <s v="Hung Yung Terrarist Needs to Order More Cassettes 4 Jacknife"/>
        <s v="Help CRB obtain 501(c)(3) status! (Canceled)"/>
        <s v="The World's Greatest Lover"/>
        <s v="The Good Samaritan"/>
        <s v="Starting a cartoon series"/>
        <s v="Film Speed"/>
        <s v="&quot;The Colored Museum&quot; by George C. Wolfe"/>
        <s v="the bridge"/>
        <s v="Bitcoin Empire"/>
        <s v="Luminite (LED lighting)"/>
        <s v="Charlie teaser completion"/>
        <s v="The Academy: Mockumentary Sitcom TV Pilot"/>
        <s v="Scraps"/>
        <s v="L'oiseau la nuit - Court-mÃ©trage"/>
        <s v="Redemption - Short Film"/>
        <s v="Help Get the Short Film Interior Design into Film Festivals!"/>
        <s v="Good 'Ol Trumpet"/>
        <s v="Star Wars Fan Film (Canceled)"/>
        <s v="Roman Dead (Canceled)"/>
        <s v="Project Reconnect: WHERE WE ARE NOW"/>
        <s v="The Lost Generation"/>
        <s v="&quot;The Tale of The Cockatrice&quot; by Peafrog Puppetry"/>
        <s v="Favowear - Shopping for your favorite clothes made simple"/>
        <s v="Step-By-Step Guide On How To Stay Secure &amp; Anonymous Online"/>
        <s v="Arabella makes her novel Pants On FIre! an audio book!"/>
        <s v="Summers' Love, A Cute and Funny Cinderella Love Story"/>
        <s v="Treedom's NEW album fund!"/>
        <s v="Monk"/>
        <s v="Sap Laughter : Merch Fundraiser!"/>
        <s v="EXPERIMENTAL JAZZ STUDIO RECORDING"/>
        <s v="Becoming Rainbow: A Music, Art &amp; Virtual Reality Experience"/>
        <s v="Now You Know Podcast (Canceled)"/>
        <s v="Fate Fighters - The Ultimate Decision Maker"/>
        <s v="Arena Z - Zombie Survival"/>
        <s v="The Reality Of Chronic Illness - The Book"/>
        <s v="HELMER'S LOO"/>
        <s v="Ted Lukas &amp; the Misled new CD - &quot;FEED&quot;"/>
        <s v="Pre-order DANCEHALL's first record!!!"/>
        <s v="Rules and Regulations"/>
        <s v="Database of Interlinear Greek Words"/>
        <s v="From student to beekeeper"/>
        <s v="2016 Calendar:  Wonders of Nature"/>
        <s v="The Londoner: Prints &amp; Canvas"/>
        <s v="Join AT THE WAYSIDE For The &quot;Ready...Set...Snow Tour!&quot;"/>
        <s v="We Fly to Philly / Release new album / Tour west coast"/>
        <s v="The Penny Arcade Quartet's Christmas EP"/>
        <s v="DIRTY LITTLE REBEL EP"/>
        <s v="Nemes wants you to be able to hear their new songs!"/>
        <s v="The Cat-Bath Contraption"/>
        <s v="LED Electronic Dice: assembled or kit, Arduino compatible"/>
        <s v="velosynth"/>
        <s v="3D Art for &quot;Extreme Hugtime Simulation Challenge&quot;"/>
        <s v="Scout's Honor"/>
        <s v="NYPC's North American (+ Colombia!) Tour May 2014 - Part 2"/>
        <s v="Passing Shot: Dice Tennis Game"/>
        <s v="Green Couch Games Limited: FrogFlip!"/>
        <s v="Help starting a family owned food truck"/>
        <s v="Confused Disciples - &quot;Sleepamation&quot;"/>
        <s v="The Offbeats Summer Tour 2012"/>
        <s v="Nathan Evans - Remove The Illusion EP "/>
        <s v="Launch a TARDIS into SPACE!"/>
        <s v="Equatorial Sundial - Learn about planetary motion!"/>
        <s v="SPEED OF LIGHT: Biggest Mystery of the Universe"/>
        <s v="Magic, Giggles and Love  A collection of children's poetry"/>
        <s v="Children's book app: &quot;The story of Setanta&quot;"/>
        <s v="A Dream Play"/>
        <s v="100, Acre Wood"/>
        <s v="Alice In Wonderland (Polish) ALICJA W KRAINIE CZARÃ“W"/>
        <s v="Les Miserables - Backing fund"/>
        <s v="Voices From The Future"/>
        <s v="Help SHE&amp;HER PRODUCTIONS raise money for our new space in the West Bottoms!!"/>
        <s v="Acting V Senior Showcase"/>
        <s v="Hell Has No Fury by TwentySomething @ Edinburgh Fringe"/>
        <s v="Heroines"/>
        <s v="GUTS: Black Comedy"/>
        <s v="ENDURING SONG"/>
        <s v="FaÃ§ade: The Interactive Musical"/>
        <s v="Help take 'Conversations With Rats' to Edinburgh Fringe 2017"/>
        <s v="THE DRESSER     TETCNY    The Ensemble Theatre Company of NY"/>
        <s v="Down the Rabbit Hole"/>
        <s v="1001 Nights: Help bring this fascinating new play to the US"/>
        <s v="Ultramarine Girl: A Cup Full of Courage"/>
        <s v="Nude: A play by Paul Hewitt"/>
        <s v="Gypsy Stage Presents &quot;The Importance of Being Earnest&quot;"/>
        <s v="Montclair Shakespeare Series"/>
        <s v="TRAVELING needs a Reading"/>
        <s v="1 in 3"/>
        <s v="MIRAMAR"/>
        <s v="Montclair Shakespeare Series: A Midsummer Night's Dream"/>
        <s v="&quot;She Has a Name&quot; on tour"/>
        <s v="Who Said Theatre Presents: The Calm"/>
        <s v="Edward Albee's The Goat, or Who is Sylvia?"/>
        <s v="The Beautiful House"/>
        <s v="CYRIL THE SQUIRREL a magical children's theatre tour"/>
        <s v="Pushers"/>
        <s v="Foolish Mortals present Shakespeare's Twelfth Night"/>
        <s v="Different is Dangerous"/>
        <s v="William Shakespeare's The Tempest"/>
        <s v="In the Hours Before the Bars Open, a play by Nate HarpÃ©l"/>
        <s v="Talk to Me Like The Rain and Let Me Listen"/>
        <s v="Face Off Theatre Company Inaugural Season 2015-2016"/>
        <s v="Young Philosophers Theater Company Winter Productions"/>
        <s v="A History, w Nowell Edmurnds at the Edinburgh Fringe!"/>
        <s v="Monster"/>
        <s v="fEast Theatre presents &quot;Winter '53&quot;, a new play by Rob John"/>
        <s v="Blue Stockings @ The Cockpit Theatre"/>
        <s v="Promised Land"/>
        <s v="Some Enchanted Evening UK TOUR"/>
        <s v="Zachariah Sheldon: A musical to chill your blood"/>
        <s v="Weald at The Finborough Theatre"/>
        <s v="Staged Reading of &quot;The Rise and Fall of Little Voice&quot;"/>
        <s v="Generations (Senior Project)"/>
        <s v="The Youth Shakespeare Project 2014"/>
        <s v="PUNK ROCK"/>
        <s v="Dante's Capstone Project: Who am I?"/>
        <s v="POP! Community Cabaret Presents..."/>
        <s v="MARSHA - a girl who does bad things"/>
        <s v="Returning Home."/>
        <s v="Adopt a School for Shared Shakes Artists in the Schools"/>
        <s v="Hamlet by CattyWhamPuss (with non-traditional casting)"/>
        <s v="My Real Mother's Name is... (Canceled)"/>
        <s v="NTACTheatre - North Texas Actor's Collaborative Theatre"/>
        <s v="South Florida Tours"/>
        <s v="MENTAL Play"/>
        <s v="Defiant Entertainment presents: The Park Bench"/>
        <s v="Phantom of the Kun Opera"/>
        <s v="'Time at the Bar!' - Written and directed by Kieran Mellish"/>
        <s v="4th Wall Theatre Project"/>
        <s v="Jack the Lad"/>
        <s v="&quot;Amp&quot; A Story About a Robot"/>
        <s v="PixlDir.com - Simple and fast image hosting. (Canceled)"/>
        <s v="The Right Side of Texas"/>
        <s v="PRODUCE the Stage Play SKYLAR'S SYNDROME by Gavin Kayner"/>
        <s v="The Boat That Couldn't Float"/>
        <s v="Machinima film project : Open 24/7"/>
        <s v="A Tale as Rich as Soil: Preserving Valmont's History"/>
        <s v="Hattie Bee's Second Album"/>
        <s v="My own channel"/>
        <s v="&quot;Something to See, Not to Say&quot; - Anemometer's First EP Album"/>
        <s v="KabarettstÃ¼ck &quot;Dicht in da Nochtschicht&quot;"/>
        <s v="Rose of June"/>
        <s v="Buffer: Edinburgh Fringe 2014"/>
        <s v="E15 at The Pleasance and CPT"/>
        <s v="Retro Rhapsody"/>
        <s v="The Butterfly Catcher"/>
        <s v="RAM- An independent writer's breakthrough tv production"/>
        <s v="The Love Lounge"/>
        <s v="King Eider: Short Film"/>
        <s v="Blue in the Green (Canceled)"/>
        <s v="99% Declaration Mini-Doc"/>
        <s v="Submarine: Diving Away From Adulthood"/>
        <s v="Don Walrus wants to press a record!!"/>
        <s v="New iPad/iPhone game development software needed"/>
        <s v="The River Runs Through Us, a Six-Part Public Radio Series"/>
        <s v="Shady Grady &amp; The Nobodies - HELP US GO ON TOUR SUMMER 2012"/>
        <s v="GBS Detroit Presents Hampshire"/>
        <s v="GBS Detroit Presents My Pal Val"/>
        <s v="Advanced Simulation Products - PC Gaming Controllers"/>
        <s v="GBS Detroit Presents Shone Nuisance"/>
        <s v="GBS Detroit Presents The Skylit Letter"/>
        <s v="Spiff is ready to join the digital age!"/>
        <s v="Two Hundred Chocolate Truffles"/>
        <s v="Kickstart for a Startup Nebraska Food Business"/>
        <s v="SUPER NICE EP 2012"/>
        <s v="Completing &quot;God's Justice&quot;"/>
        <s v="After The End"/>
        <s v="STAGE READING for TETCNY"/>
        <s v="While the Stars Fall"/>
        <s v="Bethlem"/>
        <s v="The Black Pearl Consuite at CoreCon VIII: On Ancient Seas"/>
        <s v="old man's Gift"/>
        <s v="Chokehold"/>
        <s v="The Laramie Project in Utah County"/>
        <s v="Duodeca"/>
        <s v="DAY OF THE DOG by Blue Sparrow Theatre Company"/>
        <s v="Those That Fly"/>
        <s v="Cielito Lindo (Pretty Little One)"/>
        <s v="Meet The Claires - Valentine's Day Weekend Comedy Stage Play"/>
        <s v="Napoleon in Scotland / NapolÃ©on en Ecosse"/>
        <s v="HEAL event - Selfless Acts of Love - Musical Extravaganza"/>
        <s v="Life of Change"/>
        <s v="Ben's Top 5 podcast (Canceled)"/>
        <s v="Bear. is recording their first ep!"/>
        <s v="History Grows: New K. Record"/>
        <s v="Samurai Dwarves (Korobokuru)"/>
        <s v="The Rooftop"/>
        <s v="The Twilight Zone Play"/>
        <s v="UnConventional - Worldcon 2011 Research"/>
        <s v="ZoZo Skeleton Hand Planchette - Works with ANY Ouija Board"/>
        <s v="The Untold Tales of the Brothers Grimm"/>
        <s v="Moon Over Mangroves"/>
        <s v="Shemdegi Sadguri: photopoetic commentary on Eastern Europe"/>
        <s v="Richie Ray finally records a new record!"/>
        <s v="Change the World through Color"/>
        <s v="Our Band Van Needs Serious Repairs!!!"/>
        <s v="Repulsur's First Record"/>
        <s v="The Lion Oh My - Our first full length release"/>
        <s v="Classical Music by Marquita"/>
        <s v="Good Men Wanted at ANT Fest"/>
        <s v="The Night Watch"/>
        <s v="This is Living by Liam Borrett"/>
        <s v="The Divine Comedy Show"/>
        <s v="The Girl Who Touched the Stars"/>
        <s v="Rounds. Set design campaign."/>
        <s v="The Not So Curious Incident of the Man in the Green Volvo"/>
        <s v="The Boy at the Edge of Everything NEXT STAGE RESIDENT SHOW"/>
        <s v="My own musical"/>
        <s v="Much Ado About Nothing"/>
        <s v="Measure For Measure"/>
        <s v="The Pelican, by August Strindberg"/>
        <s v="The Walls of Jericho ( A Voice for Warrior Families)"/>
        <s v="One Good Night by Aisling Caffrey"/>
        <s v="Grind Violin: Analog DIYalog: Composers Vinyl Compilation"/>
        <s v="Carrying Place: A film of Maine hauntings"/>
        <s v="Lost in the Shadows"/>
        <s v="Southwest Louisville Online A Local Social Network"/>
        <s v="Lets get 48/14 pressed!!!"/>
        <s v="Rainbow Ball to the Iphone"/>
        <s v="&quot;Intrusive Thoughts&quot;: first full LP by The Reckless Scamps"/>
        <s v="It's not easy being green: Costa Rican froglife"/>
        <s v="Coffee Table Book of Maine"/>
        <s v="Lucy Wood's Calendar - English Countryside 2016"/>
        <s v="The Boogaloos need to record a 4-track CD of original music."/>
        <s v="A Simple Complex's 2013 CD Release Party DVD"/>
        <s v="These Old Streets Album"/>
        <s v="SpecForce Rangers: Outlanders Phase 4"/>
        <s v="Lestat - Midnight Toll Video"/>
        <s v="Sage King's Debut Album"/>
        <s v="Debut Album"/>
        <s v="Pi Crust - Easily Connect Electronics To Your Raspberry Pi"/>
        <s v="Pi Supply - Intelligent Power Switch for Raspberry Pi"/>
        <s v="Images: Remembrances of the Holocaust-The Eva Schloss Story"/>
        <s v="Avarimor Series (Audio Plays)"/>
        <s v="And More Shenanigans Theatre Company"/>
        <s v="The Fall of Wallace Winter at the Plaza Theatre"/>
        <s v="CoreCon Asylum"/>
        <s v="THE MOON PLAY"/>
        <s v="Only Forever at The Hope Theatre"/>
        <s v="Honest Aesop's Fables - Tall tales for short people"/>
        <s v="Cassiopeia"/>
        <s v="Unconscious Subconscious"/>
        <s v="Truth, Dare, Promise to be Faithful Stage Play"/>
        <s v="Lock&amp;Key Theatre present 'Timon of Athens'"/>
        <s v="SEVEN, a Documentary Play: North Carolina Premiere!"/>
        <s v="Swap Anything (Canceled)"/>
        <s v="3D Animation Story of an Ancient Hero: Fly Forward"/>
        <s v="Body Armor - The Super Female Police Officer of the Future!!"/>
        <s v="Touring the United States This July"/>
        <s v="Dream TRIP to Tornado Alley"/>
        <s v="Skelton-Luns CD/7&quot;             No Big Deal."/>
        <s v="Beyond the Victory recording their debut EP"/>
        <s v="Fusion in a Bubblegum Machine"/>
        <s v="In the Raw: the ink &amp; the Echo's debut album"/>
        <s v="Keep The Prison Van Rolling"/>
        <s v="India Meets String Quartet"/>
        <s v="Oceana High School MAKER club requesting a 3D Printer"/>
        <s v="Raph the Ninja Giraffe"/>
        <s v="Fishcakes"/>
        <s v="Thank You For Smoking"/>
        <s v="'Gretel and Hansel' - A Children's Theatre Production"/>
        <s v="The White Bike"/>
        <s v="Itch + Scratch at Hackney Showroom"/>
        <s v="Love Letters To My Children, directed by Charles J. Ouda"/>
        <s v="Petrification"/>
        <s v="Cubs: an Original Work"/>
        <s v="The Black and White Theatre Company Inc."/>
        <s v="Sylvia (a benefit show)"/>
        <s v="Home (The Place Where My Stuff Resides)"/>
        <s v="Out of the Box: A Mime Story"/>
        <s v="Super Date, The Dating Game Show for Superheroes"/>
        <s v="Pie In Space!"/>
        <s v="Brouhaha (an Original Sitcom)"/>
        <s v="PAKPOWER, The CCP Pack"/>
        <s v="Quirky Bird Theatre's Young Actors on Tour"/>
        <s v="&quot;Hurt N' Wrong&quot; New Album Fundraiser!"/>
        <s v="Stop the tempo - ThÃ©Ã¢tre Prospero- salle intime"/>
        <s v="Howard's End 3.0"/>
        <s v="Elektra Bekent - Afstudeervoorstelling"/>
        <s v="Flush - David Dipper - Break Point Theatre"/>
        <s v="Project Z-6463 - a 3D short movie by Chris Eller"/>
        <s v="The Nico Blues Recorded A Full-Length Album! Now Let's Master It!"/>
        <s v="Until I Gush Forth / Limited Edition Zine by Esthaem"/>
        <s v="Italian Manual Kickstarter - Manuale Italiano non ufficiale"/>
        <s v="City of the Weak on Tour!"/>
        <s v="Ukulele Songs from the Zombie Apocalypse"/>
        <s v="Pater Noster Project"/>
        <s v="European Tour"/>
        <s v="The Bohemian Balcony - A Creative Space For All"/>
        <s v="Shakespeare in the Park: Much Ado About Nothing"/>
        <s v="The Honeymoon is Over - An Original Play by Zakry Fin"/>
        <s v="Annabel Lost"/>
        <s v="Add your voice to Cellphonia 9/11 (Canceled)"/>
        <s v="Project Stardust Part 2"/>
        <s v="&quot;I Will Speak For Myself&quot;"/>
        <s v="J. Lee Vocque's BASED ON ACTUAL EVENTS"/>
        <s v="Tornado Pursuit: 2014 Storm Chasing Web Series"/>
        <s v="Afraid Of Figs - Help Fund our New CD - &quot;SAFE&quot;"/>
        <s v="Why Adam? A TV show about the science behind everyday life!"/>
        <s v="&quot;Someday Everyday&quot; Short Film"/>
        <s v="Dapper Dan - &quot;Fly As I Wanna&quot; Music Video"/>
        <s v="Sustain: A Film About Survival"/>
        <s v="ABU Pakistani Independent Feature Film"/>
        <s v="Help Towards a New PC for Editing Media College Productions!"/>
        <s v="SICKNESS 2014 Build Killian's Bike"/>
        <s v="The Interviewer (Charity Movie)"/>
        <s v="Filthy - Short Film"/>
        <s v="The Eventful Life of Al Hawkes"/>
        <s v="Escape/Artist: The Jason Escape Documentary"/>
        <s v="Feels Like Coming Home Tour"/>
        <s v="Making Mail: A Documentary"/>
        <s v="Built by UCF: St. Vincent and the Grenadines Chapter"/>
        <s v="January's Story - A One Of A Kind Transgender Woman"/>
        <s v="Fire in the Heart of the City"/>
        <s v="&quot;I'll Take You Back&quot; Animated Music Video"/>
        <s v="Blinky"/>
        <s v="Discovering the Other Woman"/>
        <s v="PROJECT IS CANCELLED"/>
        <s v="scriptCall - The Personal Presentation Platform"/>
        <s v="Wess Meets West - Press Our New Album on CD!"/>
        <s v="STEELcyclopedia - The Titans of Hard Rock"/>
        <s v="HELP UNRB GO ON TOUR!"/>
        <s v="Love Water Tour"/>
        <s v="Help Pat The Human Get A Tour Van!"/>
        <s v="Origin - Cobrette Bardole's Sophomore Album!"/>
        <s v="Mortimer Nova new album title Terrible The Fish Has Drowned!"/>
        <s v="Ginger Binge's first album"/>
        <s v="Lemonymous 10th Anniversary Album Re-Release"/>
        <s v="Final Benghazi Report on audio â€“ New results may shock you!"/>
        <s v="Towers Of The Apocalypse"/>
        <s v="A YouTube Gaming Channel"/>
        <s v="Medieval Village"/>
        <s v="Flying Turds"/>
        <s v="Trumperama"/>
        <s v="J &amp; D Rolling Smoke BBQ expansion"/>
        <s v="500 Views of Japan"/>
        <s v="Shakulute (Shakuhachi mouthpiece for Alto Flute) (Canceled)"/>
        <s v="Life Music-Healing through Song (Canceled)"/>
        <s v="Sketching In Stereo 3rd Album!"/>
        <s v="Finish The Script! - A College Writing Course in Book Form"/>
        <s v="A Fantastic Affair: Karl Barth in America 1962â€“Research"/>
        <s v="General Treatise on Chess. Tactics. by R. Grau, translation"/>
        <s v="Die Welt der Haie in Englisch (The World of Sharks)"/>
        <s v="Translation of the book &quot;He sees me with his Heart&quot;"/>
        <s v="LaFee Photography"/>
        <s v="Hen Harrier Wildlife Sanctuary"/>
        <s v="The Sharper Image"/>
        <s v="Scenes from New Orleans"/>
        <s v="Scenes and Things from New Orleans"/>
        <s v="New  E.P. mastering and recording"/>
        <s v="Kickstart my music career with 300 CDs"/>
        <s v="Joey De Noble needs YOUR help!"/>
        <s v="Avenues EP 2013"/>
        <s v="ghost -- a music video"/>
        <s v="Help Launch Cities and Saints Debut Album!"/>
        <s v="The Great Party's Debut Album!"/>
        <s v="Kick Out a Record"/>
        <s v="Sam Cox Band First Christian Tour"/>
        <s v="Leo's RainSong Artist program"/>
        <s v="SWEET LOVE - a Lovely Christian WEDDING SONG Happy Marriage"/>
        <s v="Yashica TLR Cameras History -Playing Cards"/>
        <s v="Darling Waste Trailer Bail Out!"/>
        <s v="Closure - A Paul Haasch Music Video"/>
        <s v="Help The King of Mars Record Their First EP!"/>
        <s v="GIVE ME &quot;One More&quot; The Single Release!"/>
        <s v="Glad Hearts New Album: Twenty Two - On Vinyl!"/>
        <s v="Help me release my first 3 song EP!!"/>
        <s v="Degenerate Matters EP Funding Campaign"/>
        <s v="Cardboard reality"/>
        <s v="Magnetic Flowers Presents: Old, Cold. Losing It."/>
        <s v="The Girl With(out) The Camera"/>
        <s v="Tinker Tie Beta - Programmable RGB LED Bow Tie!"/>
        <s v="The Guru releases &quot;Native Sun&quot;"/>
        <s v="PORCHES. vs. THE U.S.A."/>
        <s v="Waddle Slide - An App for iPhone and Android"/>
        <s v="Tales Of Tameria - Dawning Light"/>
        <s v="Hollow point 9, Sins Of Yesterday CD"/>
        <s v="Woodhouse EP"/>
        <s v="HELP FUND SELF IMPLIED RESTRICTIONS DEBUT RELEASE"/>
        <s v="Moments by eBurner"/>
        <s v="Tournament &amp; Transport Solution for X-Wing, STAW and D&amp;D AW"/>
        <s v="Savage Worlds Zombie Squad"/>
        <s v="The Second Breakfast"/>
        <s v="Hero: Aluminum dice inspired by super heroes :)"/>
        <s v="Pick the Lock"/>
        <s v="Zombie Apocalypse Geocaching"/>
        <s v="Press Michael Zucker's 2012 album Technocracy on VINYL!"/>
        <s v="Company Company: Debut EP"/>
        <s v="MAGA Private Label Spicy Sauce"/>
        <s v="Tired of Corporation Negotiation? THINK MIDDLE MEDIATION!"/>
        <s v="Course: Create Complete Web Apps without Coding (Canceled)"/>
        <s v="A Brony and Pegasister dating website (Canceled)"/>
        <s v="IMI - It's My Identity (Canceled)"/>
        <s v="Social Rewards - A new twist on social media (Canceled)"/>
        <s v="I want to make the best fried chicken!!"/>
        <s v="Nature Boy Explorer EP"/>
        <s v="Geoff Zimmerman's Urban-Folk/ Indie-Rock Album"/>
        <s v="Journey to Japan"/>
        <s v="Race Bandit's Debut EP Validated"/>
        <s v="The Philadelphia Opera Collective presents Susannah"/>
        <s v="Crazy Daisy Food Truck"/>
        <s v="Mars on Earth: An Art Residency"/>
        <s v="Starduster II - Photographing Earth from Near-Space"/>
        <s v="UOttawa Makermobile"/>
        <s v="Bunyip Magic - Epic kids Adventures of the Mythical Bunyip!"/>
        <s v="Better Than Ever Productions presents Geezer Game"/>
        <s v="As You Like It? by Purple Ostrich Productions"/>
        <s v="Oracle b*sides and Hawkeye Plainview present SUPER-WELLESIAN"/>
        <s v="EUTCo presents 'One Flew Over the Cuckoo's Nest'"/>
        <s v="The Piano Man"/>
        <s v="Muscovado: BurntOut's new play about slavery in Barbados"/>
        <s v="Land of the Three Towers"/>
        <s v="The Dead Loss"/>
        <s v="Ultimate Political Selfie!"/>
        <s v="Gay Party Superposh 'Winter Wonderland'"/>
        <s v="A Grimm Night for Hans Christian Anderson"/>
        <s v="Music Theatre of Idaho Presents &quot;A Year with Frog and Toad"/>
        <s v="Put Music in our Musical: Rosetown Playhouse"/>
        <s v="Spiritual Enlightenment Center - Help raise our vibrations!"/>
        <s v="Grassroots Shakespeare Company â€¢ Arizona"/>
        <s v="Dog Sees God - Calgary Production"/>
        <s v="Curtain up at the Shoebox Theatre!"/>
        <s v="TRUE WEST: Think, Dog! Productions"/>
        <s v="Silent Valley : A Haunting"/>
        <s v="Overtime Theater Spruce Up"/>
        <s v="&quot;Seven Zero Eight STL&quot; Burlesque, Restaurant, Pub and More!"/>
        <s v="Wild Men at the Bristol Cathedral"/>
        <s v="Cowes and The Sea"/>
        <s v="Threads by David Lane at The Hope Theatre - 11-29 April"/>
        <s v="Edfringe support - What a Gay Play"/>
        <s v="Escape from Reality's 1st Season &quot;Defying Gravity&quot;"/>
        <s v="Strong Poison Stage Play adapted fr. Dorothy L. Sayers novel"/>
        <s v="Honorable Men - Poor Yorick's Players 2016 Season"/>
        <s v="The Respectful Prostitute"/>
        <s v="Migrants' Theatre"/>
        <s v="Jestia and Raedon"/>
        <s v="MEASURE FOR MEASURE: an all-female adaptation"/>
        <s v="Peter Pan by J.M. Barrie @ Open Space Arts"/>
        <s v="All the Best, Jack"/>
        <s v="Tickets for the Tenderloin"/>
        <s v="Reading of a New Play by Garrett Zuercher"/>
        <s v="'Pope Head' - The World Tour of Australia"/>
        <s v="The Vagabond Halfback"/>
        <s v="On the Verge (Or, The Geography of Yearning) goes Steampunk!"/>
        <s v="2016 Next Stage Residents Class Presents: When She Had Wings"/>
        <s v="The Glass Menagerie: Independent Student-Run Production"/>
        <s v="Sterling Lion Theater Company"/>
        <s v="With My Eyes Wide Open"/>
        <s v="The Reinvention of Lily Johnson"/>
        <s v="The Munitionettes"/>
        <s v="Let's Launch Disco Turtle Productions"/>
        <s v="The Pillowman Aberdeen"/>
        <s v="Back To Blackbrick- A new play with live music"/>
        <s v="The Fairy Tale: A Little Daylight"/>
        <s v="REALLY REALLY"/>
        <s v="Cinderella"/>
        <s v="The Florence Company presents 'America'"/>
        <s v="VST presents Sincerity Forever"/>
        <s v="Shakespeare's Pericles, Prince of Tyre"/>
        <s v="Spring Awakening Presented by Catoctin Mountain Players"/>
        <s v="If the Shoe Fits"/>
        <s v="Lemming Theatrical's Smell of the Kill"/>
        <s v="Prowl Theatre Company"/>
        <s v="&quot;So Amazing&quot; produced at the Kraine Theater NYC"/>
        <s v="An Evening With Durang"/>
        <s v="A KC Fringe World Premiere: DESPERATE ACTS"/>
        <s v="The Ruby Darlings Show"/>
        <s v="Mark Twain is Hell for the Company - Original Play"/>
        <s v="GGC Productions 2016"/>
        <s v="COME OUT SWINGIN'!"/>
        <s v="Whitehall Theatre Presents: Little Shop of Horrors"/>
        <s v="Time at the Bar! The road to Edinburgh"/>
        <s v="The Canterbury Shakespeare Festival - first season"/>
        <s v="A Kansas City Fringe Festival premiere: &quot;The Art is a Lie&quot;"/>
        <s v="The Vagina Monologues 2015"/>
        <s v="The Happy Family and Devoted Dreams new theater plays NYC"/>
        <s v="The Sea Horse, presented by Different Stages"/>
        <s v="Vestige"/>
        <s v="Burqa&amp;Rifle: A Drama: Two Women, Two Cultues, Two Histories"/>
        <s v="Valkyrie Theatre Company"/>
        <s v="The Taming of the Shrew"/>
        <s v="Lovers and Other Strangers at The Cockpit"/>
        <s v="Southern Utah University: V-Day 2015"/>
        <s v="Oh! What a Lovely War - Salute the Centenary"/>
        <s v="Carpe Diem Theater Troupe"/>
        <s v="&quot; Sweet O'l Mama &quot; Theater Production"/>
        <s v="Weather Men"/>
        <s v="PokÃ©Movie - A PokÃ©monâ„¢ school project"/>
        <s v="Seven Minutes in Eternity"/>
        <s v="REBATEnsemble Presents: &quot;The Tempest&quot; by William Shakespeare"/>
        <s v="University Rocket Science"/>
        <s v="CURVE: The debut album from Miroist needs awesome merch"/>
        <s v="Voice Over Artist (Canceled)"/>
        <s v="Idle Gamers"/>
        <s v="sandy mcknight records 3 new songs with your kind assistance"/>
        <s v="AZAMAR"/>
        <s v="Arbor Oasis's First Album!"/>
        <s v="Intangible Animal's &quot;Oh The Humanity&quot; Tour"/>
        <s v="LPLC - Low Power, Low Cost PIC18 Development Board"/>
        <s v="2015 Philadelphia Premier: Bonhoeffer's Cost"/>
        <s v="SHADFLY - NEW PLAY AT THE ARTS PROJECT"/>
        <s v="The Last Five Years Distinction Project"/>
        <s v="7 Sins"/>
        <s v="Devastated No Matter What"/>
        <s v="Somethin' Tasty"/>
        <s v="Millennial, The Movie"/>
        <s v="In Her Voice: short film"/>
        <s v="I (Canceled)"/>
        <s v="The Rest of Us Mini-Series"/>
        <s v="Snowglobe Theatre presents: &quot;Much Ado about Nothing&quot;"/>
        <s v="Hate York Shirt 2.0"/>
        <s v="Mahayla CD Pressing"/>
        <s v="A Reason To Breathe - DEBUT ALBUM"/>
        <s v="Gehtika - New Album - A Monster in Mourning"/>
        <s v="We Beat Leukaemia: my family's journey with childhood cancer"/>
        <s v="Tales of guns, gold and a beagle in the Old West"/>
        <s v="It's Better In The Wind - A Documentary Photobook!"/>
        <s v="Lets see Kansas together!"/>
        <s v="A Side Of The World In Canvas"/>
        <s v="The Devil &amp; Me Debut Album, &quot;...It's Not A Dream&quot;"/>
        <s v="Pop Garden Radio Presents: Season 2 CD"/>
        <s v="Caught off Guard"/>
        <s v="Adfectus Book"/>
        <s v="Claim Your Glacier: What's your legacy? Denali, AK"/>
        <s v="INVISIBLE HOUSE: a history of the world - new CD/Album"/>
        <s v="You Said It Would Go Down Like This"/>
        <s v="Odyssey: ARGONAUTS"/>
        <s v="SHADOWRAPTR: The Second Coming. (Sophomore LP)"/>
        <s v="Eliot &amp; Ead's First Studio Album, &quot;The Flyover States&quot;"/>
        <s v="Think Green, Think Tea Trike! - A mobile cafe &amp; online shop."/>
        <s v="Some Dark, Beautiful Morning - Greg Byers' EP"/>
        <s v="Summer Adaptation of Fallen Angels"/>
        <s v="A Stage for Stage Door Theater Company (Canceled)"/>
        <s v="Glass Mountain: An Original Fairytale"/>
        <s v="Get Trip The Light Theatre's show to its 2nd London Stage!"/>
        <s v="a colder water than here - VAULT 2017"/>
        <s v="Spinning Wheel Youth Takeover"/>
        <s v="Cirque Inspired Alice's Adventures in Wonderland"/>
        <s v="Twelfth Night or What You Will"/>
        <s v="Israel LÃ³pez @ Ojai Playwrights Conference"/>
        <s v="The Game's Afoot - Spotlight"/>
        <s v="Help DORO &amp; DIEGA find their way to the Orlando FRINGE 2016"/>
        <s v="SBYET 2016 Hairspray at the Lobero Theatre!"/>
        <s v="Shakespeare is Boffo! Teachers' Edition"/>
        <s v="Epic Proportions"/>
        <s v="Central Coast Theatre Community Website - Plays &amp; Auditions"/>
        <s v="Help Launch LZA Theatre! The Eisteddfod + A Woman Alone"/>
        <s v="You, Me &amp; Sicily:  Part I Editing"/>
        <s v="With His Presence"/>
        <s v="Hopkins Sinfonia 2015 Season"/>
        <s v="University of Utah presents V-Day 2015-The Vagina Monologues"/>
        <s v="Marcus Rashad's &quot;The Domino Effect Stage Play&quot;"/>
        <s v="Kafka on the Shore"/>
        <s v="HIS NAME IS ARTHUR HOLMBERG"/>
        <s v="iolite the musical"/>
        <s v="Forsaken Angels-A New Play"/>
        <s v="Terry Pratchett's Wyrd Sisters"/>
        <s v="The Pendulum Swings"/>
        <s v="Japanese/International Short Film &quot;Mtn.&quot;"/>
        <s v="I'M TWENTY SOMETHING"/>
        <s v="Earlids"/>
        <s v="It's Now or Never for the Icarus Witch Project!"/>
        <s v="Official Debut EP for Stereo Jo"/>
        <s v="From Digital to Reality - CD Printing for Three Albums"/>
        <s v="&quot;Loving Alanis&quot; Rocky Mountain Regional Premier"/>
        <s v="R.U.R. at New Muses Theatre Company"/>
        <s v="Daughter Vision remix album on limited vinyl, cassette &amp; CD"/>
        <s v="RAT Fund-Riser"/>
        <s v="PS-1A Adjustable Miniature Switch Mode DC-DC Power Supply"/>
        <s v="'Over the Top: The true-life tale of Dorothy Lawrence'"/>
        <s v="Ben &amp; Bill Down Under: 2 Canadians Tour America"/>
        <s v="&quot;My Life As Julia Roberts, Snapshots Of A LIfe"/>
        <s v="Jazz Singer, Marti Mendenhall Live Concert Recording"/>
        <s v="The Story of the 1914 Christmas Truce is coming to America"/>
        <s v="AtteroTerra's Sophomore Album - Pray for Apocalypse"/>
        <s v="Humble Pie"/>
        <s v="Ice Hockey"/>
        <s v="BEAT: An Original Short Film"/>
        <s v="GLASS: A Love Story"/>
        <s v="Quantum Alterations: Sci-fi, Stop Motion &amp; Fantasy Fan Film"/>
        <s v="Silent Monster"/>
        <s v="Lana - Short film"/>
        <s v="Mariano (A Screenplay)"/>
        <s v="Leon Claxton's HARLEM IN HAVANA"/>
        <s v="Hymn of Unity"/>
        <s v="I'm Sticking With You."/>
        <s v="Victory by Madicken Malm"/>
        <s v="Don't Shoot the Messenger Chick (Canceled)"/>
        <s v="Jake Lazarow's Eagle Project"/>
        <s v="Under the Sour Sun: Hunger through the Eyes of a Child"/>
        <s v="This is NOT the Bible I was taught in Sunday School"/>
        <s v="Fund The Red Masque's New Album, &quot;Mythalogue&quot;"/>
        <s v="LF4 WildFire"/>
        <s v="Help us get our music into the hands of our fans!"/>
        <s v="Rules of Civility and Decent Behavior"/>
        <s v="Dead Fish Handshake - follow up record to Across State Lines"/>
        <s v="Let The 7Horse Run!"/>
        <s v="The Scotty Karate Vinyl Round-Up (Scotch Bonnet)"/>
        <s v="Soul Of Man Video Project"/>
        <s v="Last of the Lost Boys: New Music from Matthew Blake"/>
        <s v="A day in the life of...(podcast) (Canceled)"/>
        <s v="New Tropic Bombs EP ~ &quot;Return to Bomber Bay&quot;"/>
        <s v="The Diary of a Nobody"/>
        <s v="No Brains for Dinner"/>
        <s v="A Masters Guide to The Way of the Warrior"/>
        <s v="So Bad, It's Good! - A Book of Bad Movies"/>
        <s v="Food On You presents Baby's First Parental Advisory"/>
        <s v="Sisters of Murphyâ€™s full-length album"/>
        <s v="Alternative Economics: Reversing Stagnation on Smashwords"/>
        <s v="The CASAMENA Radio Hour Volume 1 CDx2"/>
        <s v="ONE LOVES ONLY FORM"/>
        <s v="Tainted Steel (Series 1 - 4)"/>
        <s v="Holden Lane High School photobook"/>
        <s v="West Canada - A Coffee Table Book"/>
        <s v="Missouri In Pictures"/>
        <s v="The Material - Let You Down music video"/>
        <s v="Get Still the Sky's Limit on the Road! (&amp; with a new album!)"/>
        <s v="Janus Word Album"/>
        <s v="Casual Encounters: The Quest For a PA"/>
        <s v="Meg Porter Debut EP!"/>
        <s v="Cassandra Violet &quot;Beyond the Fray&quot; Music Video"/>
        <s v="Photographic book on Melbourne's music scene"/>
        <s v="Help JUICE (Boston) Record Their First Album"/>
        <s v="Get The Neckties in the studio to record their first album!"/>
        <s v="The Fine Spirits are making an album!"/>
        <s v="The Freakniks Debut Album: Infinite Love"/>
        <s v="Invisible Allies - Hyperdimensional Animals"/>
        <s v="The Wonderful World of Princes &amp; Princesses"/>
        <s v="Low Voltage Metal Sensor for use with Arduino type boards"/>
        <s v="Nights On First's First CD!"/>
        <s v="Get Joy Shannon's Album &quot;Out of My Dreams and Into My Arms&quot;"/>
        <s v="Lift The Decade Debut Full-Length Record"/>
        <s v="The Violet Tone and the City of Angels!"/>
        <s v="Press Mirror Kisses' New Album &quot;Heartbeats&quot; on Vinyl"/>
        <s v="GOAT LORDS."/>
        <s v="Arson In The Suburbs"/>
        <s v="Blind Man Deaf Boy Tour!"/>
        <s v="American Standard Needs to Release Their Debut EP"/>
        <s v="Auction, Sell Swap without excessive fees, the next ebay."/>
        <s v="Beef Sticks to Chomp On!!"/>
        <s v="Copyrighting 1978 Champs Finished Album"/>
        <s v="Motive Makes a Man - Heavy Boots Album Production"/>
        <s v="Vinyl Pressing for &quot;Nine Different Kinds of Gone&quot;"/>
        <s v="Help Fund Tara's Album of Rare 18-19th Century Italian Songs"/>
        <s v="patent pending"/>
        <s v="Cafe Nomad back on the road! Coffee van's poorly."/>
        <s v="U-PHOS: Upgraded Pulsating Heatpipe Only for Space"/>
        <s v="Build Flying Saucer Artificial Intelligent from sea shell"/>
        <s v="Websmith Studio : Think, Build, Break, Play."/>
        <s v="C is for Crooked"/>
        <s v="Stitching by Anthony Neilson"/>
        <s v="HIDDEN: The FCO Plays"/>
        <s v="The Love Shack"/>
        <s v="UCAS"/>
        <s v="Imaginary Theater Company Presents the Premiere of The Boat"/>
        <s v="Put Your Money Where Your Ear Is!"/>
        <s v="Blue Thyme Nights"/>
        <s v="HOPE MILL THEATRE - CHAIR FUND"/>
        <s v="Ant Farm Theatre Project (Canceled)"/>
        <s v="Richard III - Presented by REBATEnsemble/Theatre Off Jackson"/>
        <s v="Waxwing: A New Play"/>
        <s v="Cutting Off Kate Bush"/>
        <s v="The Metronome Society"/>
        <s v="Saxon Court at Southwark Playhouse"/>
        <s v="Alix in Wundergarten"/>
        <s v="The Complete Works of William Shakespeare (Abridged)"/>
        <s v="At Swim, Two Boys"/>
        <s v="Tissue by Louise Page. A play about Breast Cancer."/>
        <s v="Shakespearean Youth Theatre (SYT) - The Tempest"/>
        <s v="BIRDS (debut play with Hightide) - Response Workshops"/>
        <s v="&quot;I'm Alright&quot;...an Enso Theatre Education production."/>
        <s v="ICONS"/>
        <s v="Support 1140 Productions' 'Romeo Juliet'"/>
        <s v="The Maltese Bodkin"/>
        <s v="Rainbowtown"/>
        <s v="We Were Kings"/>
        <s v="Civil Rogues"/>
        <s v="Georgia - the full cast production"/>
        <s v="Not Your Garden Variety Theater"/>
        <s v="Pig by Alex Oates (London Run)"/>
        <s v="Silent Planet"/>
        <s v="BEASTS OF BAVERLY GROVE"/>
        <s v="&quot;CIRQUE CAPRICIEUX, the greatest one woman show on earth&quot;"/>
        <s v="2014 UASPA Theatre Showcase"/>
        <s v="Cans at Theatre503"/>
        <s v="Home"/>
        <s v="Get FREAK to the Edinburgh Fringe"/>
        <s v="Thank You For Waiting"/>
        <s v="Funding for 'Cooked' a dark comedy by Christopher Adams"/>
        <s v="Mr. Marmalade"/>
        <s v="We Rise"/>
        <s v="Dog Show"/>
        <s v="The Drama Factory presents : The Magic Flute"/>
        <s v="PSYCHOC une comÃ©die libertine de Bernard Granger"/>
        <s v="laughter in the hood"/>
        <s v="Shakespeare in Sarajevo"/>
        <s v="Hot Dogs a new play by Suhayla El-Bushra"/>
        <s v="'GULF' - a new play by PIVOT THEATRE"/>
        <s v="Luigi's Ladies"/>
        <s v="Agape Performing Arts Company, a Ministry of OLG"/>
        <s v="Spin! at The Cumming Playhouse"/>
        <s v="&quot;In the Heights&quot; at The University of Michigan"/>
        <s v="Romeo &amp; Juliet"/>
        <s v="Eyes Shut. Door Open - A New Play by Cassie M. Seinuk"/>
        <s v="AFTER LIFE: Minnesota Fringe Festival 2014"/>
        <s v="Pocket Monsters: A Musical Parody (Canceled)"/>
        <s v="Know Thy Law"/>
        <s v="Antonym Theatre - &quot;STAIRCASES&quot;"/>
        <s v="First Draft Theatre"/>
        <s v="Hardcross"/>
        <s v="Fantastic Mr Fox - Novus Theatre"/>
        <s v="Folk-Tales: What Stories Do Your Folks Tell?"/>
        <s v="Time Please Fringe"/>
        <s v="Ø¢Ù…ÙŠÙ† (Amen)"/>
        <s v="American Pride"/>
        <s v="The Toy Box by Anthony H. Wallace"/>
        <s v="Sleepwreck - Disasterpiece EP (Jump Drives!)"/>
        <s v="Send SACKERSON to SD Fringe"/>
        <s v="The Miller's Wife, a new opera"/>
        <s v="smartCaster: Open source automatic roto-casting machine"/>
        <s v="Hi Ho Silver Oh - The West Coast Tour"/>
        <s v="Let's Talk Calmly About Security and Privacy"/>
        <s v="Metrospective - photography project"/>
        <s v="'Time Please'"/>
        <s v="HEDDA"/>
        <s v="Yorick and Company"/>
        <s v="The 'Theater of Community' Tour"/>
        <s v="An Evening with Sarah Pettyfer"/>
        <s v="Mamahood: turn and face the strange"/>
        <s v="World premiere of BIRTHDAY SUIT at the Old Red Lion"/>
        <s v="&quot;The Day That Shakespeare Died&quot; - The book and the play."/>
        <s v="Glass Designs (Canceled)"/>
        <s v="Reluctant Hero's &quot;All As One&quot; EP"/>
        <s v="Season Scandinavia"/>
        <s v="High Altotude Debut Album"/>
        <s v="Fury Theatre is Producing Oleanna"/>
        <s v="Backdrops for Maplewood Barn Theatre Summer 2017 Production"/>
        <s v="Beginner's Guide to Fibromyalgia translation - fibromialgia"/>
        <s v="Faces &amp; Places In Brevard County (Canceled)"/>
        <s v="Psalms"/>
        <s v="Manned Mock Mars Mission"/>
        <s v="Guilford Center Stage Lights Up"/>
        <s v="Jelly Beans at Theatre503"/>
        <s v="Gore Vidal's THE BEST MAN, by Seat of the Pants Productions"/>
        <s v="FHE High School Presents: Snow Queen and Once On This Island"/>
        <s v="Diggin Deep to help find &quot;A Man, Buried&quot;"/>
        <s v="Dark Disco Club's new album"/>
        <s v="The One Two 7s Are Recording an Album!"/>
        <s v="D12 Trap Dice + Trapped The Dice Game"/>
        <s v="The Drama Factory presents &quot; The Moon Princess &quot;"/>
        <s v="The Addams Family Comes To Tuscaloosa"/>
        <s v="The Aurora Project: A Sci-Fi Epic by Bella Poynton"/>
        <s v="'Cornermen' - Smoke &amp; Oakum Theatre return to the Fringe!"/>
        <s v="The Hurtling Stillness. A story about angels and clowns"/>
        <s v="VisiÃ³n Latino Theatre Company"/>
        <s v="3 Days In Savannah Part II"/>
        <s v="PCSF's Biannual 24-Hour Play Festival"/>
        <s v="An Interview With Gaddafi - The Stage Play"/>
        <s v="LATENT TALENT: Leaping from de Poverty Line (Canceled)"/>
        <s v="Without Utterance: Tales from the Other Side of Language"/>
        <s v="Observations in 6x6"/>
        <s v="Romeo and Juliet at Moody's Pub"/>
        <s v="A play by Gabriel Kemlo about lost ideals, and new starts"/>
        <s v="KHOJALY - Giving a voice to refugees across the world"/>
        <s v="Bones - The New EP by Matt Phillips"/>
        <s v="My Child, My Blessing"/>
        <s v="Cien&amp;Cia"/>
        <s v="Finding Kylie Hard Read Fund"/>
        <s v="Bad Boy of Beauty and Bride Crashers!"/>
        <s v="Regal Fare Season One"/>
        <s v="Up on High Ground TV series"/>
        <s v="BIG WHISKEY TV Show"/>
        <s v="'Noir' A New Independant Tech-Noir TV Pilot"/>
        <s v="The Attic"/>
        <s v="A Stagnant Fever: Short Film"/>
        <s v="You are a Priest Forever"/>
        <s v="DVD Jesus Alive Again: From the Last Supper to the Ascension"/>
        <s v="Haymarket Documentary"/>
        <s v="Shell &amp; Paddy"/>
        <s v="Tropiki-Meet the Tikis animated/cartoon series-Monkey Tiki"/>
        <s v="Foresight"/>
        <s v="Astronauts of Hartlepool: a Brexit sci-fi for VAULT 2017"/>
        <s v="Be A Buddy Not A Bully (Anti-Bullying Stage Play TOUR)"/>
        <s v="Get Affordable Website with Premium Hosting and Domain"/>
        <s v="Keto Advice (Canceled)"/>
        <s v="Carbon Fiber Collar Stays"/>
        <s v="Silver anti-radiation underwear. Keep body cool in summer"/>
        <s v="Nomadica All purpose backpack with battery"/>
        <s v="Meditations for the Childbearing Year - a Book"/>
        <s v="In Sickness and in Health- a couples journey through cancer"/>
        <s v="SLUTEVER DO AMERICA TOUR"/>
        <s v="Wyatt Lowe &amp; the Ottomatics Summer 2014 Tour!"/>
        <s v="Samuel B. Lupowitz &amp; The Ego Band - first album release"/>
        <s v="Be a part of The Paper Melody's next chapter: EP and Videos"/>
        <s v="M.F.Crew, 1er Album &quot;First Ride&quot;"/>
        <s v="Help Fund Jason's Debut Jazz CD &quot;Exodus&quot;"/>
        <s v="A Saxidentals Music Video!!!"/>
        <s v="Angwish &quot;I Wanna Be Your Monkey&quot; Music Video"/>
        <s v="The Big Band Theory Music Festival"/>
        <s v="First jazz album for Multidirectional, Now printing time!"/>
        <s v="An album of 10 &quot;jazz art songs&quot; by Matthew John Mortimer"/>
        <s v="Sammy Bananas - Bootlegs Vol. 2!!"/>
        <s v="'Pathfinder' - a High Five Spaceship album"/>
        <s v="The Gothsicles - I FEEL SICLE"/>
        <s v="Start a New Podcast (Canceled)"/>
        <s v="toggleme. - the next phenom in mobile gaming"/>
        <s v="GAMING TO LEARN"/>
        <s v="Because Dance."/>
        <s v="Framed Himalaya: Lachen Valley (Campaign Part - 2)"/>
        <s v="Beast of the Beats VIII Webster Hall, NY (Nov 6-9 2014)"/>
        <s v="Theatrum Mundi releasing debut album &quot;Eyes of the Realm.&quot;"/>
        <s v="Help Smokey Folk Create Our First Album &amp; Music Video"/>
        <s v="Candy Warpop &quot;Smilef**ker&quot; Music Video"/>
        <s v="The Puget EP's Vinyl Release"/>
        <s v="Free Jujube Brown NYC Performance"/>
        <s v="We just keep going"/>
        <s v="Dinosaur Dreams"/>
        <s v="the dreamer examines his pillow"/>
        <s v="Becoming Alicia"/>
        <s v="SIX BY SEVEN"/>
        <s v="LE NUVOLE DEL CIELO-CLOUDS OF THE SKY"/>
        <s v="a book called filtered down thru the stars"/>
        <s v="A Magical Bildungsroman with a Female Heroine"/>
        <s v="The Second Renaissance"/>
        <s v="Live 4 The Rush: Palooza Pics"/>
        <s v="Max's First Solo Album!"/>
        <s v="So The Story Goes: The New Album by &quot;Just Joe&quot; Altier"/>
        <s v="River Of Thorns - First CD Release"/>
        <s v="RUBEDO: Debut Full Length Album"/>
        <s v="The World Over's New EP, &quot;MOUNTAINS&quot;."/>
        <s v="MADAM Album"/>
        <s v="The Psalm Praise Project, Vol. 2"/>
        <s v="Music Video For &quot;Altruism (We Can Change The World)&quot;"/>
        <s v="Summer Gill 'Stormy Weather' EP"/>
        <s v="Luke O'Brien's Kickstarter"/>
        <s v="Do You Want to Ride on my Rocket Ship? - An Album Pre-Order"/>
        <s v="Jericho Down Worship Album"/>
        <s v="Piano Prayer Album - Russ James"/>
        <s v="ALIVE! Gospel Chorus debuts Feb 11th, 2017: &quot;Love is ALIVE!&quot;"/>
        <s v="Clark &amp; Addison: A Limited Edition Wrigley Field Photo Book"/>
        <s v="Eurisko's &quot;Wild Animal&quot; Project"/>
        <s v="BEAR GHOST! Professional Recording! Yay!"/>
        <s v="Hydra Effect Debut EP"/>
        <s v="Stereo Dogs! 14-Year Old Teen Rock Band Plan CD Project!"/>
        <s v="Lazy Sunday"/>
        <s v="Story Rock by The Jolly Llamas -- Our First Album!"/>
        <s v="LittleBear"/>
        <s v="Low Weather // Debut Album"/>
        <s v="New Lions After Dark EP!"/>
        <s v="Oddity Photography - help get us off the ground!"/>
        <s v="Portraits of Resilience"/>
        <s v="Open a photography studio - photo shoots as rewards!"/>
        <s v="Garage Beacon - Turn your phone into a garage door remote"/>
        <s v="The World War I's &quot;The Bite And The Boogie&quot;"/>
        <s v="Layla The Wolf Debut E.P. &quot;Sugar&quot;"/>
        <s v="ACKER Studio Album and Vinyl Pressing"/>
        <s v="&quot;Vision&quot; - New Album - Brent Brown"/>
        <s v="Join us in releasing &quot;Evening Lights&quot; FREE online!"/>
        <s v="Big Long Now's Debut Album"/>
        <s v="Pretty Kitty Fuzzy"/>
        <s v="Head Cap - a 3rd party Iphone, Ipad, and touch app for the Battletech board game"/>
        <s v="Project Gert on Xbox Live "/>
        <s v="Johnny Rock &amp; Friends: For The Record"/>
        <s v="Broken Contract Rulebook Relaunch"/>
        <s v="Concept Cards for Fantasy RPGs -Monsters, Treasures and more"/>
        <s v="Andy's iLL - The Invisible City"/>
        <s v="Piece of Happy"/>
        <s v="Idiot Stare &quot;Unknown to Millions&quot; CD"/>
        <s v="Eternity Dice - Regular and D6 Charms Edition"/>
        <s v="BE A PART OF HISTORY!"/>
        <s v="The Seeker's School of Thought and Philosophy (Canceled)"/>
        <s v="ProjectPetal.com (Canceled)"/>
        <s v="Emma Ate the Lion &quot;Songs Two Count Too&quot;"/>
        <s v="The Enemy Feathers NEW EP"/>
        <s v="New &quot;Jesse Denaro&quot; Album!"/>
        <s v="Mike Midwestern &quot;Oh My Soul&quot; Album"/>
        <s v="Either, Either EP"/>
        <s v="Calli Dollinger and The Dusters Fall Tour Fund"/>
        <s v="Performance of Lawrence Axelrod's &quot;Songs of Yes&quot; in Chicago by new music group CUBE"/>
        <s v="Larchmere String Quartet Debut Album: Music by Stephan Krehl"/>
        <s v="Send Brandon Rumsey to Brevard Music Center"/>
        <s v="Antimatter Fuel Production"/>
        <s v="Asteroid What! - Very Near Earth Asteroids"/>
        <s v="Dust Bunnies &amp; the Carpet Rat publishing push"/>
        <s v="Printing Soraya Yvette's Children's books"/>
        <s v="ACT Underground Theatre, TLDC"/>
        <s v="A Philosophical Protest! One Act Play, One Act Cabaret."/>
        <s v="That Still Small Voice Stage Play"/>
        <s v="Mickey &amp; Worm: The Tour"/>
        <s v="The Pennington School Alumni Theater Series: Charlie &amp; Bruno"/>
        <s v="Pickles &amp; Hargraves Murder Mystery Comedy at the FringeNYC"/>
        <s v="COLOR ME"/>
        <s v="Grover Theatre Company (GTC)"/>
        <s v="the Savannah Disputation"/>
        <s v="Elevation Twelfth Night"/>
        <s v="Create The Twisted Tree Theatre"/>
        <s v="A Bad Plan"/>
        <s v="Screening for Unapologetically Black the Movie"/>
        <s v="Faustus"/>
        <s v="Ain't She Brave FringeNYC 2014 Project"/>
        <s v="Outcry Theatre presents &quot;Dark Play or Stories for Boys&quot;"/>
        <s v="Nothing Changes"/>
        <s v="BRUTE"/>
        <s v="Two &quot;Gentlemen&quot; of Verona by William Shakespeare"/>
        <s v="'Hello From Bertha' &amp; '27 Wagons Full of Cotton'"/>
        <s v="EgoPo's Hairy Ape Tours to the Provincetown Festival"/>
        <s v="Greensboro: A Requiem presented by ATC's Youth Ensemble"/>
        <s v="Get JunkBox Theatre To Edinburgh Fringe!"/>
        <s v="Melbin the Accidental"/>
        <s v="ROOMIES - Atlantic Canada Tour 2016-17"/>
        <s v="Sea Life by Lucy Catherine at The Hope Theatre"/>
        <s v="Poleroid Theatre Present : FREE FALL by Vinay Patel"/>
        <s v="The Rules: Sex, Lies &amp; Serial Killers"/>
        <s v="The Promise"/>
        <s v="The Crusade of Connor Stephens: Professional Play Reading"/>
        <s v="Going To Market"/>
        <s v="'Fats and Tanya' - a play by Lucy Gallagher"/>
        <s v="Chlorine Edinburgh 2014"/>
        <s v="CREDITORS | Jack Studio Theatre | Smith after Strindberg"/>
        <s v="Being Patient"/>
        <s v="Local Jewell Production's Inaugural Season (2014-2015)"/>
        <s v="Love Letters"/>
        <s v="Axon Theatre - First Project (Phase 1)"/>
        <s v="The Impossible Adventures Of Supernova Jones"/>
        <s v="Crooked Tree Theatre Presents Family Duels"/>
        <s v="Dandelion Theatre: 'Body Awareness' by Annie Baker"/>
        <s v="Be Prepared"/>
        <s v="Jericho Creek"/>
        <s v="Fefu and Her Friends"/>
        <s v="Bookstory"/>
        <s v="Protocols"/>
        <s v="Twelve Angry Women"/>
        <s v="'Mooring' - Vocal Point Theatre Project"/>
        <s v="VANITY BITES BACK by Helen Duff"/>
        <s v="The Lower Depths"/>
        <s v="boom- a play by Peter Sinn Nachtrieb"/>
        <s v="Pink Confetti at The Courtyard Theatre, Hoxton"/>
        <s v="Checkpoint 22"/>
        <s v="One Shot Theatre Company"/>
        <s v="ALLIE"/>
        <s v="Teaterforestilling: Shakespeare patchwork"/>
        <s v="Some big Some bang"/>
        <s v="DOG SEES GOD: Confessions of a Teenage Blockhead"/>
        <s v="&quot;Lifted&quot; - The Theatre Shed's 10 Year Anniversary Show"/>
        <s v="Sid the tour 2016"/>
        <s v="Bring Matt Fotis's Nights on the Couch to NYC!"/>
        <s v="Star-Spangled Sitcoms: Huzzah &amp; John Adams"/>
        <s v="dasGROUP Theatre: Savage in Limbo"/>
        <s v="Accidental Artists Lab"/>
        <s v="The White Feather: a new musical"/>
        <s v="TRAVIS KENT : MY FIRST TIME live and unprotected at 54 BELOW"/>
        <s v="The Musical Adventure of Mimi and the Ghosts"/>
        <s v="No Horizon - The forgotten story, told in a unique musical."/>
        <s v="Send &quot;Pawn&quot; to Edinburgh!"/>
        <s v="15% of The Seagull Flies to Edinburgh"/>
        <s v="Save &quot;The Stage Door&quot;"/>
        <s v="TWIST: adapted from the novel Oliver Twist"/>
        <s v="Farcical Elements Presents Boeing-Boeing"/>
        <s v="El Campanario: A place to &quot;rest&quot; in times of war..."/>
        <s v="READY OR NOT HERE I COME"/>
        <s v="a feminine ending, brought to you by the East End Theatre Co"/>
        <s v="RUSSIAN PLAY &quot;HOW TO BE BRAVE&quot;"/>
        <s v="SUPER!: An Original Musical (KC Fringe 2015) (Canceled)"/>
        <s v="Popinjay Productions' The Odyssey"/>
        <s v="Final exam"/>
        <s v="Camp Curtain Call: Star Wars (A Parody)"/>
        <s v="Shakespeare with Noodles:  Henry IV"/>
        <s v="MAMA'Z BA-B: The StagePlay"/>
        <s v="Fringe Fest: Take Comfort in Falling Forever"/>
        <s v="For Colored Girl Play Production"/>
        <s v="A Facelift for the Facade--Spring Garden Mill, Newtown, PA"/>
        <s v="Poles Apart - A Play in 2 Acts"/>
        <s v="MAMA BA-B: The Stage Play"/>
        <s v="Harriet Tubman Woman Of Faith"/>
        <s v="The Last King of the I.D.A. (Minnesota Fringe)"/>
        <s v="Help us make &quot;The Odd Couple&quot; a show to remember."/>
        <s v="Julius Caesar - Which side will you choose?"/>
        <s v="Community Theatre Project-Children's Show (Arthur)"/>
        <s v="Live at the Speakeasy with Ryan Anderson"/>
        <s v="Sacrifice"/>
        <s v="Action Man (GI Joe) Mission Mercury 10"/>
        <s v="Bring jazz legend Peter BrÃ¶tzmann to Minneapolis"/>
        <s v="Island of Paws - A Dog and Cat RPG Game    0==]=====&gt;"/>
        <s v="Mastering and Vinyl Production for The Astronomer LP"/>
        <s v="Toronto VR Co-Op"/>
        <s v="The Mount, new play about Edith Wharton"/>
        <s v="THE UNDERSTUDY @ WORKING STAGE"/>
        <s v="SUCKIN INJUN"/>
        <s v="Trickle"/>
        <s v="Single Parent Date Night-A Comedic Short Film"/>
        <s v="Random Thoughts from a Random Mind"/>
        <s v="&quot;Cigarettes and Sunflowers&quot; first album by &quot;Memphis Lady&quot;"/>
        <s v="Until The End (PC, Mac, and Linux)"/>
        <s v="Oh When The Blues - Oldham Athletic Photography Book"/>
        <s v="Help Monochrome Seasons Fund His New Album ''Space Culture''"/>
        <s v="Aaron Long-New Full Length Album &quot;Sounds of Awakening&quot;"/>
        <s v="A Sundered World"/>
        <s v="'Gilead', an original theatre piece"/>
        <s v="Immortal"/>
        <s v="Down the Mississippi"/>
        <s v="Help Launch the Most Amazing Online Organizing Guide Ever."/>
        <s v="AU Theatre Wing (Pygmalion Sound and Lighting Fees)"/>
        <s v="Sunrises in the MidWest"/>
        <s v="Modern Love"/>
        <s v="rock on: inside the archive of an unlikely rock photographer"/>
        <s v="The Beautiful Refrain's &quot;Page One&quot; Project"/>
        <s v="Arches - Wide Awake on Vinyl "/>
        <s v="Wildcat Strike's 2nd album release - Digital Age"/>
        <s v="Smell the [City of] Roses"/>
        <s v="The Great Grand Zeppelin Chase"/>
        <s v="Fly Away"/>
        <s v="Higher Education"/>
        <s v="Free Theatre for Kids: Baby Living Room"/>
        <s v="Give a Puppet a Hand"/>
        <s v="Fellatia's-Fantastic-Fun-Time-Show"/>
        <s v="Quintessential: The Journey"/>
        <s v="RasPiO GPIO Quick Reference Ruler for Raspberry Pi RPi.GPIO"/>
        <s v="Brewz Brothers TV"/>
        <s v="Village Films Summer Project Fund (TK 2)"/>
        <s v="Family"/>
        <s v="Desperation Short Film"/>
        <s v="Cole - A Short Film."/>
        <s v="TheM"/>
        <s v="The Last Cosmonaut"/>
        <s v="Southern Oregon VS. LNG"/>
        <s v="Trumpy and Viola take to the Big Apple"/>
        <s v="The Last Mice"/>
        <s v="Keyup.in - The gaming community that gives back."/>
        <s v="Mioti"/>
        <s v="FairwayJockey.com Custom Golf Equipment"/>
        <s v="Goals not creeds"/>
        <s v="VIVO Solar Bag"/>
        <s v="D-Pro Athletic Headband with Carbon Fiber"/>
        <s v="60 Days to a Radiating Faith"/>
        <s v="Sinatra Cookbook - Recipes for the Ruby framework"/>
        <s v="Rumble Yell: Discovering America's Biggest Bike Ride"/>
        <s v="Publish Waiting On Humanity"/>
        <s v="A dream of becoming an upcoming Author"/>
        <s v="&quot;Believable Lies&quot; - The Album"/>
        <s v="Take 147 - Nothin' to Lose CD Project"/>
        <s v="&quot;Frontiers&quot; A new full-length LP by Ontario's Unsacred Seed"/>
        <s v="Foundations: 12 Songs in 2012"/>
        <s v="Help Tony Copeland and get free cd's and mp3's"/>
        <s v="i-Davit: Hands Free System for iPad/Tablets/Devices"/>
        <s v="The (Secular) Barbershop Podcast (Canceled)"/>
        <s v="Michale Graves &quot;The Voice of Liberty&quot; WVNJ RADIO 1160 AM"/>
        <s v="Funding HyperLight Studios"/>
        <s v="Chef Po's Food Truck"/>
        <s v="Freshie's Donuts Food Trailer"/>
        <s v="Faces of Yoga: A Coffee Table Photo Book"/>
        <s v="&quot;Volando&quot; CD Release (Canceled)"/>
        <s v="Help Calmenco! finance new CD and Tour (Canceled)"/>
        <s v="The Vandies // Full length album!"/>
        <s v="Help Falling From One complete their CD!!!"/>
        <s v="Misfits of London: The Gin Chronicles"/>
        <s v="Help bring Boys of a Certain Age back to NYC!"/>
        <s v="Bio Hazard Suit for Everyman (Canceled)"/>
        <s v="Sharing the secrets of profitable specialty food marketing!"/>
        <s v="Internationalisation of Sherlock's Home: The Empty House"/>
        <s v="Telesomniac's Debut Album"/>
        <s v="Michale Graves â€œVagabond Acousticâ€ Extremely Limited Edition"/>
        <s v="Nineteen Fifty Eight - Untitled EP"/>
        <s v="Reflecting Light Photo"/>
        <s v="Fine Art Landscape 2015 Calendar"/>
        <s v="A Countrified Wedding: A Guide to an English Country Wedding"/>
        <s v="Release Soundzero's Debut Album!"/>
        <s v="Tanya Dartson- Run for Your Life music video"/>
        <s v="Grace Sings Grace"/>
        <s v="Venus On Fire + Extraordinary Producer = Legendary New EP"/>
        <s v="NewKings Album &quot;Rise Up&quot;"/>
        <s v="The World Upside Down: Portraits"/>
        <s v="Glass Cloud on the road!"/>
        <s v="Deathtrap America Spring 2015 Tour"/>
        <s v="Project: 20M813"/>
        <s v="STACIE COLLINS' new cd is RECORDED but needs a KICK-START cause &quot;SOMETIMES YA GOTTA&quot;"/>
        <s v="Archeology 7&quot; Vinyl"/>
        <s v="5 Bucks from 500 Friends"/>
        <s v="the last echo AM/PM Project"/>
        <s v="Jog It! Open source controller pendant for EMC2 and Mach3!"/>
        <s v="Photography from Below"/>
        <s v="Lumin8 Pro"/>
        <s v="Little Moses EP"/>
        <s v="&quot; Prodigal Daughter&quot; Recording Project"/>
        <s v="Help MONGREL record our new cd !"/>
        <s v="Le Temps Nous Est ComtÃ©"/>
        <s v="Nobody Rides For Free ~ Stone Horse"/>
        <s v="Kickstart the Future (of Telefuture)"/>
        <s v="Kingdom"/>
        <s v="Cadaver - A Card Game For Aspiring Necromancers"/>
        <s v="The BESPOKE GEEK: Cosplay for Everyday"/>
        <s v="&quot;The Hab Block&quot; multi build 28mm gaming terrain building"/>
        <s v="Cryptex Dice Vault"/>
        <s v="Treasure Decks for 5th Edition - Only $12!"/>
        <s v="Get Adler! Premium Edition"/>
        <s v="Ryubix Manor--Madness, Betrayal, Murder, Vengeance... Family"/>
        <s v="Create thatwasthen's new album with them!"/>
        <s v="RICE Presses Their Debut Album 'Keep Warm' On Vinyl"/>
        <s v="Fluttify - New Canadian Tech Start Up (Canceled)"/>
        <s v="The Workingman's Cake by Delectabites"/>
        <s v="Jesse Alexander's Independent Debut Album"/>
        <s v="BRANDTSON - &quot;Send Us A Signal&quot; Vinyl LP"/>
        <s v="Vladimir in Butterfly Country"/>
        <s v="SAGANet STEM Mentoring Lab Accreditation"/>
        <s v="18&quot;, 45.7cm Telescope. The universe is for everyone!"/>
        <s v="What a Zoo!"/>
        <s v="Our Moon... A book on life for both parents and children."/>
        <s v="Fierce"/>
        <s v="Sugarglass Theatre"/>
        <s v="Bring Bigger, Badder BRIEF HISTORY Back To The Stage!"/>
        <s v="MUMBURGER by Sarah Kosar"/>
        <s v="Secret Diaries"/>
        <s v="Scarlet at Southwark Playhouse - Theatre Renegade"/>
        <s v="'Haunting Julia' by Alan Ayckbourn"/>
        <s v="&quot;Fortune's Child&quot; by Mark Scharf"/>
        <s v="Little Nell's - a play"/>
        <s v="Save 'The Stage Door'."/>
        <s v="Three Postcards: Pre-Production Costs"/>
        <s v="Songs for a New World"/>
        <s v="ITAVA Players &quot;Little Shop of Horrors&quot;"/>
        <s v="The Other Room â€“ Cardiffâ€™s First Pub Theatre"/>
        <s v="Mots Ã‰crits"/>
        <s v="Better Than Shakespeare Presents: Much Ado About Something"/>
        <s v="Cosmicomics"/>
        <s v="Tilted Field presents NO STATIC AT ALL in New York City"/>
        <s v="The Seagull on The River"/>
        <s v="Shakespeare in ASL - and FREE for everyone"/>
        <s v="Open Letter Theatre presents 'Boys' by Ella Hickson"/>
        <s v="Titus Andronicus (with an all-female cast &amp; crew)"/>
        <s v="Kapow-i GoGo at The PIT"/>
        <s v="Unusual Charles Dickens adaptation at Edinburgh Fringe"/>
        <s v="Three Things: Stories About Life"/>
        <s v="&quot;Holmes for the Holidays&quot; Larceny &amp; Mystery For Christmas"/>
        <s v="Richard III"/>
        <s v="Mama Threw Me So High &amp; He Who Speaks"/>
        <s v="Das Ding - A Globetrotting Comedy"/>
        <s v="From the Pulpit to the Runway"/>
        <s v="KLIPPIES"/>
        <s v="Putting on a great play in Los Angeles!"/>
        <s v="Macbeth in the Basement"/>
        <s v="Tarantella"/>
        <s v="Second Act: The Four Disgracers"/>
        <s v="The March of the Bonus Army"/>
        <s v="Gruoch, or Lady Macbeth"/>
        <s v="MOONFACE"/>
        <s v="How You Kiss Me... at FringeNYC 2015"/>
        <s v="Akvavit Theatre presents NOTHING OF ME by Arne Lygre"/>
        <s v="Xavier Project: Leftovers"/>
        <s v="Gruesome Playground Injuries"/>
        <s v="See Bob Run by Daniel MacIvor"/>
        <s v="Taming of the Shrew - New Wimbledon Theatre"/>
        <s v="Since I've Been Here"/>
        <s v="Tell Me That You Love Me"/>
        <s v="Counting Stars"/>
        <s v="Little Shop of Horrors"/>
        <s v="Mabel Moon Goes to Earth!"/>
        <s v="Melissa Youth OnSTAGE Season 5. Act Like you Mean it!"/>
        <s v="FEED"/>
        <s v="Waving Goodbye"/>
        <s v="What Dreams Were Made Of"/>
        <s v="Terry Pratchett's Wyrd Sisters at Paeroa Little Theatre"/>
        <s v="The Return of The Walthamstow Mysteries"/>
        <s v="HUB Theatre Group presents John Logan's RED"/>
        <s v="Support Catalan Drama: Skin in Flames, by Guillem Clua"/>
        <s v="'SCARAMOUCHE JONES'' by Justin Butcher"/>
        <s v="'Journey's End' Tour of Dorset commemorating WW1"/>
        <s v="Romeo and Juliet: A Mesh-n-Groove Production"/>
        <s v="The Martin and Lewis Tribute Show"/>
        <s v="Take the Vagina Monologues to Main Street in Lexington, NC!"/>
        <s v="The Grouch Who Couldn't Steal Christmas"/>
        <s v="A Great New Controversial Play - &quot;The Divide&quot;."/>
        <s v="Jollyheads Circus Debut Album &quot;The Kaleidoscope Dawn&quot;"/>
        <s v="Raspberry Pi Debug Clip"/>
        <s v="#Josh: T.V. Show Sizzle Reel"/>
        <s v="Silver Hour: a photo book by Alex Westfall"/>
        <s v="#CLOUD$ - a modern adaptation of Aristophanes' Clouds"/>
        <s v="The Flu Season"/>
        <s v="The portrait of the forgotten: Syrian refugees in Jordan"/>
        <s v="S2SA - Sport to Strap Adapter for Samsung Gear S2 Sport (3G)"/>
        <s v="Good Morning Japan"/>
        <s v="Jen bakes shortbread needs a commercial kitchen!"/>
        <s v="Star Man Rocket Man"/>
        <s v="&quot;Where was I&quot; - an autobiographical play on Dementia"/>
        <s v="Watermark the truth beneath the surface - Translate"/>
        <s v="Dead Tree Duo's first full length album! Let's make it!"/>
        <s v="Takeshi Asai French Trio - a lingua franca to break barriers"/>
        <s v="Agni Varsha - opera by Vanraj Bhatia - world premiere"/>
        <s v="The Pendulum Swings UK Theatre Tour/EdFringe"/>
        <s v="HAMLET presented by AC Productions"/>
        <s v="Far From Fiction"/>
        <s v="The Free Man - the story of Hurr"/>
        <s v="See It My Way"/>
        <s v="The Desert River Bends"/>
        <s v="New Music Video/Artist Development"/>
        <s v="Tarnish: A Fantasy Novel by J. D. Brink"/>
        <s v="Totally &quot;not&quot; For Drugs: A Kentucky Knife Fight music video"/>
        <s v="Alienation - an intergalactic card drafting game"/>
        <s v="Hi, Are You Single? by Ryan J. Haddad"/>
        <s v="All Bare Theatre bring THE MAIDS to Edinburgh 2015"/>
        <s v="An Evening of Original One Acts"/>
        <s v="Send Truth AND Consequences To TNT's 2014 Youth Conference"/>
        <s v="The Healing Effect Movie"/>
        <s v="Ghost Pirate Cruise on the Hudson Sept. 3rd"/>
        <s v="Pennywinkle: A New Chicago Comedy"/>
        <s v="Preserving the DC Gospel Stars"/>
        <s v="Fever - a workshop production"/>
        <s v="FRINGE 2015 by YER Productions"/>
        <s v="Greg Chambers Saxophone CD"/>
        <s v="Publishing Book ll of The Merlin Chronicles Trilogy"/>
        <s v="This is why we Live ... (Astonishment)"/>
        <s v="Attention: People With Body Parts"/>
        <s v="Forever Man (short film) (Canceled)"/>
        <s v="Big in Beijing. A reality tv show about eccentric Beijing."/>
        <s v="The JOB Prelude."/>
        <s v="Rolling out Vegan Mashup's Season 2"/>
        <s v="SPECIMEN 0625c - Sci-Fi Thriller"/>
        <s v="OVERTIME: A Cerebral Horror Short Inspired by the Classics"/>
        <s v="l'esprit d'escalier-a senior film"/>
        <s v="MICRO-MISSION"/>
        <s v="&quot;STUCK&quot; - Finishing Funds for a Sci-Fi Thriller Short Film"/>
        <s v="MICRO-MISSION (Canceled)"/>
        <s v="SAMANTHA  SHADOW (Canceled)"/>
        <s v="The Perfect Plan"/>
        <s v="Do It Again... Promoting the Film About My Irrational Quest to Reunite the Kinks"/>
        <s v="The Forest for the Trees"/>
        <s v="Slingers - A Documentary about Small Town Beekeepers."/>
        <s v="Where is Home?"/>
        <s v="Drowning -Short animated Film"/>
        <s v="Bump in the road short stop motion animation"/>
        <s v="Le Legend of le Dragon Slayers"/>
        <s v="COMPASS PLAYERS"/>
        <s v="Talented Minds â­ï¸"/>
        <s v="The Zossom Phone Case"/>
        <s v="Lulu Watch Designs - Apple Watch"/>
        <s v="Gloriously Doomed - Search for Armada Shipwreck in Ireland"/>
        <s v="Surviving the Journey: Letters from the Railroad"/>
        <s v="One Minute Gone: Manhattan Noir: a novel and backstory book"/>
        <s v="Lust Control NEW CD!!!"/>
        <s v="Virtual CH - The One-Man-Mixed-Media-Rock-Band Debut"/>
        <s v="Soul Easy - Making music for our friends."/>
        <s v="The New Album: Dig Deeper"/>
        <s v="FROSTBURN - Lords of the Trident's new album!"/>
        <s v="New Jerry Tachoir Group Recording"/>
        <s v="Help fund Richard Sosa's &quot;FolkameriqueÃ±o&quot; CD"/>
        <s v="Park XXVII Album Release"/>
        <s v="Africa Brass Master Class for youth"/>
        <s v="SleepMode"/>
        <s v="Rick and Morty Album &amp; Music Video"/>
        <s v="All Things Horses Podcast (Canceled)"/>
        <s v="Diggers Fall tactical multiplayer pc shooter"/>
        <s v="Ultimate Supremacy"/>
        <s v="Ping"/>
        <s v="Cesar Chavez's First Music Album (Canceled)"/>
        <s v="The Space Bards Present Their First Album, &quot;Neon Milk&quot;!"/>
        <s v="MR. DREAM GOES TO JAIL"/>
        <s v="Enso Theatre Ensemble's &quot;Pride &amp; Prejudice&quot;"/>
        <s v="Before The Lights Go Up"/>
        <s v="The Masada Story Project"/>
        <s v="My life, My travel, My past - time to share"/>
        <s v="The Divine Comedy- A New English Translation"/>
        <s v="Realidades del Hombre"/>
        <s v="THE BACHELOR KNOWS NO BORDERS"/>
        <s v="Bring the Seattle Geekly podcast back!"/>
        <s v="Alexis' Aggravation: Murder in the Southwest. A Crime Novel"/>
        <s v="Heath - Limited Edition Split Zine - Make 100"/>
        <s v="Don't Go Outside: Tokyo Street Photos"/>
        <s v="Nevada County Hearts"/>
        <s v="Bridge 19 CD Release Tour"/>
        <s v="Debut Studio EP // Sam Hibbard"/>
        <s v="&quot;UNCOVERED ME&quot;"/>
        <s v="New album - Prophetic guitar soundscapes, Volume 2"/>
        <s v="Triumph Over Trials/ Hope Through the Hurt"/>
        <s v="In His Presence"/>
        <s v="Recording Studio Time"/>
        <s v="disCover: Napoli"/>
        <s v="Live to Learn, Learn to Fight, Fight to Live - The Karen"/>
        <s v="Texas to Florida"/>
        <s v="Tin Man's Broken Wisdom Fund"/>
        <s v="Hopeless Jack First National Tour"/>
        <s v="Holy Water Moses - A Hail Dale Project"/>
        <s v="Queen Kwong Tour to London and Paris"/>
        <s v="Welcome To The Club - Music Video Project"/>
        <s v="MiPointer"/>
        <s v="The 'Songs from the Bookmark' Sessions"/>
        <s v="The Virgin of the Path"/>
        <s v="Building the Open Source Bussard Fusion Reactor "/>
        <s v="Programmable Capacitor"/>
        <s v="Project: Ballerina Black UK Tour"/>
        <s v="Chris Dorman - Sita worldwide"/>
        <s v="Caverns of Sonora"/>
        <s v="Roosevelt Died."/>
        <s v="Broken World - A Post-Apocalypse Tabletop RPG"/>
        <s v="KEEP THE HEART BEATING! HELP US FUND OUR FULL LENGTH RECORD!"/>
        <s v="Blue Sky Alert &amp; The Retro Rock Machine of Fun"/>
        <s v="DINOWALRUS: 3RD RECORD ON VINYL"/>
        <s v="Nevada Color recording first full-length album &quot;Adventures&quot;"/>
        <s v="Social Media Website (Canceled)"/>
        <s v="Phone Tags: lost and found stickers (Canceled)"/>
        <s v="These Easy Days (Canceled)"/>
        <s v="Lone Pine Coffee Brewery"/>
        <s v="Grateful Gourmet Grub! farm to table: food truck &amp; hot dog !"/>
        <s v="It's so cute! - Great food!"/>
        <s v="Trish's Truffles &amp; Sweet Treats."/>
        <s v="Bounce Jerky - Natural - Hand-Crafted - Quality"/>
        <s v="Help CHURCHES turn this song into an LGBT anthem!"/>
        <s v="Pull Some Strings For Jameson Elder"/>
        <s v="DAVID, The Oratorio"/>
        <s v="Patagonia Winds: Wind Quintet Commission Project"/>
        <s v="Courting Rites of Cranes CD recording"/>
        <s v="Inspire Healthy Eating"/>
        <s v="Magic Kick Coffee - coffee that makes your day"/>
        <s v="Rovin' Okie's Fried Pies gourmet southern fried pies."/>
        <s v="Save the Astronomy Van"/>
        <s v="How many marbles do YOU have?"/>
        <s v="Mystical Woods    Micheal learns a lesson.     (Thank-you)"/>
        <s v="The Adventurers Club"/>
        <s v="Help us get &quot;Old Friends&quot; to the El Portal!!!"/>
        <s v="The Eulogy of Toby Peach - Edinburgh Festival 2015"/>
        <s v="And Now: The World!"/>
        <s v="In My Head - A new mental health theatre project"/>
        <s v="The Night Before Christmas"/>
        <s v="Nakhtik and Avalon"/>
        <s v="Tackett &amp; Pyke put on a Play"/>
        <s v="The JOkeress Going Live"/>
        <s v="Loud Arts"/>
        <s v="(TBC) I'M JUST HERE TO BUY SOY SAUCE by Jingan Young"/>
        <s v="An Original Theater Play Entitled &quot;The Art of Love&quot;"/>
        <s v="Halfway, Nebraska"/>
        <s v="&quot;Miracle on 34th Street&quot; - We believe. Do you believe in us?"/>
        <s v="Mirror Image - An Original Musical"/>
        <s v="BlackSpace: Urban Performance Arts Collective"/>
        <s v="Brava Theater and Cultural Odyssey present â€œBIRTHRIGHT?â€"/>
        <s v="INDEPENDENCE NYC"/>
        <s v="Th'underGrounds"/>
        <s v="Outskirts Theatre Co. Finds a Home!"/>
        <s v="Baby It's Cold Outside: Silver Spring Stage HVAC Fund!"/>
        <s v="Stagelights Studio by Pam Kinter, Greensboro"/>
        <s v="Jayhawk Makeover"/>
        <s v="Spec Haus"/>
        <s v="Terminator the Second"/>
        <s v="Destiny is Judd Nelson: a new play at FringeNYC"/>
        <s v="A Race Redux"/>
        <s v="&quot;The Red Herring&quot; World Premiere"/>
        <s v="Princess Suffragette: a new play for VAULT Festival 2017"/>
        <s v="Help fund Black Enough!"/>
        <s v="The Maid, in the Common Room, with the FiancÃ©: A Comedy"/>
        <s v="MAX &amp; ELSA: NO MUSIC. NO CHILDREN."/>
        <s v="right left with heels: US Premiere at City Garage"/>
        <s v="King Lear"/>
        <s v="Strangeloop Theatre - A Focus on New Works"/>
        <s v="Cancel The Sunshine"/>
        <s v="The Frida Kahlo of Penge West"/>
        <s v="A Hard Rain - New York Debut"/>
        <s v="LIBERTY! EQUALITY! AND FIREWORKS!... A Civil Rights Play"/>
        <s v="the southland company - LAUNCH LOS ANGELES"/>
        <s v="Joe Orton's Fred &amp; Madge"/>
        <s v="PCSF PlayOffs 2016"/>
        <s v="The Secret Lives of Baba Segi's Wives; A Workshop Production"/>
        <s v="Alzheimer's:The Musical World Premiere Tickets &amp; FUNdrasier!"/>
        <s v="THIEF"/>
        <s v="Venus in Fur, Los Angeles."/>
        <s v="Old Trunk - Edinburgh 2014"/>
        <s v="Might As Well Live: Dorothy Parker Does Hollywood Fringe"/>
        <s v="Gorilla Theater Productions Presents: Phase 3"/>
        <s v="Resurrecting LIZZIE BORDEN LIVE"/>
        <s v="&quot;The Secret&quot; Goes to NYC International Fringe Festival"/>
        <s v="PL@Y, an all-original fusion of comedy, rock, and dance"/>
        <s v="Twelfth Night by William Shakespeare"/>
        <s v="Licensed To Ill"/>
        <s v="The Tragedy of Mario and Juliet"/>
        <s v="Pramkicker - Edinburgh and Beyond"/>
        <s v="&quot;Lucy &amp; Vincente&quot; A New Play about Lucille Ball"/>
        <s v="Suddenly Split &amp; Swiping Over"/>
        <s v="Critical Ambition - BLINK by Phil Porter"/>
        <s v="EverScape"/>
        <s v="&quot;The Next Event&quot;"/>
        <s v="Village Pub Theatre- FRINGE 2015"/>
        <s v="Jeremy Kyle- The Opera"/>
        <s v="The Ballad of Downtown Jake"/>
        <s v="THE PRYOR EMPIRE: A RICHARD PRYOR TRIBUTE"/>
        <s v="Reality of Love Remix (Love in Disguise)"/>
        <s v="AENY's Production of An Invisible Piece of this World"/>
        <s v="The Stolen Inches, Edinburgh 2015"/>
        <s v="The Bombing of the Grand Hotel. A compelling new play"/>
        <s v="Loading Dock Theatre Presents: The Dudleys! A Family Game"/>
        <s v="&quot;Unexpectedly Expecting&quot; - A One-Woman Show"/>
        <s v="The Tulip Tree 2014"/>
        <s v="Random Us"/>
        <s v="SANKARA"/>
        <s v="The Lost Play of William Shakespeare"/>
        <s v="BROKEN BISCUITS EDINBURGH"/>
        <s v="Better to Have Loved...?"/>
        <s v="De Lewe: A Youth Movement(Traveling Show)"/>
        <s v="Over Here Theatre/Scotchbonnet present: Love, Sex and Apps"/>
        <s v="Shakespeare's R&amp;J - Chapel Lane Theatre Company"/>
        <s v="Mr Mineshaft - A Play about Julius Eastman"/>
        <s v="Tell'em I'm Gonna Make It"/>
        <s v="In The Time of New York"/>
        <s v="A Gentleman, A Lady and A Thug"/>
        <s v="Anansi the Spider - An African Folktale"/>
        <s v="'Working Play Title'"/>
        <s v="Bringing more Art to the Community"/>
        <s v="Lincoln High School presents: Little Shop of Horrors"/>
        <s v="Throw Like A Girl"/>
        <s v="Professor O'Hannigan's Time Machine (Student Directed)"/>
        <s v="Uncommonnotions"/>
        <s v="WANTS (We Are Not The Same)"/>
        <s v="PETER PAN - a new play by Ebony Rattle"/>
        <s v="The Black Woman's Attitude Stage Play"/>
        <s v="REBORN IN LOVE"/>
        <s v="Magpie- A Melbourne Written Dramatic Musical"/>
        <s v="Good People by David Lindsay-Abaire at Waterfront Playhouse"/>
        <s v="Sound Of Dobells"/>
        <s v="CUT OUT"/>
        <s v="Funny Monsters (Mobile Game)"/>
        <s v="Surplus 1980 album funds for release on CD/LP."/>
        <s v="The preservation of still and moving imagery"/>
        <s v="Arts &amp; Crafts"/>
        <s v="World Premiere of &quot;The Piano&quot;"/>
        <s v="Honest"/>
        <s v="Book Club: A Comedy"/>
        <s v="Inspire CANCER survivors to tell their STORIES"/>
        <s v="The Town We Live In"/>
        <s v="Arnold's Happy Days Food Truck"/>
        <s v="How to Create Your Own Magic World. Toy-making guide."/>
        <s v="Broken Alley â€”Â Year 3"/>
        <s v="Shift Records A New EP!"/>
        <s v="&quot;DADDY WHAT'S A DIVORCE?&quot; CHILDREN&quot;S BOOK"/>
        <s v="PROJECT OLIVE OYL:  10 VOICE-OVER &quot;POPEYE&quot; Demo Series"/>
        <s v="TAO Mr. Fantastic!!"/>
        <s v="Much Further Out Than You Thought @ Edinburgh Fringe 2015"/>
        <s v="JMood Records &quot;New&quot; Roberto Magris Sextet New Recording Project 2010 "/>
        <s v="Cub Country &quot;Repeat Until Death&quot; master and vinyl production"/>
        <s v="Riders: A Game About Cheating Doomsday"/>
        <s v="Scrappy Shakespeare: A Midsummer Night's Dream"/>
        <s v="Familiar Strangers â€” A Staged Reading"/>
        <s v="Human, Kind Theater Project"/>
        <s v="Project Hedwig and the Angry Inch"/>
        <s v="Lakotas and the American Theatre"/>
        <s v="psyÂ·choÂ·miÂ·metÂ·ic: The EsÂ·sence of Life (Canceled)"/>
        <s v="American Lit or...Trespassing for Beginners"/>
        <s v="Today I Live"/>
        <s v="The Faculty Lounge"/>
        <s v="Beyond Iconic: Distribution for film on Dennis Stock"/>
        <s v="Kick-in-the-A** Starter: Between the Lines, the Book"/>
        <s v="Celeste Amadee &quot;A Sign of Weakness&quot; EP and Music Video"/>
        <s v="Support Circus Factory's new training space in Cork"/>
        <s v="A Sign for 34 West"/>
        <s v="The Lost Boy (a play)"/>
        <s v="Corners Grove"/>
        <s v="Immemorial"/>
        <s v="Produce BELLE DAME SANS MERCI a stage play"/>
        <s v="Sizzling in the Kitchen Flynn Style"/>
        <s v="Can't Go Home"/>
        <s v="&quot;DAD&quot; - A USC Short Film"/>
        <s v="The Recursion Theorem (Short Film)"/>
        <s v="In Their Turn : A MFA Thesis Film"/>
        <s v="Judi Dench is Cool in Person"/>
        <s v="Villanelle"/>
        <s v="Thunder Under Control"/>
        <d v="2008-11-04T00:00:00"/>
        <s v="The Way Back to Yarasquin: A Coffee Pilgrimage"/>
        <s v="Video of Connections: A Mural"/>
        <s v="The Carousel - 2016 Tribeca Film Festival Official Selection"/>
        <s v="Zero Down"/>
        <s v="CHRISTIAN MERCY: Compassion, Proclamation, and Power"/>
        <s v="Where we used to live - eBook (PROJECT 80%)"/>
        <s v="Eric Stuart Band 4 Song EP &quot;Character&quot;"/>
        <s v="Covers Album - Limited Vinyl Pressing"/>
        <s v="California Dreamin' Tour 2015"/>
        <s v="The Dreamer-An Original Jazz CD"/>
        <s v="Triad a new album by James Murrell"/>
        <s v="The Art of You Too"/>
        <s v="&quot;Antoine Roney Trio&quot; at Cuba's Havana Jazz Festival 2013"/>
        <s v="The Smile High Podcast Club Season 3 (Canceled)"/>
        <s v="The White Desert: Wildlife &amp; Antarctica photobook"/>
        <s v="BRAIN DEAD to record debut EP with SLAYER producer!"/>
        <s v="Remaster and Re-release &quot;Reality vs the Optimist&quot; on vinyl."/>
        <s v="The Five One [NEW ALBUM] RED BLUE GREEN GOLD"/>
        <s v="I Died... I Came Back, ... Whatever"/>
        <s v="The (out)Siders Project"/>
        <s v="Forward Arena Theatre Company: Summer Season"/>
        <s v="Manny Manriquez' new rock opera journey: Outland Warrior"/>
        <s v="Quiet Oaks Full Length Album"/>
        <s v="UnPresidented: Trump's Inaugural &amp; the People's Response"/>
        <s v="Island - Japan, from the view point of many"/>
        <s v="Randy Hoffman Photography"/>
        <s v="Simply Put is recording an album!"/>
        <s v="Manman doudou tÃ©moignage d'une mÃ¨re Album"/>
        <s v="Out Of The Dark"/>
        <s v="Hamilton: A Different Perspective"/>
        <s v="C.O.V.D.--A brand new board app game"/>
        <s v="Our Vintage Film: Summer Tour Kickstarter"/>
        <s v="Seashell Radio: Slick Machine album and US tour!"/>
        <s v="Be Part of Darkpine's Debut EP"/>
        <s v="Centurion: Legionaries of Rome"/>
        <s v="Cook Up a Record with Dewveall"/>
        <s v="Food Cart Tour With Raz Simone and Macklemore"/>
        <s v="Kickstart Kiya Heartwood's &quot;Bold Swimmer&quot; solo CD."/>
        <s v="&quot;Death Anxiety&quot;, a new album by Pocket Vinyl"/>
        <s v="Completion of Unique Recording of British and Finnish Music"/>
        <s v="Cor Cantiamo's First Commercially Released Recording"/>
        <s v="Gilman Playground Builds a Tech Center"/>
        <s v="&quot;Sami j's Food Truck&quot;"/>
        <s v="&quot;The Annual Neighborhood Garage Tour&quot;"/>
        <s v="DIANA's &quot;Late: A Cowboy Song&quot; by Sarah Ruhl"/>
        <s v="Fresco presents SNOW WHITE - GARAGE OPERA!"/>
        <s v="The Curse of the Babywoman @ FringeNYC"/>
        <s v="Jon Udry's ABC Tour"/>
        <s v="Sustainable Theatre Project and The Life-Cycle of Seller Door: A Play of Consequences"/>
        <s v="&quot;The Holiday Bug&quot; 2014 Puppet Show"/>
        <s v="Emerson Sings!"/>
        <s v="A Hand of Talons"/>
        <s v="From Providence to Cuba: A Historic Theater Adventure"/>
        <s v="Visions"/>
        <s v="HELP BUILD &quot;THE CASTLE&quot;"/>
        <s v="Cosmic Fear or The Day Brad Pitt Got Paranoia - EdFringe '16"/>
        <s v="Spotlight Youth Theater Production of Wizard"/>
        <s v="Mary's Son"/>
        <s v="Kylie for President"/>
        <s v="A Krumpus Story - World Premiere"/>
        <s v="Three Christs - Presented at Dixon Place"/>
        <s v="The Inspectors Call"/>
        <s v="Anti-Bullying Musicalâ€¦ &quot;It's Easy!&quot;"/>
        <s v="Brooklyn Quartet, directed by reg e gaines. Spring of 2016"/>
        <s v="Romeo and Juliet by Cry of Curs"/>
        <s v="We Don't Play Fight"/>
        <s v="HOWARD BARKER DOUBLE BILL - Arcola Theatre 2015"/>
        <s v="OTHELLO, by William Shakespeare ( FUNDRAISER)"/>
        <s v="Defendant Maurice Chevalier"/>
        <s v="Age of Valor: Heritage - The Audio Drama"/>
        <s v="Theatre for Life, Youth Theatre Company, Southampton UK"/>
        <s v="Austen a New Musical Play"/>
        <s v="What Happens in Vegas Stays on YouTube"/>
        <s v="DeadRealm RPG Series for Android and iOS"/>
        <s v="Mozart Requiem with Bach Cantata 106 &amp; Brahms NÃ¤nie"/>
        <s v="Dead Pirates / HIGHMARE LP 2nd pressing"/>
        <s v="Funding the new album by Chris Reed and the Anime Raiders"/>
        <s v="&quot;Iconic Sea Birds&quot; a photobook project"/>
        <s v="Pickerington Community Theatre's Set Capabilities Expansion"/>
        <s v="Decree 770: Europa"/>
        <s v="Holocene"/>
        <s v="Secret of Shahrazad (World Premier)"/>
        <s v="Expansion of The Mortis Chronicles"/>
        <s v="Lifelike Figures Vinyl Pressing!"/>
        <s v="Sam Lyons New Album - 2014"/>
        <s v="The Man from Willow's Brook, a new play by Kevin Kordis"/>
        <s v="grplife, private social network for non-profit organizations"/>
        <s v="The Saltbox Theatre Collective Seed Money Project"/>
        <s v="A fine blend of jazz, electronica, rock and spoken word"/>
        <s v="Drinking with Angelika - Marlowe Studio Canterbury May 2016"/>
        <s v="The Red Shoes"/>
        <s v="Jumbo Jets - Jet Set Expansion Set #2"/>
        <s v="Terry Matthews to be the NEXT star on the Network Television"/>
        <s v="Introverts Web Series"/>
        <s v="&quot;T IS FOR TANTRUM&quot; - HORROR/COMEDY"/>
        <s v="Blank Bodies - Post Production (Canceled)"/>
        <s v="#noblurredlines"/>
        <s v="In Search of Nabad (Documentary Film)"/>
        <s v="Abalimi"/>
        <s v="Finding Beauty In the Rubble"/>
        <s v="Steamboat Springs Van Clan"/>
        <s v="COMPASS PLAYERS presents SYLVIA by A. R. Gurney"/>
        <s v="The Malformation of Health Care"/>
        <s v="Memories of Italy &amp; Olive Oil"/>
        <s v="Sorry I Tripped in Your Yard"/>
        <s v="Sic Vita - New EP Release - 2017"/>
        <s v="Peter's New Album!!"/>
        <s v="Some Late Help for The Early Reset"/>
        <s v="The Nightingale: A Gothic Fairytale"/>
        <s v="Yet Further: Sioum's Second Full-Length Album"/>
        <s v="Rise With Us Campaign"/>
        <s v="Led Shirt - WiFi Controlled"/>
        <s v="Social behavior in technical communities"/>
        <s v="SnuG Watchbands for Moto360 smartwatch (Canceled)"/>
        <s v="Chat Box 23 (Canceled)"/>
        <s v="Aeldengald Saga Book I"/>
        <s v="3E Community, a company driven by YOU!"/>
        <s v="Project Pilgrim"/>
        <s v="Run Coyote &quot;Youth Haunts&quot; - Vinyl LP and CD"/>
        <s v="&quot;The Rounds&quot; by Justin Moriarty, presented by EggSalad"/>
        <s v="PAMPA FOLKS - 1st &quot;Indie Pop Western&quot; Album"/>
        <s v="FAMILY BUSINESS KICKSTARTER"/>
        <s v="Gregorian Rock"/>
        <s v="Modern Literal Torah Translation: Genesis"/>
        <s v="Unbound: Fiction on the Radio"/>
        <s v="The Grym Brothers Series"/>
        <s v="Small Steps Are Giant Leaps"/>
        <s v="&quot;The Dreams Of Little Red Scooter&quot;  an artists hope to interact with other humans!! (Canceled)"/>
        <s v="The National Forests Passport Project (Canceled)"/>
        <s v="&quot;Songs for Tsippora&quot; Byronâ€™s DEBUT EP"/>
        <s v="Golden Grenade Records Their Debut EP"/>
        <s v="Culprit needs a van!"/>
        <s v="Christofer Scott: Dive In EP"/>
        <s v="Messiah's Call &quot;He'll Do It Today&quot; 2014"/>
        <s v="Justin &amp; Elly Heckel DEBUT ALBUM!"/>
        <s v="Christian Lifestyle Multicultural Expo"/>
        <s v="Healing"/>
        <s v="The UnDiscovered Image"/>
        <s v="Pi Lite white - Bright white LED display for Raspberry Pi"/>
        <s v="RA 3D printer controller by Elefu"/>
        <s v="Up to 4 axis Beaglebone black based CNC control"/>
        <s v="Adam Sullivan - Recording 4 New EPs for 2012!"/>
        <s v="Skyline Sounds - First Studio Album (and Merch!)"/>
        <s v="Brainspoonâ€™s New Record"/>
        <s v="Chivo Funge and the Extensions"/>
        <s v="zircon - &quot;Identity Sequence&quot;: A cyberpunk-inspired journey"/>
        <s v="The Seshen's Debut Album Release"/>
        <s v="28mm Fantasy Miniature range Feral Orcs!"/>
        <s v="TimeWatch: GUMSHOE Investigative Time Travel RPG"/>
        <s v="Picnic Pops in Your Grocery Store!"/>
        <s v="Roekee.com (Canceled)"/>
        <s v="The Chrome Cranks launch PR campaign for new album!"/>
        <s v="New Joe Rut Album: Live From the Great American Music Hall"/>
        <s v="Ryan Hamilton : UK House Party Tour 2013"/>
        <s v="10 Years and Counting...a new album by Valor Brass!"/>
        <s v="Britten in Song: A Centennial Celebration"/>
        <s v="Three Voices"/>
        <s v="The Pacific Guitar Ensemble's Debut Recording!"/>
        <s v="A Growing Adventure"/>
        <s v="A Story Book For Kids: Technology and Everyday Life"/>
        <s v="the Giant Turnip"/>
        <s v="Welcome to Jangala Tribal Warriors: Book One"/>
        <s v="Macbeth For President 2016"/>
        <s v="Keep It Spinning."/>
        <s v="Creation of the Dublin Circus Centre"/>
        <s v="Up-lifting Up-Fit!"/>
        <s v="Colorado ACTS Black Box Painting"/>
        <s v="Theatre of the Black Butterfly's POOL (NO WATER)"/>
        <s v="CQ EAP Performing Arts 'THE LOFT'"/>
        <s v="Summer FourPlay"/>
        <s v="Your Radio Adventure!"/>
        <s v="Call It A Day Productions - THE LIFE"/>
        <s v="Campo Maldito"/>
        <s v="The Hitchhiker's Guide to the Family"/>
        <s v="Repetitive Beats: A new play premiering at Vault Festival"/>
        <s v="Toscana, or What I Remember"/>
        <s v="The Judgment of Paris"/>
        <s v="Red and The Wolf: A Prospero Theatre Production"/>
        <s v="BEIRUT, LADY OF LEBANON"/>
        <s v="Syrian Children's Play: Romeo &amp; Juliet Separated by War"/>
        <s v="Lord of the Flies - Syracuse University"/>
        <s v="'I and The Village' by Silva Semerciyan - World Premiere"/>
        <s v="&quot;Mukha-Tsokotukha&quot; SoloSchool Youth Play"/>
        <s v="Dickhead"/>
        <s v="A Bright Room Called Day by Tony Kushner"/>
        <s v="Magnificence"/>
        <s v="God is a Woman (The Untitled Mitchell Buckley Project)"/>
        <s v="Red Lion Theatre Presents Shakespeare's Macbeth"/>
        <s v="These are your lives."/>
        <s v="CHILD Z"/>
        <s v="The History Boys at USC"/>
        <s v="Told Look Younger at Jermyn Street Theatre"/>
        <s v="Verge of Strife - The life and poetry of Rupert Brooke"/>
        <s v="Pared Down Productions"/>
        <s v="Unexpected Stage's Dani Girl, A New Musical"/>
        <s v="The Great Elephant Repertory Company"/>
        <s v="Speak to my Soul: A Montage of Voices"/>
        <s v="A Midsummer's Night's Dream"/>
        <s v="URGENT: Help Us Replace Our Ramp!"/>
        <s v="Professional Venue for local artists!!"/>
        <s v="SNAKE EYES"/>
        <s v="OneLifeMen - Jeu d' Aventure smartphone en Voxel Art"/>
        <s v="&quot;Drakes Folly&quot;"/>
        <s v="Brother K's first full length album, One Eyed King"/>
        <s v="WILLAMETTE EXTRA BOARD (Canceled)"/>
        <s v="Why Theatre"/>
        <s v="I Do Wonder"/>
        <s v="Highland Sabre - A Black Beast Books Project"/>
        <s v="Upstate Autumn: a photographic journey in Upstate New York"/>
        <s v="Equus at Frenetic Theatre"/>
        <s v="Send 'Bin Laden: The One Man Show' to Hollywood!"/>
        <s v="Big Daddy's Long Ass Road Trip To W.S.O.P. 2016! Podcasts!"/>
        <s v="Invisible Scars"/>
        <s v="We Invite You to Come &quot;Back to the 80's with StonyCold!&quot;"/>
        <s v="The Complete Homilies of Blessed Oscar Romero: Volume 2"/>
        <s v="A book no one should have to write-but everyone should read."/>
        <s v="Galaxy Probe Kids"/>
        <s v="Ever Since - Short Film"/>
        <s v="Funding for Production of Short Dramedy 'Six Women'"/>
        <s v="Threshold (Canceled)"/>
        <s v="INTOTHEWOODS.TV â€“ Music Media from the Pacific Northwest"/>
        <s v="Deviations"/>
        <s v="The Micronite Filters | Wizard Blood Vinyl"/>
        <s v="&quot;In My Own EYE &quot; a cabaret not to be missed"/>
        <s v="Bring Kyrstyn's Album to Life!"/>
        <s v="Battle-Buddy â€“ Bringing gamers together"/>
        <s v="Digitizing 8 Rare Siddha Yoga Books"/>
        <s v="Butch County Rocks San Francisco Pride"/>
        <s v="Autumn Ashley: The Bold New EP &quot;Battle Grounds&quot;"/>
        <s v="Street Prophet Los CD and new book"/>
        <s v="&quot;Then &amp; Now&quot;"/>
        <s v="Crushed Out - TEETH - album pre-order / 12&quot; vinyl LP debut"/>
        <s v="Modern Chamber Music"/>
        <s v="PICNIC, by William Inge: An Inaugural Production"/>
        <s v="The Divideâ€ A Great New Controversial Play."/>
        <s v="BEEP! BEEP! 2ND STORY IS ON THE MOVE!"/>
        <s v="We Play Chekhov"/>
        <s v="Wake Up Call @ IRT Theater"/>
        <s v="We The Astronomers"/>
        <s v="Threefold Social Organism Theatre Project"/>
        <s v="The Other Group Theatre"/>
        <s v="FAUST.hier und jetzt"/>
        <s v="Beauty and the Beast"/>
        <s v="the purple light theatre company's Into the Woods"/>
        <s v="I GOT FIRED - Keith and Jenny are back!"/>
        <s v="L.U.N.A. Theatre Company produces &quot;Steel Magnolias&quot;"/>
        <s v="KATA 'The Rising' - Double LP (Vinyl Release)"/>
        <s v="Giggle Chips:  ABC Computer Science Game Cards"/>
        <s v="Sharaz &quot;Project Nintendo&quot; Collector Edition 2x12&quot; Vinyl"/>
        <s v="GoSolo Hat for GoPro (Canceled)"/>
        <s v="Purgatoria: City of Angels"/>
        <s v="Light in Taranto (Luce di Taranto) feature-length film"/>
        <s v="Modern Nomads"/>
        <s v="All along the Control Tower"/>
        <s v="An Ordinary Toad's Extraordinary Night!"/>
        <s v="Anthology of Stories from LGBT Nepal"/>
        <s v="OPEN RAIL Open Source Linear Bearing System"/>
        <s v="King Sisyphus"/>
        <s v="Expand the MillionairesLetter in the US Market!"/>
        <s v="By Morning"/>
        <s v="2016 TAPR DCC Video on HamRadioNow"/>
        <s v="The Art of the Lift"/>
        <s v="Jane Don't Date - TV pilot (sitcom)"/>
        <s v="SPLITTING THE SYNAPSE"/>
        <s v="Euphoria"/>
        <s v="Two Sisters"/>
        <s v="LOST WEEKEND"/>
        <s v="MITOSIS | a short film"/>
        <s v="&quot;The First Day&quot; by Julia Othmer- Music Video"/>
        <s v="DENOUNCED - A Short Film"/>
        <s v="MARLEY'S GHOST (AMBASSADORS OF STEAM) (Canceled)"/>
        <s v="In The Dark POST Production Fund Request (Canceled)"/>
        <s v="Con Todo mi Corazon: With all of my Heart."/>
        <s v="Pressure"/>
        <s v="Feature Film: The Wolfes"/>
        <s v="The Imbalanced Heart of a Symmetric Mind (film)"/>
        <s v="Trillion: Feature Film"/>
        <s v="Pre-production - The Heart of A Woman &amp; The Heart of A Man"/>
        <s v="Charmaine (Daughter of Charlotte)"/>
        <s v="We Lived Alone: The Connie Converse Documentary"/>
        <s v="LEAVING ATLANTA THE FILM"/>
        <s v="Deja-Vu: Dissecting Memory on Camera"/>
        <s v="Good Grief: Making CARTOON COLLEGE - a documentary about comics"/>
        <s v="A Moment in Her Story,  1970s Boston Women's Movement"/>
        <s v="The Garden Summer"/>
        <s v="La Tierra de los Adioses"/>
        <s v="The Man Who Ate New Orleans (and rebuilt it too!)"/>
        <s v="Zoe Goes Running - The Film: Running The Tour De France"/>
        <s v="Spectacular Movements documentary film"/>
        <s v="Friend Request: Accepted"/>
        <s v="EDIBLE CITY - a movie in the making"/>
        <s v="Another Man's Treasure documentary"/>
        <s v="MONDO BANANA"/>
        <s v="THE FUTURE"/>
        <s v="Consumed"/>
        <s v="Glippets: The Aliens next door -  Animation from Comic Strip"/>
        <s v="Indian in Chelsea - Web Animated series"/>
        <s v="Stuck On An Eyeland"/>
        <s v="Shipmates"/>
        <s v="Darktales The Play"/>
        <s v="U.S. Premiere of &quot;dirty butterfly&quot; by debbie tucker green"/>
        <s v="&quot;The Star on My Heart&quot; Original Play Project on Holocaust"/>
        <s v="Shakespeare Orange County's HAMLET: Match This!"/>
        <s v="Business &amp; Event Directory in Kingston, Ontario"/>
        <s v="RummageCity.com - Rummage sailing made easy!"/>
        <s v="everydayrelay"/>
        <s v="Build a Search Engine and more - Web Engineering Course"/>
        <s v="Anaheim California here we come but we need your help."/>
        <s v="Teach Your Parents iPad (Canceled)"/>
        <s v="All in One Cloud Business Management - Extendix Panel"/>
        <s v="S'time Soirees (Canceled)"/>
        <s v="NeedSomeLoven.com (Canceled)"/>
        <s v="Website for Firearms Education &amp; Sale of Accessories"/>
        <s v="pitchtograndma (Canceled)"/>
        <s v="Motion Control Camera Camcorder HD Bluetooth Smart Glasses"/>
        <s v="VR Lens Lab - Prescription Lenses for Virtual Reality HMDs"/>
        <s v="The 2015 Pro Football Beast Book"/>
        <s v="Portland Boat Tours:  From Dream to Business"/>
        <s v="Eat Mendocino: Writing the Book"/>
        <s v="A Revolutionary Leadership Resource Book"/>
        <s v="ELECTRO GIRL raises awareness to remove the fear of Epilepsy"/>
        <s v="Wild Ruins"/>
        <s v="DONE WITH DEATH"/>
        <s v="[JOE]KES"/>
        <s v="Jury of Peers: A Novel of Online Justice"/>
        <s v="New Album: BRICK AND MORTAR. New Book: HITLESS WONDER."/>
        <s v="Ryan Caskey's BREAKOUT ALBUM, ready to CHARGE"/>
        <s v="DESMADRE Full Album + Press Kit"/>
        <s v="The Waffle Stompers - We'll Never Die"/>
        <s v="Peering Through The Lens Of Time - Dan Mumm - Studio Album"/>
        <s v="Shadow and Steel: The new album from Master Sword"/>
        <s v="Miche Fambro - &quot;Forever Friday&quot; Jazz CD"/>
        <s v="Italian Jazz Days 2015, an annual NYS jazzseries since 2009."/>
        <s v="Justin Cron's Sax Debut Album"/>
        <s v="Dana Lawrence Music NEW EP"/>
        <s v="Project Revive: Protecting the Creative Impulse"/>
        <s v="U City Jazz Festival, St. Louis, MO"/>
        <s v="Heads Up! / Vai com Tudo! - Music &amp; Sports Education for All"/>
        <s v="Kyle Krysa debut EP Ground Effect"/>
        <s v="EZC Smartlight"/>
        <s v="The World's Smartest Modular WiFi + Bluetooth Wearable Ring"/>
        <s v="The first Earphones Cover in eco-leather and Made in Italy"/>
        <s v="Russell &amp; Sons Watches"/>
        <s v="iPhanny"/>
        <s v="LED sports clothing for running cycling and walking, we make (Canceled)"/>
        <s v="HALLAM new york SMART JACKET 2.0 for TRAVEL with 29 FUNCTION (Canceled)"/>
        <s v="American Pixels - a Game Music Tribute Album by Mazedude"/>
        <s v="Reality  Check (Canceled)"/>
        <s v="Xeno - A Sci-Fi FPS"/>
        <s v="Droplets"/>
        <s v="Terror Interceptor Mobile Video Game"/>
        <s v="Medieval Empire by Bear Games"/>
        <s v="Food Truck Funding"/>
        <s v="ShootTokyo: The Book"/>
        <s v="World artist Kat Maguire's debut CD entitled &quot;Gypsy&quot;"/>
        <s v="Villapalooza - Little Village Music Festival (Canceled)"/>
        <s v="A very effective CD-Book for the Bilingual Pre-Kinder Class!"/>
        <s v="Create The World's Music Shack for students! (education!)"/>
        <s v="Matt Stansberry &amp; The Romance - Debut EP"/>
        <s v="N&amp;V MAKE AN ALBUM"/>
        <s v="Northern Exposure A Jasper Rock Climbing Guidebook"/>
        <s v="House of Dunbar-The Rise and Fall of a Scottish Noble Family"/>
        <s v="House of Rabbits  - &quot;Songs of Charivari&quot;"/>
        <s v="Saturate &quot; The Separation Effect &quot; CD"/>
        <s v="&quot;Me &amp; Eugene&quot; - NEW EP by Jameson and the Sordid Seeds"/>
        <s v="Ghosts of Jupiter: The Great Bright Horses"/>
        <s v="WHAT CAN I DO?..."/>
        <s v="Esoteric Project Management"/>
        <s v="Sometimes you don't need love (Canceled)"/>
        <s v="The Atheist/Agnostic Translation Guide to the AA's Big Book"/>
        <s v="Science Studio"/>
        <s v="Downloads From My Mind - Science Fiction Short Stories"/>
        <s v="Black Matter: Reality is in the eyes of the beholder"/>
        <s v="QUIET ENJOYMENT, a novel of two gay friends, life and AIDS"/>
        <s v="Six Days in September: A Civil War Novel"/>
        <s v="Geiko and Maiko of Kyoto"/>
        <s v="The Obsessive Line Collection (Canceled)"/>
        <s v="Organic in India"/>
        <s v="Chaotic Resemblance 2015 album, Produced by Oz Fox - Stryper"/>
        <s v="The First Full Length Fifth Freedom Album"/>
        <s v="This Is All Now's Brand New Album!!"/>
        <s v="John Clark Records His Debut Album â€œAll I Haveâ€"/>
        <s v="JAYSIN + HOT MUSIC VIDEO = EPICNESS!! GRAMMY POP SOUL"/>
        <s v="The Narrative 2011 Spring Tour with Eisley"/>
        <s v="Candice Russell New EP: IGNITE"/>
        <s v="The Torah: World's First Complete Musical Transcription"/>
        <s v="Get Your Hopes Up"/>
        <s v="Joy Full Noise!"/>
        <s v="Hurricanes and Coastal Storms- Chapel Studio Project"/>
        <s v="Producing a live album of our upcoming Europe tour"/>
        <s v="Midwest Cowboy Ministries"/>
        <s v="The Heart of a P.K."/>
        <s v="&quot;HEAVEN'S CALLING&quot;"/>
        <s v="The Flashing Lights"/>
        <s v="Love Wins- A Powerful Book of LGBTQ Love Stories"/>
        <s v="The Resurgence of Femininity Photo Thesis"/>
        <s v="Death Valley"/>
        <s v="Portraits by Aris Jerome"/>
        <s v="OR-GÃ“L-HO -A search for meaning during the World Cup"/>
        <s v="SWFTTR: Southwest Farm-to-Table Recipes"/>
        <s v="Dubai: A Synthetic City - Photobook &amp; Journal"/>
        <s v="Vantage Point: Photographs of Milwaukee from on high"/>
        <s v="Anywhere but Here"/>
        <s v="KICKSTART OUR &lt;+3"/>
        <s v="Alex and More"/>
        <s v="Sim Betting Football"/>
        <s v="SOLO TESTER: Electrical Wiring Testing &amp; Troubleshooter"/>
        <s v="The City Never Sleeps Needs A Tour Vehicle!"/>
        <s v="BoardX: The Open Source Miniature Motherboard [Redemption]"/>
        <s v="APOC: Mini Radiation Detector"/>
        <s v="Shutters of Hope: The Real Faces of Infertility"/>
        <s v="Jacs+Cam 2016 calendar"/>
        <s v="FishBit: Your Aquarium Made Simple (Beta Release)"/>
        <s v="m!lTone- Portable Air Synth &amp; MIDI controller"/>
        <s v="stockplop - the most advanced external hard drive enclosure"/>
        <s v="Bibo Time! Maximize your Cocktail time in seconds!"/>
        <s v="THE RATIONALES present: The Distance in Between"/>
        <s v="Tesla's Electric Mist"/>
        <s v="Nanaue eSports"/>
        <s v="VoxelMaze"/>
        <s v="Mike Farley Band - New Album!"/>
        <s v="FOUR STAR MARY &quot;PIECES&quot;"/>
        <s v="Empire of the Dead: REQUIEM"/>
        <s v="Backstory Cards"/>
        <s v="Dice Base 2: Vault - Case - Rolling Surface"/>
        <s v="Warbands of the Cold North III"/>
        <s v="Monte Pittman's new album &quot;M.P.3: The Power Of Three, Pt. 2&quot;"/>
        <s v="Time Crash"/>
        <s v="A SUNNY DAY IN GLASGOW"/>
        <s v="Songs For Unusual Creatures"/>
        <s v="Ocean Versus Daughter's New Album!"/>
        <s v="Cutting Edge Fitness Website (Canceled)"/>
        <s v="Bee Bay Microjobs (Canceled)"/>
        <s v="Wriyon - WRIte Your Own (Canceled)"/>
        <s v="Projektwebseite (Canceled)"/>
        <s v="JoyShtick Food Truck"/>
        <s v="The first green Food Truck in Phnom Penh"/>
        <s v="Joe's Cellar Phase 1 - Sit down, shut up &amp; EAT!"/>
        <s v="Brooklyn Cookie Company is growing!"/>
        <s v="Smoke, Loaf &amp; Saucer"/>
        <s v="Suggestion's Upcoming Album!"/>
        <s v="Bowlz Cafe, Hull"/>
        <s v="The Barrel Room Restaurant &amp; Tavern"/>
        <s v="Southern California's Backroad Eateries"/>
        <s v="FALLING MAN @ Center for Contemporary Opera"/>
        <s v="Singing City Children's Choir"/>
        <s v="A Flying Sausage Food Truck"/>
        <s v="Project Dragonfly - Sail to the Stars"/>
        <s v="ISS-Above"/>
        <s v="Summer Camp - A creative space for makers and artists alike."/>
        <s v="Chili dog"/>
        <s v="Ransomly | A bluetooth beacon to make any room app-free."/>
        <s v="iPhone7 inVIIctus batterycase customize 3D printed top cover"/>
        <s v="Native American Language Book for Children"/>
        <s v="BOSLEY BEATS THE BURGLARS - A Lovable Children's Adventure"/>
        <s v="Learn U.S. Geography: Dreaming my way across The U.S."/>
        <s v="Jambie"/>
        <s v="Kids Radio Klassics and Kids Radio Theatre"/>
        <s v="Henry VI: The War of the Roses"/>
        <s v="Happy to Help: A New Play About the Supermarket Industry"/>
        <s v="Yuri in Edinburgh"/>
        <s v="The Commission Theatre Co."/>
        <s v="BULL by Mike Bartlett at the Coal Mine Theatre"/>
        <s v="Make TES a success at The Edinburgh Fringe Fest"/>
        <s v="Freedom Train"/>
        <s v="Church Folk Can Be Dangerous People"/>
        <s v="America is at the Mall: A Post 9/11 Happily  Never After"/>
        <s v="Lead Players Theatre Company"/>
        <s v="REDISCOVERING KIA THE PLAY"/>
        <s v="GettingTeensSaved.org Play in Richmond, California 2016"/>
        <s v="When Johnny Comes Marching Home"/>
        <s v="Shakespeare in the Park! A Comedy of Errors"/>
        <s v="Pug-let: The First Ever All-Pug Production of Hamlet"/>
        <s v="Scissortail: A play about the Oklahoma City Bombing"/>
        <s v="CST's As You Like It goes to Canada!"/>
        <s v="The World Premiere of Fire Work by Lauren Gunderson"/>
        <s v="'ART'"/>
        <s v="Railway Playhouse: Setting up a community arts space"/>
        <s v="Build a New Home for Improv Comedy in Pittsburgh"/>
        <s v="A Home for Vegas Theatre Hub"/>
        <s v="December Match Campaign"/>
        <s v="Bustduck Theatre"/>
        <s v="Stage Adaptation of Studio Ghibli's Princess Mononoke"/>
        <s v="Nursery Crimes"/>
        <s v="The Killing Room"/>
        <s v="Shock Treatment - The Sequel to Rocky Horror!"/>
        <s v="Help Milburn Stone Fly High With TARZAN The Musical"/>
        <s v="Christmas Ain't A Drag - A Musical"/>
        <s v="Performance Theater for Young Artists (PTYA)"/>
        <s v="The Blind Owl Stages Shinn's &quot;The Coming World&quot;"/>
        <s v="64 Squares"/>
        <s v="Keep the Art of Marionettes Alive With PUPPETWORKS!"/>
        <s v="Go People does 'Almost, Maine'"/>
        <s v="KICK It's Not How High. It's How Strong! Written &amp; Performed"/>
        <s v="Play A 'Role' In &quot;Kickstarting A Battle Stage Plays Tour&quot;"/>
        <s v="Unhinged Creations Presents 'Phantom Pain' - Ed Fringe 2014"/>
        <s v="Action To The Word's DRACULA"/>
        <s v="Brief Hiatus: Little Deaths 2016"/>
        <s v="Vieux Carre: from Binghamton, NY to Provincetown, MA"/>
        <s v="The Collector, a play by Daniel Wade"/>
        <s v="â€œDamselflyâ€ Gracing the stage"/>
        <s v="SHE! Is History!"/>
        <s v="&quot;Oh, the Humanity&quot; at the Tabard Theatre this September"/>
        <s v="The Village - one woman show"/>
        <s v="Night of Ashes"/>
        <s v="MASKS: Off-Broadway Debut"/>
        <s v="Green Light Productions produces theatre created by women"/>
        <s v="The Glasshouse"/>
        <s v="Welcome Back To Harlem: A Hellfighter's Story"/>
        <s v="SMOKEY AND THE BANDIT: THE MUSICAL"/>
        <s v="SHS presents Rodgers and Hammerstein's Cinderella"/>
        <s v="The Tumbleweed Zephyr"/>
        <s v="AG Theater RÃ¤mibÃ¼hl Projekt 2017"/>
        <s v="Two Noble Kinsmen: Fire &amp; Shadows"/>
        <s v="death (and straight boys)"/>
        <s v="CORIOLANUS | THE NORMAL HEART @ The Lab Theater"/>
        <s v="MamaÃ­ Kickstarts its 2015 Season: Chekhov, Williams &amp; more!"/>
        <s v="Picasso at The Lapin Agile, a play by Steve Martin"/>
        <s v="The Jennings Family Reunion"/>
        <s v="CAUCUS! THE MUSICAL"/>
        <s v="Wagner in English"/>
        <s v="Song of the Sea"/>
        <s v="[title of show] â€” The Chicago Storefront Premiere"/>
        <s v="Make &quot;Tonya and Nancy&quot; a Rock Opera!"/>
        <s v="Dundee: A Hip-Hopera"/>
        <s v="Jack and the Beanstalk, The Family Pantomime December 2015"/>
        <s v="The Imaginary A Musical"/>
        <s v="Geschichten sollen leben"/>
        <s v="Help keep girls in school in Burkina Faso"/>
        <s v="A Few Brave Men: The Chosen Few"/>
        <s v="Shakespeare's The Tempest: In-The-Round"/>
        <s v="Vengeance Can Wait"/>
        <s v="&quot;Trouble at the Gate&quot; play"/>
        <s v="I support Molding Heartz"/>
        <s v="Grammar Land Performances"/>
        <s v="1000 words (Canceled)"/>
        <s v="After The Blue"/>
        <s v="Caryl Churchill's 'Top Girls' - NSW HSC Text"/>
        <s v="CHARM by Philip Dawkins"/>
        <s v="&quot;A Measure of Normalcy&quot;"/>
        <s v="'Potter.' Funding 2015"/>
        <s v="Attraction"/>
        <s v="Alexandra Petri's &quot;The Scrum&quot;  - Field Trip Theatre"/>
        <s v="Shakespeare Shortened School Plays"/>
        <s v="New Edinburgh play"/>
        <s v="Scarlet Letters (a play with songs)"/>
        <s v="Staged Right Theatre First Season Campaign"/>
        <s v="Hippolytos - Polish Tour"/>
        <s v="Financement et aide Ã  la crÃ©ation"/>
        <s v="As You Like It in The Enchanted Forest Wildlife Sanctuary"/>
        <s v="In the Land of Gold"/>
        <s v="The Hostages"/>
        <s v="The Bridge That Brought Us Over: The History of Gospel Music"/>
        <s v="'The Tempest' at the Minack Theatre Cornwall, July 2014"/>
        <s v="Help Shakespeare Troupe accept invite to perform in UK!"/>
        <s v="THE SNAIL: a comedy play at Hollywood Fringe Festival 2015"/>
        <s v="David Facer, Paradox Magic"/>
        <s v="&quot;Holy Realm Music Group&quot; Anointed Purpose, Heavenly Good"/>
        <s v="THE WORSHIP ALBUM!"/>
        <s v="When I become awesome, I will cater an event for you!!"/>
        <s v="Imaginary Problems"/>
        <s v="Lee Malone - Get Us To The Converse Rubber Track Sessions!"/>
        <s v="White Ravens: A feature-length documentary film"/>
        <s v="Phantom Ship / Coastal (Album Preorder)"/>
        <s v="PHOENIX DICE: A New Approach to an Outdated Gaming Tool"/>
        <s v="CATTLE - AN AWESOME SCI-FI SHORT (Canceled)"/>
        <s v="Do It Again: One Man's Quest to Reunite the Kinks"/>
        <s v="City of Sound - A city full of stories untold"/>
        <s v="Protect The Dream Debut Album"/>
        <s v="VANS Warped Tour or BUST!"/>
        <s v="MIAMI JAZZ PROJECT: TEST OF TIME RECORDING"/>
        <s v="Three Lobed Recordings 10th ann 4xLP set (Sonic Youth, SCG+)"/>
        <s v="Gemeinde in Bremen"/>
        <s v="Unveiled Debut Album"/>
        <s v="Water World"/>
        <s v="214: A Photobook of Dallas Hip Hop"/>
        <s v="White Mountain"/>
        <s v="Political Views: 2016 US Presidential Election Photography"/>
        <s v="Beyond the Pale"/>
        <s v="Ethiopia: Beheld"/>
        <s v="Rosaline debut record"/>
        <s v="The Future Mind of Business Project (Canceled)"/>
        <s v="Finding Pets - Bringing Lost Pets Home (Canceled)"/>
        <s v="Classical Guitar Music of Hawaii"/>
        <s v="The Voix De Ville! : A Pop-up Theater and Cabaret"/>
        <s v="Mariah - A Children's Book with Included Doll Patterns"/>
        <s v="&quot;God's Pinatas&quot; A Drama for the stage, with comic relief."/>
        <s v="Something Precious"/>
        <s v="Bring Oedipus Revenant to Life!"/>
        <s v="Bringing First Love/Worst Love To Life"/>
        <s v="The Last Five Years: The Muse Arts Production's Debut Show"/>
        <s v="Yesterday Again, Please - A New Play by Dezi Gallegos"/>
        <s v="MY EYES WENT DARK"/>
        <s v="Macbeth"/>
        <s v="Gifts of War"/>
        <s v="Coming Home"/>
        <s v="The Rabbit on the Moon"/>
        <s v="Dream Big, Work Hard Character Development Show Tour"/>
        <s v="TWO for the PRICE OF ONE THEATRE"/>
        <s v="The Woman in Me"/>
        <s v="Curriculum-Based Rock Music For Kids"/>
        <s v="Glenn Herman's EXPRESSIONS: The UnKnown"/>
        <s v="Pixel Shades by R A V E Z (Canceled)"/>
        <s v="Good People at The Hudson Guild Theatre"/>
        <s v="Galli Theater Fresh Start Fundraiser"/>
        <s v="Paddock School Theater Improvement"/>
        <s v="The Book's the Thing - Welcome to Hamlet's Library"/>
        <s v="Confessions of a Survivor â€” by Kathleen Barbee"/>
        <s v="St. Nick Jr"/>
        <s v="3010 | Sci-fi Series"/>
        <s v="THE LISTENING BOX"/>
        <s v="SECOND CHANCE - DEUXIÃˆME CHANCE"/>
        <s v="The Southwest Chronicles"/>
        <s v="Dear God No!"/>
        <s v="I Am Forgotten"/>
        <s v="The Crossing Shore"/>
        <s v="Modern Gangsters"/>
        <s v="A Man, A Plan, A Palindrome (Feature)"/>
        <s v="Bird Language with Jon Young; an instructional video"/>
        <s v="Reverence: A Documentary Short on Branded Yarmulkes"/>
        <s v="The Zombie Next Door"/>
        <s v="Dreamland PERSONALISED Animated Shorts Film"/>
        <s v="The Animal Shelter Network website (Canceled)"/>
        <s v="How to Make Innovative Apple Watch Apps with WatchKit"/>
        <s v="Brother's Keeper: Lessons Learned in Gaining Access"/>
        <s v="Vaz Tour/Musical Documentation of Australia and SE Asia"/>
        <s v="Ragman Rolls"/>
        <s v="fo/mo/deep heads back into the studio to record their 3rd CD"/>
        <s v="ADCA's debut CD will bring the joys of great chamber music to you!  "/>
        <s v="&quot;Never Let Me Go&quot; CD Recording Project"/>
        <s v="TeleRide"/>
        <s v="Sleepy PIg Barbecue: Auburn's First BBQ Food Truck"/>
        <s v="Funnel Cakes come to the UK!"/>
        <s v="Invisible People of Belarus"/>
        <s v="Israel: An Inspiring Photographic Journey (Photobook)"/>
        <s v="Jack Oblivian Harlan t Bobo Limes european tour"/>
        <s v="Me, Myself &amp; I - the dark art of big wall soloing"/>
        <s v="Bret Coats' &quot;Music For The People&quot; KickStarter"/>
        <s v="Existence Space and Office (English translation)"/>
        <s v="Hey! I&quot;m not invisable, I am Just Old (Canceled)"/>
        <s v="The Comedy Button Podcast"/>
        <s v="Avatar in Training: Mastering the Four Elements of Nature"/>
        <s v="Expedition into the Empty Quarter - The Book (Canceled)"/>
        <s v="BEAUTIFUL DREAMERS: An Adult Coloring Book (Canceled)"/>
        <s v="A Band of Orcs Official Gaming Miniatures Presale"/>
        <s v="Off The Turnpike | A Loud New Way to Release Loud New Music"/>
        <s v="New Amy Rivard album!!!"/>
        <s v="Andrius Pojavis new album &quot;Seven&quot;"/>
        <s v="Looking Up &amp; Holding On CD Project - Christian songwriter"/>
        <s v="Die Another Day 1st CD (Christian Rock)"/>
        <s v="The Fringes Project: Photobook of a Dying Language"/>
        <s v="Magic Punches are making debut LP with producer John Askew"/>
        <s v="building the world's longest marble run relaunch"/>
        <s v="Phillip Michael Photography"/>
        <s v="The I2C and SPI Education System"/>
        <s v="Eikon // Dustin Hecocks Records His Debut Album"/>
        <s v="Amy Lingamfelter's making of &quot;Open Safe Love&quot;."/>
        <s v="The Christopher Battles EP"/>
        <s v="Prehistoric Landing"/>
        <s v="Dragon's Eye Recordings: Label Relaunch"/>
        <s v="Thunder Alley : Crew Chief by Richard Launius - Final Lap!"/>
        <s v="Make a record, write a song, take the Vinyl Skyway. "/>
        <s v="Anna Ash â˜† Recording Project â˜† 2011         â™˜"/>
        <s v="// Marny Lion Proudfit /\/\/\ Album Release \\"/>
        <s v="hot dog cart"/>
        <s v="Lynn Haven - The First Album, &quot;Fair Weather Friends&quot;"/>
        <s v="UrbanArias is DC's Contemporary Opera Company"/>
        <s v="IYSO Orchestra Academy &amp; Symphonic Concert 2016"/>
        <s v="Madhuri Kitchen | Power Bowls &amp; Juices (Canceled)"/>
        <s v="Stacey's $5 Dollar Hollar Food Truck Home of the Freak"/>
        <s v="Toastie's Gourmet Toast"/>
        <s v="AHS Theater - Help us light up our stage!"/>
        <s v="&quot;The Santaland Diaries&quot; by David Sedaris in Los Angeles 2014"/>
        <s v="Theatre Forever's The Nature Crown"/>
        <s v="COLLABORATION: WARHOL &amp; BASQUIAT"/>
        <s v="NO HOMO at Atwater Village Theatre"/>
        <s v="Leah in Vegas at The New York International Fringe Festival"/>
        <s v="Moving Dust presents 'THIS MUCH' 2015"/>
        <s v="Cortez"/>
        <s v="Uprising Theatre Company's First Production"/>
        <s v="The Hat"/>
        <s v="Maggie LumiÃ¨re and The Ghost Train: an exciting new play!"/>
        <s v="Darryl Reuben Hall's THE DINNER Nat'l Premiere in NY Fest!"/>
        <s v="Stars on Stage, Kids be Heard!"/>
        <s v="Puberty the Musical: Original Cast Recording"/>
        <s v="FACING EAST: New LGBT Musical Eyes London Concert"/>
        <s v="Tennessee Williams' ONE ARM @ Minnesota Fringe"/>
        <s v="Umma Yemaya"/>
        <s v="&quot;SHERLOCK HOLMES AND THE SCARLET AVENGER&quot;"/>
        <s v="DR. Mecurio's Mythical Marvels &amp; Beastiry"/>
        <s v="What a Gay Play - back, bigger and longer"/>
        <s v="3 Days In Savannah"/>
        <s v="The Modern Theater's 'Play It Forward' Fund"/>
        <s v="The Ecstasy of Vengeance - Feature Length Film"/>
        <s v="Book Tour &quot;Words of Fire! Women Loving Women in Latin Amer&quot;"/>
        <s v="Vanessa Lively's New Album 2014"/>
        <s v="Abby Travis Vinyl Picture Disc/ Limited edition CD"/>
        <s v="Alpine Zone"/>
        <s v="Hard Times Charles Video Book"/>
        <s v="Stephen Colbert animated video"/>
        <s v="Jimmy There and Back - Documentary Animation"/>
        <s v="Help fund an album of LDS songs arranged for jazz piano trio"/>
        <s v="Modern Jazz / Soul &quot;All Star&quot; CD Recording Project"/>
        <s v="Jazz For Everyone!"/>
        <s v="Russ Spiegel's Uncommon Knowledge: The Deep Brooklyn Suite"/>
        <s v="Harley Hawg Dogs, Inc"/>
        <s v="Iceland Impressions: photographs by Iwona and Adam Balcy"/>
        <s v="WPG Drummer Boy's band &quot;Bold as Lions&quot; Releases debut album!"/>
        <s v="Jay Gonzalez presents &quot;The Bitter Suite&quot;"/>
        <s v="RYU X RIO"/>
        <s v="&quot;Every Day&quot; CD by Amanda Joy Hall"/>
        <s v="Run Rwanda: A Photo Book showcasing contemporary Rwanda"/>
        <s v="Fat Cheeks the Cannonball - iPhone and Android"/>
        <s v="The Adventures of Bible Bear"/>
        <s v="Photographically documenting my cultural travels"/>
        <s v="OK Mozart Festival premiere by The Tulsa Youth Symphony"/>
        <s v="RESTLESS: Ashley Bathgate and Karl Larson Record Ken Thomson"/>
        <s v="Rochester Needs a Dessert Food Truck (Canceled)"/>
        <s v="The Island Boys: A New Play"/>
        <s v="Album4"/>
        <s v="Covenant Kept - A Christian novel"/>
        <s v="Skewed Up Food Truck"/>
        <s v="PrincessFrank's MASTERSLAVE Album, EP &amp; Tour"/>
        <s v="The Defiant Tour Documentary with LoNero"/>
        <s v="Hello World - Post Production Funds"/>
        <s v="Consumed (Static Air) (Canceled)"/>
        <s v="Wild Familyâ€”Connecting to Your Calling in Your Family Life."/>
        <s v="&quot;Johny and Jasper&quot; educational series"/>
        <s v="Average Heroes pilot"/>
        <s v="Pathfinder - Wearable Navigation for the Blind"/>
        <s v="The Adventure Access Guide: How to Walk Across America"/>
        <s v="Trash is Treasure"/>
        <s v="Dirty Quiet Money"/>
        <s v="Run Ragged"/>
        <s v="Help Friends and Family Release Their Debut Album"/>
        <s v="Cosmolingo is a multimedia band inspiring to create a cinematic musical theater!!!!! "/>
        <s v="Celebrating American Jazz &amp; Soul Music"/>
        <s v="Changing Stations; London Underground Album Project"/>
        <s v="Podcast for fun! (Canceled)"/>
        <s v="&quot;Laser Beretta&quot;"/>
        <s v="For overseas shogi fans! Shogi novel translation project"/>
        <s v="The Book Club Rebellion"/>
        <s v="US National Parks: Picturing the Little Things"/>
        <s v="The Coffis Brothers 2nd Album!"/>
        <s v="Praise: It's what we do"/>
        <s v="Things I do in Detroit - A Guidebook by The Nain Rouge"/>
        <s v="Mojo: Digital Design for the Hobbyist"/>
        <s v="Summer Underground // Honeycomb LP"/>
        <s v="The Roots of Magic Miniatures Game: Students of Sorcery"/>
        <s v="HAMELL ON TRIAL IS RECORDING AN ALBUM"/>
        <s v="PASTATUTION"/>
        <s v="Mathias Pizzeria - A Mobile Wood Fired Pizza Oven (Canceled)"/>
        <s v="It's Okay To Wait"/>
        <s v="Help Fund the &quot;Back Room&quot; Arts Space at Jimmy's No 43!"/>
        <s v="Prime Stage Theater Studio Upgrades!"/>
        <s v="&quot;Bright Ideas&quot; By Eric Coble"/>
        <s v="The Fall - an epic theatrical adaptation"/>
        <s v="A Thought in Three Parts"/>
        <s v="Hear Me Roar: A Season of Powerful Women"/>
        <s v="Bluebirds by Joe Brondo"/>
        <s v="Before and After"/>
        <s v="Carolyn German Songbook &quot;Go From Here&quot; Sheet Music &amp; Concert"/>
        <s v="My Insane Shakespeare"/>
        <s v="Three for 5: A King's Story"/>
        <s v="The Sins of Seven Tables at the Edinburgh Fringe Festival"/>
        <s v="Shakespeare In The Park"/>
        <s v="Forgive &amp; Forget"/>
        <s v="Somorrah"/>
        <s v="ExtraCore (Arduino Compatible)"/>
        <s v="The Connection Play 2014"/>
        <s v="New Comedy Venue and Training Facility"/>
        <s v="PRETTY LITTLE VICTIM - A Short Film by Paul Jones"/>
        <s v="The Great Fear - Post Production Funds (Canceled)"/>
        <s v="My Friend Mott-ly"/>
        <s v="43 and 80"/>
        <s v="The Boing Heard 'Round the World"/>
        <s v="Picking Up the Pieces: Child Holocaust Survivors Rebuild"/>
        <s v="Storyville: Return of the Vodou Queen"/>
        <s v="Secure Email and Document sharing"/>
        <s v="Marketing campaign for Show-Skill.net website"/>
        <s v="Get Neighborly"/>
        <s v="Go Start A Biz"/>
        <s v="Rolodex: One Contact List to Rule Them All"/>
        <s v="The Age of the Platform: My Fourth Book"/>
        <s v="Brad Hoshaw &amp; the Seven Deadlies - New Studio Album"/>
        <s v="Head Mounted Display Adapter for the dscvr VR Viewer"/>
        <s v="Help me build my Tiny House Cupcake Bakery - Phase 1"/>
        <s v="Children of Zanskar. Happiness is not in things, itâ€™s in us."/>
        <s v="Flav Martin's 30-Year Overnight Success Project"/>
        <s v="MYFEVER's First Studio EP &quot;See The Light&quot;"/>
        <s v="Kick It! A Tribute to the A.K.s"/>
        <s v="Subway Mantras"/>
        <s v="The Art of Abandonment - Photo Book by Walter Arnold"/>
        <s v="Aerial Photography :  Americas Most Impressive Structures"/>
        <s v="Redemption's New DVD!"/>
        <s v="Jared Mitchell: The Maiden Voyage"/>
        <s v="Grandkids Record a Full-length Album!"/>
        <s v="eMersion Gesture Control System for Music Performance &amp; More"/>
        <s v="Aspiring storyteller: connecting the dots"/>
        <s v="Dice Bazaar - Dice rolling, card trading, family fun"/>
        <s v="Corvus Corax Miniatures - Outcasts"/>
        <s v="Pies not Lies"/>
        <s v="crowd-funded public genome sequencing (Canceled)"/>
        <s v="Bring Alchemy Pops to the People!"/>
        <s v="Christian &amp; The Sinners"/>
        <s v="Help Ben Hardt Release 3 Albums In 9 Months!"/>
        <s v="Les Bostonades' First CD"/>
        <s v="HOLOGRAPHIC - 2013 Concert and Commission Campaign"/>
        <s v="Earth 360"/>
        <s v="McChi Luggage: It's a Luggage, USB Charger and a Table Top"/>
        <s v="Haberdasher Theatre Inc. : Richard Greenbergâ€™s, The Maderati"/>
        <s v="Galaxy Express - The Play"/>
        <s v="Actors &amp; Musicians who are Blind or Autistic"/>
        <s v="IT'S JUST MY LIFE"/>
        <s v="The Rhythm of Revolution - Charity Musical Production"/>
        <s v="The Container Play"/>
        <s v="Thoroughly Modern Millie (Canceled)"/>
        <s v="Moroccan National Debate Team"/>
        <s v="The Seshen - Let's Take This Show on the Road!"/>
        <s v="Afternoon of Shakuhachi and Koto Music - CD Project"/>
        <s v="Making the Move--Edinburgh Fringe 2014"/>
        <s v="BigBands XL for Apple Watch: Big Long Bands for Large Wrists"/>
        <s v="Matthew Moon's New Album"/>
        <s v="Kyana"/>
        <s v="A Happy Home for Hagan's House of Horrors (Canceled)"/>
        <s v="improvMANIA Improv Comedy Theater - Chandler, Arizona"/>
        <s v="POINT HOPE"/>
        <s v="Voxwomen Cycling Show"/>
        <s v="Human Evolution (Canceled)"/>
        <s v="Moving On"/>
        <s v="KISS ME GOODBYE - A REFRESHING VOICE IN INDIE FILMMAKING"/>
        <s v="Facets of a Geek life"/>
        <s v="xoxosms: a documentary about love in the 21st century"/>
        <s v="SparkTruck: stories from a cross-country maker journey"/>
        <s v="BEYOND LOCAL"/>
        <s v="Otherkin The Animated Series"/>
        <s v="Braille Academy"/>
        <s v="Spark: The Watch That Keeps You Awake"/>
        <s v="Begins Again"/>
        <s v="Golden Animals NEW Album!"/>
        <s v="Songs of Africa Ensemble Goodwill Africa Tour"/>
        <s v="Den-Mate: New EP and Tour"/>
        <s v="ruKus - the Net-a-thon: Fueling independence in music and art!"/>
        <s v="Hardsoul Poets New Album!"/>
        <s v="Master Le Cosplay's: Avengers 2 Hulk Buster V2.0 Build"/>
        <s v="Runers"/>
        <s v="Soulwalker"/>
        <s v="The Cold Spot Mobile Trailer"/>
        <s v="Message of Peace, Love &amp; Unity (Canceled)"/>
        <s v="The Floorwalkers New Album!"/>
        <s v="Chi Might Project"/>
        <s v="Russian Interiors"/>
        <s v="The Scurvies to release new album this summer! Check it out!"/>
        <s v="PRE ORDER Reno Divorce Digital CD &quot;Stuck On You&quot; $15 or more"/>
        <s v="The Protest's Next Album"/>
        <s v="Miami Singer/Songwriter Cat Shell- Album &quot;Illusion&quot;"/>
        <s v="Jonathan Cody White Makes His Debut EP!!!"/>
        <s v="Goodness &amp; Mercy EP - Marty Mikles"/>
        <s v="Paintball: Beyond The Paint"/>
        <s v="&quot;Homeward Bound&quot; a journey in sound. "/>
        <s v="The Red Card Blue Card Game"/>
        <s v="Aussies versus Zombies"/>
        <s v="OWL Programmable Effects Pedal"/>
        <s v="YOYO WARRIOR - A premium yoyo for any budget"/>
        <s v="Insect Surfers 2013 Release !"/>
        <s v="Hearty Har Full Length Album"/>
        <s v="ZoMbushed! - A Zombie Co-Op Survival Card Game"/>
        <s v="Meadowlands Chocolate"/>
        <s v="PriceItUpPlease (Canceled)"/>
        <s v="Food-truck 100 % carnivore : &quot;Le camion qui grille&quot;"/>
        <s v="Cuppa Gumbos"/>
        <s v="&quot;Safer in the Sky&quot;: Should We Run's debut album launch."/>
        <s v="Jenny &amp; Rossâ”‚To Sing in Germany"/>
        <s v="Southern Flair Pork-Ka-Bobs (Canceled)"/>
        <s v="Historic Robotic Spacecraft Poster Series Two"/>
        <s v="Giant Leaps in Space Poster Series"/>
        <s v="Space Elevator Science - Climb to the Sky - A Tethered Tower"/>
        <s v="Jolly's Hot Dogs An All-Beef Coney Dog"/>
        <s v="Baja Babes Shrimp Tacos wants to spread the taco love!"/>
        <s v="The Pocket Theater - No one should have to pay to perform!"/>
        <s v="Open Source Programmable Solar BMS Li-ion, LiFePO4 dev board"/>
        <s v="Mrs. Brown and Her Lost Puppy."/>
        <s v="SERENDIPITY'S Pumpkin Pie Surprise"/>
        <s v="Why Won't This Kid Go To Sleep?!? Goodnight, Kaiden!"/>
        <s v="Once Upon A Nightmare"/>
        <s v="SIN, The Stage Play-Spreading Awareness One City At A Time"/>
        <s v="Romeo and Juliet...Choose Your Own Ending"/>
        <s v="Right On Cue Kids Theater (ROCKT) First Show"/>
        <s v="Dreamgirls - Skyline got a Matching Grant!"/>
        <s v="The Butterfingers Angel... [By The Mummers]"/>
        <s v="ONTARIO STREET THEATRE in Port Hope."/>
        <s v="Fabulous Foyer - where? At the Court Theatre in Christchurch"/>
        <s v="The Window"/>
        <s v="Children Must Run: An Original Musical"/>
        <s v="THE INCREDIBLE FOX SISTERS"/>
        <s v="Cicada Studios presents &quot;Miss Sarah&quot;"/>
        <s v="Me? A Caregiver?"/>
        <s v="FRESH PRODUCE'd LA presents: Friends in Transient Places"/>
        <s v="The Tutors"/>
        <s v="To Kill a Machine"/>
        <s v="Searching for Tookoolito. An Inuk Woman's Arctic Expedition."/>
        <s v="Peter Pan is out of pixie dust &amp; can't fly without your help"/>
        <s v="Spring Awakening: The Hit Coming-of-Age Rock Musical"/>
        <s v="Sherri's Playhouse Present's A Heavenly Hand!"/>
        <s v="Ministers of Grace"/>
        <s v="Still I Weep"/>
        <s v="The Escorts"/>
        <s v="The Last Encore Musical"/>
        <s v="Tessen - A quick-playing card game set in feudal Japan"/>
        <s v="Celebrating Brit Shalom â€” Now at CelebratingBritShalom.Com"/>
        <s v="Lend a Hand in Our Home"/>
        <s v="New equipment for Joy's World!"/>
        <s v="El muro de BorÃ­s KiÃ©n"/>
        <s v="GIRLS STATE a new musical comedy TV project"/>
        <s v="KEEP MOVING FORWARD - Documentary Film"/>
        <s v="New Mo' Cut: David Peoples' lost film of Moe's Books"/>
        <s v="Darwin's Kiss"/>
        <s v="Sideswiped"/>
        <s v="Kickstart a Traveling Heart (Canceled)"/>
        <s v="OFFICIAL OTTAWA (an unofficial portrait)"/>
        <s v="Little Dungeon: Turtle Rock"/>
        <s v="Werewolf: Full Moon Expansion"/>
        <s v="Police Precinct"/>
        <s v="Grano: The Good Place to Get Great Bread"/>
        <s v="Build Phatboyz Food Truck (Canceled)"/>
        <s v="gimmeLIVE @ 9 Wallis"/>
        <s v="Let there be sound! A sound and hearing assistance system"/>
        <s v="THE SOPHOCLES PROJECT"/>
        <s v="Stage Play Production - &quot;I Love You to Death&quot;"/>
        <s v="Di FAMILY"/>
        <s v="&quot;SUNDANCERS: The Men of Utah&quot;"/>
        <s v="Libya : The Lost Days"/>
        <s v="Motion Device Debut EP"/>
        <s v="Live DVD Concert by Twice As Good"/>
        <s v="Truth is..&quot;Real Love Ain't Suppose to Hurt&quot;"/>
        <s v="Sideways Mohawk vs This Guy ( Comic eBook &amp; Cartoon Movie )"/>
        <s v="MamaCheng's International Shopping Concierge Services"/>
        <s v="&quot;Sherpa Stew&quot; - A documentary about  Sherpas from Nepal living in New York City"/>
        <s v="Skin: Film Production By 14 Year Old Aniya Wolfe"/>
        <s v="HackersArchive.com"/>
        <s v="Link Card"/>
        <s v="TiTraGO! your personal driver"/>
        <s v="The LUMIC Band by Cope4Golf creates a scientific golf swing."/>
        <s v="SKIN - Wearable music remote control for your mobile phone"/>
        <s v="let your dayz take you to the dogs."/>
        <s v="Road Ramblers"/>
        <s v="The Alaska Range"/>
        <s v="Rocket And A Bomb Live DVD/Album + new Michael Knott 7&quot;EP"/>
        <s v="Jesus Days, 1978-1983"/>
        <s v="150 Years of Awesome Canada: Trading Card Coffee Table Book (Canceled)"/>
        <s v="'Tulip, my mother's favourite flower' - A Photo Book."/>
        <s v="Venus as Men"/>
        <s v="WILKES EP"/>
        <s v="Decadolo. Flip it!"/>
        <s v="Punkapocalyptic - Black Blood Children Band"/>
        <s v="Mary Fagan's CD Project!"/>
        <s v="Magical Workshop, Magic/Hobby Store"/>
        <s v="Pretty Butch"/>
        <s v="Ministry theater"/>
        <s v="Empty Ramekins Catering Group"/>
        <s v="HERESTOFIGHTIN Debut full length album &quot;Becoming Native&quot;"/>
        <s v="We Need Your Help to Finish Our BBQ Food Truck"/>
        <s v="Mandy Harvey Christmas Album"/>
        <s v="Sensory Station's First EP"/>
        <s v="A New Season of Destination DIY"/>
        <s v="The Aspect - Reinventing the Grow Light for Interior Design"/>
        <s v="Peace In Our Time"/>
        <s v="Eighteen Months- A Love Story Interrupted"/>
        <s v="King Kirby, a play by Crystal Skillman and Fred Van Lente"/>
        <s v="The Dybbuk"/>
        <s v="Whisper Me Happy Ever After (WMHEA)"/>
        <s v="&quot;THIS THING OF OURS&quot;"/>
        <s v="Stage Production &quot;The Nail Shop&quot;"/>
        <s v="THE RIDGE: TEN FOR THIRTY"/>
        <s v="Song of Blades: Hammer and Forge"/>
        <s v="Get &quot;Walken in His Shoes&quot; to Capital Fringe Festival in DC!"/>
        <s v="Uncharted Amazon"/>
        <s v="Lokett: Customizable Smartphone Memory Necklace (Canceled)"/>
        <s v="The Practical Meter: Know your power!"/>
        <s v="Holly's Hot Stuff"/>
        <s v="Unsure/Positive: A Dramedy Series About Life with HIV"/>
        <s v="Anglicon 2015: A Doctor Who &amp; British media fan convention"/>
        <s v="Kode Orange - New TV Series"/>
        <s v="&quot;Stand-In&quot; Television Pilot"/>
        <s v="Gloaming"/>
        <s v="More Than A Drive"/>
        <s v="Dichotomy (Canceled)"/>
        <s v="Letters to Daniel"/>
        <s v="Independent Feature Film for Film Festivals &quot;BLUE&quot;"/>
        <s v="Film about help homeless child to live a better life."/>
        <s v="Bee the Change National Campaign - Vanishing of the Bees documentary"/>
        <s v="Escaramuza: Riding from the Heart (a feature documentary)"/>
        <s v="ReMade: The Rebirth of the Maker Movement"/>
        <s v="(UN)CUT"/>
        <s v="Struggle &amp; Hope - Documentary Film Music Soundtrack"/>
        <s v="The Little Girl with the Big Voice"/>
        <s v="THE ABILITY EXCHANGE - a documentary"/>
        <s v="Priced Out: Gentrification beyond black and white"/>
        <s v="Art Therapy: The Movie - The Final Push"/>
        <s v="Game Changer: Lithuania's Nonviolent Revolution"/>
        <s v="The Peace Agency Documentary Kickstarter Campaign!"/>
        <s v="From Two Sticks - the fight against hunger and malnutrition"/>
        <s v="Dewey Does 110 Animation"/>
        <s v="Bad Teddy Studios"/>
        <s v="Super Hi-Speed Road Strikers"/>
        <s v="DE_dust2: Hacker's Wrath"/>
        <s v="The Legend Of The Crimson Knight"/>
        <s v="BABY HUEY IN A FEATURE FILM /  &quot;LUCKY DUCK&quot;"/>
        <s v="Animated Stand-up Routines Shenanigans"/>
        <s v="Guess What? Gus"/>
        <s v="World War 4"/>
        <s v="Omega Kids - a new play"/>
        <s v="Walken On Sunshine"/>
        <s v="Langwiser - video lessons with native speaking teachers"/>
        <s v="UnimeTV - Revolutionizing Anime"/>
        <s v="Employ College 2K"/>
        <s v="Privster.net - Privacy anywhere, whenever for free."/>
        <s v="Web Streaming 2.0 (Canceled)"/>
        <s v="Lets Reinvent Our Election Process (Canceled)"/>
        <s v="Uivo-fast,secure emergency contact system for your property"/>
        <s v="AirString"/>
        <s v="CulBox , Open Source Wearable Smart Watch for Arduino"/>
        <s v="chartwellwest.com"/>
        <s v="Dirshuni: Israeli Women Writing Midrash, volume 2"/>
        <s v="Scorned: A LeKrista Scott, Vampire Hunted Novel"/>
        <s v="3 Years Hollow is Going On Their First Ever Tour!"/>
        <s v="Madrone: New Album for 2013"/>
        <s v="Carl King's New Album: Grand Architects Of The Universe"/>
        <s v="Jayster Wallet - Find your stuff using Bluetooth Technology."/>
        <s v="Buy beauty &amp; hair products 24/7 from a vending machine."/>
        <s v="Power Rope"/>
        <s v="DAZLN: NFC Nails that Light Up Holiday Parties!"/>
        <s v="CHEMION: The World's First Smart Glasses (Canceled)"/>
        <s v="BRAND NEW GUYVER ALBUM &quot;Alien on Earth&quot; + Extras"/>
        <s v="StrobeHouse presents Valborg 2015"/>
        <s v="Liquid Diet's Double Life"/>
        <s v="In Case Of Emergency (Canceled)"/>
        <s v="Suburban Disorder Podcast (Canceled)"/>
        <s v="Support Independent Media (Canceled)"/>
        <s v="Prez Games: Do You Have What it Takes to Win the Presidency?"/>
        <s v="T-Fighter: Code Name M - Mobile Edition"/>
        <s v="The kidcade is the next big thing in the home entertainment"/>
        <s v="1985 Video Game Museum/Arcade/Game Lounge/Event Center"/>
        <s v="One"/>
        <s v="BIGFOOT BBQ - Flavors As Big As Sasquatch Himself"/>
        <s v="Bayou Classic BBQ"/>
        <s v="Cupcake Wars Winners: Dreamy Creations Cupcake Truck"/>
        <s v="FREE Shuttle Service in Downtown Los Angeles"/>
        <s v="CALAMITA/Ã€ project"/>
        <s v="Into The Great White Sands"/>
        <s v="Resolution15 records their next album, Svaha"/>
        <s v="Boost Band: Wristband Phone Charger (Canceled)"/>
        <s v="Will's SmileBook Project"/>
        <s v="Broccoli Samurai: Tour Van or Bust!"/>
        <s v="J. Walter Makes a Record"/>
        <s v="WolfHunt | Social Commentary Rock Project"/>
        <s v="Halls of the Machine - All Tribal Dignitaries"/>
        <s v="10 P.M."/>
        <s v="Translation of an interactive eLearning-website for surgery"/>
        <s v="You Killed Me First"/>
        <s v="The Content of Character Book Series, Volume I, 1750 - 1940"/>
        <s v="coming apart at the stitches... (Canceled)"/>
        <s v="BLK/MTL the Illustrated Works of Carmine Diaz (Canceled)"/>
        <s v="Underwater Colors Of The Channel Islands (Canceled)"/>
        <s v="Abstract Image Photography Coffee Table Book (Canceled)"/>
        <s v="New Tour Bus for The Slants"/>
        <s v="Aly Jados: the New EP rOckNrOLLa"/>
        <s v="The Sweet Remains record their sophomore studio album!"/>
        <s v="ELIZABETH REX"/>
        <s v="Kevin Wood - Out Among The Wolves"/>
        <s v="Fike // You Say Speak We Say Move"/>
        <s v="Thundercreek Studios"/>
        <s v="Redemption - Debut Multi-cultural Worship Album"/>
        <s v="Straighter Road Album Fundraiser"/>
        <s v="Message from Beyond - A Gospel Music Project"/>
        <s v="What Faith Is EP/Album"/>
        <s v="Daily Bread: Stories from Rural Greece"/>
        <s v="Alpamayo to Yerupaja"/>
        <s v="Remnants, A Photography Book to Send to Congress"/>
        <s v="TDJ - All Part of the Plan EP/Tour"/>
        <s v="Jeremy Buck &amp; The Bang â€“ Brand New Album and 2 Music Videos"/>
        <s v="Castle Crawler RPG"/>
        <s v="Claws &amp; Fins"/>
        <s v="Lindsey Ray's new album recorded? âˆš Mixed? âˆš On the radio? That's where YOU come in."/>
        <s v="Brightside - Side lighting for cyclists"/>
        <s v="Help I Am Clay Release Their First CD For FREE"/>
        <s v="RuuviTag - Open-Source Bluetooth Sensor Beacon"/>
        <s v="Heat Seek NYC"/>
        <s v="Public Lab DIY Spectrometry Kit"/>
        <s v="AttoDuino - Turbocharged, Wireless, Arduino Compatible"/>
        <s v="&quot;Hello, World!&quot; - Modern Biotechnology for High Schools"/>
        <s v="Hydra: a triple-output power supply for electronics projects"/>
        <s v="Pedal Power -- Human Scale Energy For Everyday Tasks"/>
        <s v="SoundBrake- Headphone gadget alerts you to outside sounds"/>
        <s v="CoAction Hero: 32-bit Open-Source ARM Cortex-M3 Board"/>
        <s v="Hubble Laser Cutter: Affordable, Versatile &amp; Open Source"/>
        <s v="Pi PoE Switch HAT - power over Ethernet for Raspberry Pi"/>
        <s v="Army vs Aliens - Currently in Alpha"/>
        <s v="Liguria"/>
        <s v="Monster Lab"/>
        <s v="The Dread House (Pathfinder/5th Edition/Call of Cthulhu)"/>
        <s v="The Princess Bride Playing Cards from USPCC"/>
        <s v="Bravado Spice | Bigger &amp; Bolder"/>
        <s v="Mobile Excellence Awards (Canceled)"/>
        <s v="HardstyleUnited.com (Canceled)"/>
        <s v="Slice Trade- Phone Trade-In, Made Simple (Canceled)"/>
        <s v="KindaQuirky (Canceled)"/>
        <s v="TWIZTID CREATIONS"/>
        <s v="Pillow Puffs Concessions"/>
        <s v="Born to Crunch - Jackson Holesome Granola"/>
        <s v="Boss Balls Protein Balls"/>
        <s v="Cardinal Bistro BYOB Start Up"/>
        <s v="The Flying Gambas"/>
        <s v="Jamaican food truck in Munich in the making! (Canceled)"/>
        <s v="The Sketchy Pelican (Canceled)"/>
        <s v="Barney's, deliciously New York - Vintage 1972 Chevy P10"/>
        <s v="Da Pickney Dem Jamaican Jerk (Canceled)"/>
        <s v="2 Go Fast Food (Canceled)"/>
        <s v="Culinary Arts Food Truck Style"/>
        <s v="L.J. Silvers' Ice Cream and Taco Van"/>
        <s v="Starscraper: The Next Generation of Suborbital Rockets"/>
        <s v="StartMart - NEW $40,000 Stretch Goal to Match $40,000 Grant"/>
        <s v="Open Tools for Science and Science Education"/>
        <s v="Hygienic Art Amphitheater Project New London, Connecticut"/>
        <s v="Berlin's first international, alternative comedy stage!"/>
        <s v="PiDrive: Low-power, mSATA SSD for the Raspberry Pi"/>
        <s v="A Tree is a Tree, no matter what you see.  CHILDREN'S BOOK"/>
        <s v="From here...to there!"/>
        <s v="The Most Basic of Truths"/>
        <s v="THE GOODS Theatre Company Premiere DROPPED @ Old Fitz"/>
        <s v="Princess Cut: A young girl's reality inside a TN sex ring"/>
        <s v="Ray Gunn and Starburst"/>
        <s v="Joe West's THEATER OF DEATH"/>
        <s v="The Bill Cosby Assault, a play"/>
        <s v="&quot;Skip To My Lou,&quot; a NEW play by Steve Romagnoli"/>
        <s v="Literacy for Brooklyn Kids"/>
        <s v="The Esoteric Camgirl"/>
        <s v="The Salem Haunted Magic Show"/>
        <s v="Forbear! Theatre"/>
        <s v="Guardian Theatre, Arts in Education Theatre"/>
        <s v="The Bath Theatre Bus (Canceled)"/>
        <s v="One Funny Mother: I'm Not Crazy!!"/>
        <s v="Fat Pig, The Play!"/>
        <s v="React Aerial Studio"/>
        <s v="The Gloria Theatre Project"/>
        <s v="Sonorous Road is Expanding! Join Us!"/>
        <s v="Barebones Black Box Theater in Braddock, PA"/>
        <s v="A Performing Arts Complex in Central Square, Cambridge"/>
        <s v="Showroom"/>
        <s v="The Comedy Catch Relocation to the Choo Choo"/>
        <s v="Purpose Built Liverpool Comedy Club, Restaurant &amp; Bar"/>
        <s v="10,000 Hours"/>
        <s v="Help launch The Bunker: London's newest Off-West End theatre"/>
        <s v="spoken word pop-up:"/>
        <s v="&quot;Buffalo Info.&quot; Directions-Events-Places Of Interest-History"/>
        <s v="MEDEA | A New Vision"/>
        <s v="ReminiSens Restaurant &amp; Theatre in Versailles"/>
        <s v="Benghazi Bergen-Belsen"/>
        <s v="Melissa Arctic At the Road Theatre"/>
        <s v="Arts in Conflict"/>
        <s v="Mirror, mirror on the wall"/>
        <s v="First Day Off in a Long Time by Brian Finkelstein"/>
        <s v="The Gray Man"/>
        <s v="Paperhand Puppet Intervention 16th Annual Summer Show"/>
        <s v="&quot;Next Stop&quot; - Adjusting to dating in NYC"/>
        <s v="Cancer patient Anne Bartram's bucket list wish..."/>
        <s v="Get. That. Snitch. - The World's Most Dangerous Play"/>
        <s v="One-Man Show: &quot;The Book Of oded, Chapter 2&quot;"/>
        <s v="Chimera Ensemble Productions Fund"/>
        <s v="You, Me and That Guy"/>
        <s v="Voices of Swords"/>
        <s v="New Works Lab @ PPAS: &quot;Begets: Fall of a High School Ronin&quot;"/>
        <s v="The Williams Project"/>
        <s v="&quot;Vanya and Sonia and Masha and Spike&quot; by Christopher Durang"/>
        <s v="Uncalled For Presents: Playday Mayday in Toronto!"/>
        <s v="Publicity for &quot;When Yellow Were the Stars on Earth&quot;"/>
        <s v="FIX THE FITZ"/>
        <s v="The Chameleon Fools Theatre Troupe Project"/>
        <s v="Sweet, Sweet Spirit"/>
        <s v="AnaiÌˆs Nin Goes to Hell"/>
        <s v="Our Sacred Honor"/>
        <s v="Expedition (to NYC)"/>
        <s v="Held Momentarily The Musical Takes FringeNYC"/>
        <s v="A Story Once Told"/>
        <s v="&quot;If They Come Back&quot;"/>
        <s v="Rob Base Presents Unequally Yoked The Stage Play"/>
        <s v="MARTIN, LOVE, SEX &amp; RHYTHM The Musical Performance"/>
        <s v="Alive Portrait Of Christ in Pembroke Township, IL (Canceled)"/>
        <s v="a (Canceled)"/>
        <s v="RAIN | a theatrical production of life-changing proportions"/>
        <s v="Black America from Prophets to Pimps"/>
        <s v="The Great Gatsby at All-of-us Express Children's Theatre"/>
        <s v="Foundry Theatre Brisbane"/>
        <s v="Various Unfortunate Deaths of Tâ€™Abbott and Rue Doch Juniors"/>
        <s v="Une minute de silence"/>
        <s v="Tearing Down Cabrini-Green, a dynamic social commentary."/>
        <s v="The Rights (and Wrongs) of Mary Wollstonecraft"/>
        <s v="The Lost Boy"/>
        <s v="Messages"/>
        <s v="The Million Dollar Shot"/>
        <s v="Good Evening, I'm Robert Service"/>
        <s v="And There Was War! Major Theatre Production"/>
        <s v="E FOTOGRAFESCHE RECKBLECK - 367 DEEG AM AUSLAND ASAZ"/>
        <s v="Belt with Legs Invention (Canceled)"/>
        <s v="FannibalFest Fan Convention"/>
        <s v="Cycle of Life"/>
        <s v="DisChord"/>
        <s v="MEDiAN - The Colony (sci-fi exploration adventure game)"/>
        <s v="Kansas City SSEP Mission 5 Rocket . . .3,2,1 . . Blast Off!"/>
        <s v="The Irish play MISTERMAN by Enda Walsh, heads to Boulder"/>
        <s v="Madame X"/>
        <s v="WienerWÃ¼rze"/>
        <s v="Pangea House Revitalization Project"/>
        <s v="SKY CITY HAYA"/>
        <s v="Blood, Sweat &amp; Tears - Photobook"/>
        <s v="Ozymandias : a photo book"/>
        <s v="The Bent King board game cafÃ© and wine lounge"/>
        <s v="2000 Student Projects to the Edge of Space"/>
        <s v="The Universe in a Sphere (Relaunch)"/>
        <s v="Kids Zone start up"/>
        <s v="P.A.C.K (Performing Arts Camp for Kids)"/>
        <s v="The Case Of Soghomon Tehlirian"/>
        <s v="A Season of Love and Music (Spring 2014)"/>
        <s v="Unity, A Content Creators Toolkit"/>
        <s v="Girls, Ladies and Women - A Gospel Drama"/>
        <s v="Strangers To Peace: A Documentary"/>
        <s v="CORE : Roam (Canceled)"/>
        <s v="Help UTS Students reach the International Space Station!"/>
        <s v="Mrs Roosevelt Flies to London UK tour"/>
        <s v="LOVENESS, the play @FringeNYC 2014"/>
        <s v="Ecosteader (Canceled)"/>
        <s v="ArtMoose TV Series"/>
        <s v="John Earle Dog Training Concept Development Reel"/>
        <s v="Driving Jersey - Season Five"/>
        <s v="Swingers Anonymous"/>
        <s v="Catherine Kimbridge Chronicles - Live-Action SciFi TV Series"/>
        <s v="REGIONRAT, the movie"/>
        <s v="Like Son, Like Father"/>
        <s v="Before Us - a Feature Length Documentary about Adoption"/>
        <s v="Faith: A Documentary"/>
        <s v="PIN UP! THE MOVIE The documentary with vintage style"/>
        <s v="Little Clay Bible - Zacchaeus"/>
        <s v="City Animals independent cartoon series"/>
        <s v="MY4FACES THE ANIMATED MOVIE"/>
        <s v="EUPHORIA! A New Play by John Corigliano"/>
        <s v="Course: Learn Cryptography"/>
        <s v="TRASENSE MOVEMENT: The Smartest Daily Tracker for Under $30"/>
        <s v="Oregon Babyâ„¢ Diapers"/>
        <s v="BioToo - Emergency Temporary Tattoos"/>
        <s v="DUALBAND, the Leather NFC Smart Watch Band"/>
        <s v="ICE SHIRT; Running, Multi-Sport, Cycling, Athletic Wear"/>
        <s v="J1 (Canceled)"/>
        <s v="Bugspeed Collider: Fast-Paced Platform Brawler (1â€“4 Players)"/>
        <s v="Letâ€™s Keep the San Jose Mexican Heritage Festival Alive!"/>
        <s v="Mustard Plug New Record!"/>
        <s v="Full Devil Jacket 2nd Album Release"/>
        <s v="Man Down! Translation project"/>
        <s v="The Gayatri Mantra for Jhansi, India"/>
        <s v="We Call This Home: 3 yrs of travel to 60 countries photobook"/>
        <s v="FACE TO FAITH | MOUNT KAILASH | TIBET photobook"/>
        <s v="THE PREACHER'S DAUGHTERS CD Hymns Recording Project"/>
        <s v="Coffee Table Girls Exclusive Art Photography Book"/>
        <s v="My Favourite Colour Was Yellow"/>
        <s v="The Spring Standards LIVE at the Arden Gild Hall!"/>
        <s v="Legends Untold: As deep as an RPG, as fast as a card game!"/>
        <s v="The Hudson Standard Bitters and Shrubs"/>
        <s v="Cupcake Truck Unite"/>
        <s v="Lunch For Tots"/>
        <s v="Historic Robotic Spacecraft Poster Series"/>
        <s v="Calvert HS Planetarium Restoration (Canceled)"/>
        <s v="Good Good Comedy Theatre (Philadelphia, PA)"/>
        <s v="Mega Bar: The most versatile and affordable workout product."/>
        <s v="BrightFingers â€” The Fast &amp; Fun Way To Learn Typing"/>
        <s v="BELIEF on the Isle of Skye"/>
        <s v="CAYCE"/>
        <s v="Minnsky's Theater- A Vaudeville Circus Experiment"/>
        <s v="The Echo Theatre 2015"/>
        <s v="Crosswalk Theatre - Starting Capital"/>
        <s v="Build Our Ampitheater - Build Franklin County, MO!"/>
        <s v="World Premiere of Sket - a play by  Maya Sondhi"/>
        <s v="Lonely Soldier Monologues a play by Helen Benedict."/>
        <s v="Honest Accomplice Theatre 2015-16 Season"/>
        <s v="Goldfish Memory Productions"/>
        <s v="Benjamin Button the Musical Concept Album"/>
        <s v="Improv Patrol &quot;The Gift of Your Story is Our Script&quot;"/>
        <s v="M dot Strange's &quot;I am Nightmare&quot;"/>
        <s v="CAUCASUS - on the untrodden roads (Canceled)"/>
        <s v="Prison Boxing: A New Play by Leah Joki"/>
        <s v="Nam Holtz's maiden voyage back to S. Korea: a documentary film exploring adoption"/>
        <s v="Three Little Words"/>
        <s v="The Man Who Loved Dinosaurs. Based on a true story."/>
        <s v="Swimming with Byron: A Documentary Film"/>
        <s v="KILL FREEMAN"/>
        <s v="Katrina  Reflections"/>
        <s v="Atlantic Light: The West Coast of Ireland in Photographs"/>
        <s v="Undivided Heart - a worship album by John Gabriel Arends"/>
        <s v="Oklahoma, The Way I See It; The Book"/>
        <s v="Filmharmonic Brass: The Music of John Williams (Recording)"/>
        <s v="BorikÃ©n: The Show"/>
        <s v="Making the Next Traveling Suitcase Album"/>
        <s v="Blood Bond Movie Development"/>
        <s v="Get Your Life Back"/>
        <s v="Through the Fire: Rebuilding Somalia"/>
        <s v="Help Jumpy Punch Prosper!!"/>
        <s v="Hardwater"/>
        <s v="POW WOW: Share the arts community of Hawaii"/>
        <s v="WORLD FAIR"/>
        <s v="reVILNA: the vilna ghetto project"/>
        <s v="Miles From Los Angeles - A Photo Book of the Western U.S."/>
        <s v="Afro-Iran:Â The Unknown Minority"/>
        <s v="Hello!(Sawadee).&quot;.America&quot;   BOOK"/>
        <s v="Perfume Collectibles - Vintage Bottles - History of Perfume"/>
        <s v="Translate my Saga Fantasy : Icarus Ã  l'Ã©cole des dieux"/>
        <s v="Mechabrick - A Minifig/Mecha board game and models"/>
        <s v="Miniature Scenery Terrain for Tabletop gaming and Wargames"/>
        <s v="SheLifts - the #1 Female Bodybuilding HUB (Canceled)"/>
        <s v="Bring &quot;SONNY&quot; To Toronto This Summer!"/>
        <s v="Send The Bad Arm to Edinburgh. Meet the Dodgy Irish Dancer!"/>
        <s v="'LETTERS FROM WAR' Losing loved ones to Alzheimer's Disease"/>
        <s v="The Masturbation Musical (Canceled)"/>
        <s v="Technical Design for Liberty Lake Community Theatre"/>
        <s v="UniteChrist (Canceled)"/>
        <s v="BROS TV Pilot (Iraq)"/>
        <s v="M39 - Action film / Drama"/>
        <s v="The Phantom Tollbooth: Beyond Expectations - Final Push"/>
        <s v="TPI Episode 2: Doomsday Dean"/>
        <s v="Jimbo Mathus &amp; The Tri-State Coalition | WHITE BUFFALO"/>
        <s v="Jazz arrangements of Mozart Horn Concertos #3 &amp; #4"/>
        <s v="In Training: a book of Bonsai photographs"/>
        <s v="The Judo Preservation Project (Canceled)"/>
        <s v="Hidden Mother"/>
        <s v="Ireland from a Kite, a unique photographic book"/>
        <s v="LACORSA Grand Prix Game (relaunch)"/>
        <s v="funding for bbq trailer"/>
        <s v="The Sentinel &amp; The Showman"/>
        <s v="Fair Play"/>
        <s v="Red Wolf Revival: An Uncertain Tomorrow"/>
        <s v="In a Jazzy Motown"/>
        <s v="NAKED IBIZA - A Large Scale Photography Book by Dylan Rosser"/>
        <s v="3 Men and a Book"/>
        <s v="The Old Howard Theatre Company"/>
        <s v="Our Gay Group - Quality Online Programming For the Gay Man"/>
        <s v="In Love There's War"/>
        <s v="Making The Choice"/>
        <s v="Hackers in Uganda: A Documentary"/>
        <s v="George Tice: Seeing Beyond the Moment"/>
        <s v="In Country: A Documentary Film (POSTPRODUCTION)"/>
        <s v="Audience Unlock: &quot;The UK Gold&quot;"/>
        <s v="THE SECRET TRIAL 5 - GRASSROOTS CROSS-CANADA TOUR"/>
        <s v="Queer Genius"/>
        <s v="JOURNEY OM: Into the Heart of India â€¢ A Cinematic Pilgrimage"/>
        <s v="A QUEER COUNTRY"/>
        <s v="The Unknowns"/>
        <s v="No Act of Ours Film"/>
        <s v="The monster Inside"/>
        <s v="Harvard Math 55A and Stanford Math 51H Animated!"/>
        <s v="Misri Bunch: Names of Allah series 2"/>
        <s v="Honeybee: The Animated Series Trailer"/>
        <s v="Theatre for restorative justice - help us get to Belgium!"/>
        <s v="hap's- Whats the program?"/>
        <s v="CheckMate Careers"/>
        <s v="Randompics.net - Make It Fan Owned And Updated! (Canceled)"/>
        <s v="Shine: first App control Laser Light Bluetooth Headphones"/>
        <s v="Iplace itâ„¢ : The Phone Holding RFID Blocking Card Holder"/>
        <s v="A-iEasyâ„¢ Smartphone Stand Holder | The End of Busy Hands."/>
        <s v="Pace...Me | Visual Pace &amp; Interval Trainer | Sports Wearable"/>
        <s v="EL TORO SPEEDWRAPS - THE EVOLUTION OF SPORTS TRAINING"/>
        <s v="lumiglove"/>
        <s v="Prep Packs Survival Belt"/>
        <s v="Hand Armor Liquid Chalk-Ultimate Sports Chalk Help Patent"/>
        <s v="Silenus March: A Novel"/>
        <s v="OMG! You Can Help Hello Kelly Make Their New Record!"/>
        <s v="24th Music Presents Channeling Motown (Live)"/>
        <s v="&quot;Reflections Of Brownie&quot; a new tribute to Clifford Brown"/>
        <s v="First Solo Album - Siempre Filiberto"/>
        <s v="OmniTrade Apron"/>
        <s v="IRring - The Remote Control That fits on Your Finger"/>
        <s v="A Wearable Twisting iPhone Case w/ Built in Selfie Extender"/>
        <s v="#MYLifeMatters Radio Show &amp; Podcast (Canceled)"/>
        <s v="Farabel"/>
        <s v="The Morgue"/>
        <s v="Warren's / Adilyn's Rollin' Bistro"/>
        <s v="Fire On High: Organic Food Truck on a Mission"/>
        <s v="Give The Black Burro a Stable Stable"/>
        <s v="Brewtography Project: Discovering Colorado Breweries"/>
        <s v="All The People"/>
        <s v="&quot;I Dreamed Last Night&quot; Album (Canceled)"/>
        <s v="BLOODGOOD's 1st Studio Album in 22 Years!"/>
        <s v="HELP NATE HENRY MAKE AN ALBUM"/>
        <s v="Nothing More's New Album"/>
        <s v="Natalie York presents: &quot;PROMISES&quot;"/>
        <s v="WORSE THAN TIGERS"/>
        <s v="PIGGYBACK Earbuds Designed for Sharing! (Canceled)"/>
        <s v="Trilogy of Crystals, book 1, translation"/>
        <s v="Heart Jewel: Advice from a Modern Tibetan Master (Canceled)"/>
        <s v="Relatively Prime Series 2"/>
        <s v="30-Hour Comedy Podcast Marathon and Tour"/>
        <s v="Nanolution"/>
        <s v="Daddy"/>
        <s v="THE WATCHERS:  a book of the Wait Watchers photographs"/>
        <s v="Amelia and the Animals: Photographs by Robin Schwartz"/>
        <s v="Organic Portraits / A Photo Book of Polaroid &amp; Film Images"/>
        <s v="North Cascades Bigfoot Photo Expedition"/>
        <s v="Vacation Days in Big Bear"/>
        <s v="Edge â€¢ France | Witnessing Those Unseen"/>
        <s v="The Hero-In Me // Heroinmaleren - en mÃ¥de at leve pÃ¥"/>
        <s v="Give Me Your Goofy-ist"/>
        <s v="Help Vintage Blue Complete and Promote Our Record!"/>
        <s v="Michael Angelo Batio &quot;Intermezzo&quot; Album Project"/>
        <s v="Radiolucent - Electric City."/>
        <s v="Emily Bell is releasing her debut album"/>
        <s v="Jon Shirley: Live Worship Album + Short Film"/>
        <s v="NTH Music Synthesizer"/>
        <s v="Love Locks - a photographic journey"/>
        <s v="PiSoC: Learn to Create"/>
        <s v="CableKnife - The World's best cable insulation stripper"/>
        <s v="Makayla's Quest"/>
        <s v="King of Consoles"/>
        <s v="Theocalypse - Mythology and Modern day collide in this RPG"/>
        <s v="Astonishing Swordsmen &amp; Sorcerers of Hyperborea 2E"/>
        <s v="&quot;The Universal Thump&quot; - The New Album by Greta Gertler"/>
        <s v="Gourmet Steak Hot Dogs By The Savage Wienerâ„¢"/>
        <s v="Mountain Morsels: Nutritious, Tasty, Fruit &amp; Nut Treats!"/>
        <s v="Finit - Hashtag Chatting (Canceled)"/>
        <s v="Square Donuts Truck"/>
        <s v="Sabroso On Wheels"/>
        <s v="Websters grill truck       slow cooked meats"/>
        <s v="Help 95th St.Tacos get a food truck in Atlanta"/>
        <s v="FOOD|Art"/>
        <s v="Old Coast Ales: Brewery and Taproom"/>
        <s v="Fruity Cakes (Canceled)"/>
        <s v="Food Truck for Little Fox Bakery"/>
        <s v="SPACE ART FEATURING ASTRONAUTS #WeBelieveInAstronauts"/>
        <s v="Vulcan I: Rocket Powered by 3D Printed Engine"/>
        <s v="Balloons (Canceled)"/>
        <s v="Just Cereal - Mobile Cereal Bar"/>
        <s v="Munch Wagon"/>
        <s v="Fat daddy mac food truck"/>
        <s v="Multi-Function SSD Shield for the Raspberry Pi 2"/>
        <s v="Becoming UNZIPPED"/>
        <s v="ONGO CENTRE | An Incubator Creative Space to self-funds (Canceled)"/>
        <s v="BAMA Theatre Headset Campaign (Canceled)"/>
        <s v="Help Austin's Blue Starlite Drive-in MOVE + ADD 35MM"/>
        <s v="Small town theatre, the Gibson Theatre goes Digital"/>
        <s v="Like This Post (The Post at 750)"/>
        <s v="Let There Be Light! (and you get to name a ghost too!)"/>
        <s v="The Little MAGIC Theatre"/>
        <s v="Casablanca - The Gin Joint Cut (The Play)"/>
        <s v="OCTOBER IN THE CHAIR &amp; Other Fragile Things...This Halloween"/>
        <s v="Burners"/>
        <s v="Catapult OYL to the next levelâ€”in Edinburgh!"/>
        <s v="or, The Whale: an original stage adaptation of Moby-Dick"/>
        <s v="THE FALL - A New Play at FringeNYC!"/>
        <s v="I Can Ski Forever 3"/>
        <s v="The Last Days of Judas Iscariot"/>
        <s v="Liberty Falls, 54321"/>
        <s v="Assimilation - A history lesson you will never forget"/>
        <s v="&quot;The Last Adam&quot; A New Musical, NYC reading"/>
        <s v="Funding a Performing Arts Theatre for Children and Adults"/>
        <s v="Shining Star Players (Canceled)"/>
        <s v="Theatre 'Portable' Royal (Canceled)"/>
        <s v="CAGED - A New Musical (Canceled)"/>
        <s v="Something Wicked This Way Comes"/>
        <s v="MADE-UP: A Sitcom Theater Special"/>
        <s v="JoLee Productions"/>
        <s v="THE MAGIC OF LAUGHTER WITH REGGIE RICE'S #TEAMDREAMERS"/>
        <s v="GCU Follow Your Dreams Production"/>
        <s v="Angels in Houston"/>
        <s v="Divine Connection Performing Arts Leadership Program"/>
        <s v="Citrus Heights Theatre In The Heights"/>
        <s v="No Dar Papaya:  Photographs from Colombia 2003-2013"/>
        <s v="Orpheus Descending by Tennessee Williams"/>
        <s v="Philly Jazz Fest - &quot;Remembering Grover&quot;"/>
        <s v="Peruvian King Food Truck"/>
        <s v="WAYO 104.3 FM ROCHESTER, NY"/>
        <s v="Clear of People â€” A photobook by Michal Iwanowski"/>
        <s v="OUT OF ORDER - NEW REVISED EDITION"/>
        <s v="Amoung Charros and Poetry/Entre Charros y Poesias"/>
        <s v="Bugle2: A DIY Phono Preamp"/>
        <s v="THE SADDEST LANDSCAPE: Deluxe Vinyl Reissues"/>
        <s v="Et si Kiwwi vous trouvait un job ? (Canceled)"/>
        <s v="Honey Bees Children's Book: How to Save Our Food"/>
        <s v="Theatre Bath Bus"/>
        <s v="reAPPEARANCES   a limited edition photography book"/>
        <s v="The Box"/>
        <s v="lyndale lewis and new vision prosper cd release"/>
        <s v="Fischer Theatre Marquee"/>
        <s v="ITALIANA"/>
        <s v="Pangea Cuisines &quot;Continental Drift&quot; A Paleo food Truck!"/>
        <s v="NET"/>
        <s v="Instructions on Parting"/>
        <s v="DEVIL MAY CARE"/>
        <s v="The Paranormal Idiot"/>
        <s v="Publishing Persian version of IT AIN'T SO AWFUL, FALAFEL"/>
        <s v="WELCOME HOME // a multipath photobook by Judith Stenneken"/>
        <s v="Come, Bring, Punish"/>
        <s v="Speechless"/>
        <s v="Evo: An Original Rock Opera"/>
        <s v="&quot;Grey Sky Blues&quot; - Help make Bizness Suit's new album!"/>
        <s v="Open Door: The Call -- Young Reader's Fiction Book"/>
        <s v="Smart 2-in-1 I-PHONE HANDLE/WALLETtm"/>
        <s v="Claudius Schulze: STATE OF NATURE"/>
        <s v="On the Verge, the book."/>
        <s v="HackSchool: Students, Technology, and Empowerment"/>
        <s v="A Time Pirate's Love"/>
        <s v="SOLE SURVIVOR"/>
        <s v="SOLE SURVIVOR FILM - Finishing Funds"/>
        <s v="TOC TOC TROC"/>
        <s v="Cyber Universe Online"/>
        <s v="Sprocket Junkie"/>
        <s v="Pyros Brick Oven Pizza in a Food Truck."/>
        <s v="SiMpLy FreSH fOoD TrUck"/>
        <s v="TULIPS"/>
        <s v="The Panama Canal Bridge of the Americas"/>
        <s v="Through the Lens of Jerry Gustafson"/>
        <s v="Purple Fishing - Trump Supporters/Critics Find Common Ground"/>
        <s v="Tiffany Alvord's First Album of Original Songs"/>
        <s v="PIZAZZ: Pigeons Playing Ping Pong's New Album"/>
        <s v="Street Kings Boardgame"/>
        <s v="Monster Mansion"/>
        <s v="HANK &amp; CUPCAKES 'CA$H 4 GOLD' MEGA TOUR!"/>
        <s v="The Canteen"/>
        <s v="Me, Myself and Albinoni"/>
        <s v="Bard Beyond the Big Top"/>
        <s v="OPEN THE OLD &quot;RIGON&quot; THEATER"/>
        <s v="Boys In The Arts Scholarship Program (Canceled)"/>
        <s v="The Merchant of Venice as Shakespeare Heard It"/>
        <s v="Life of an Ingredient: The Pilot Episode"/>
        <s v="More than Gold: The Rhino Rescue Project"/>
        <s v="thisisstuttering: A Documentary"/>
        <s v="Destino by Michelle Frankfurter: A Photo Book About Destiny"/>
        <s v="Contact by Jake Shivery"/>
        <s v="Foragers"/>
        <s v="John Vanderslice's DAGGER BEACH: The New Album"/>
        <s v="Heterotopia: a New Rock Opera &amp; Double Album from Schooltree"/>
        <s v="NZ Auction site.  No listing or success fees. Only $2 p/m"/>
        <s v="Modern Literal Torah Translation (Canceled)"/>
        <s v="&quot;(more than) dust.&quot; - a feminist photo book"/>
        <s v="Kenema"/>
        <s v="AirEnergy 3D - A 3D printed, opensource, mobile wind turbine"/>
        <s v="Overlords of Infamy - A Board Game of Silly Super-Villainy!"/>
        <s v="Little Red Brick House"/>
        <s v="M4 Collapsible Cardboard Scenery"/>
        <s v="Tinkr Tech - mobile makerspace"/>
        <s v="YOSEMITE PEOPLE"/>
        <s v="Hello Vermont (4 Seasons Children's Books)"/>
        <s v="B-Rabbit TV Comedy Pilot"/>
        <s v="&quot;Momentum&quot; - The Series"/>
        <s v="JUSTICE LEAGUE ORIGINS (Canceled)"/>
        <s v="#CalExit...War of 2020 (Canceled)"/>
        <s v="Gooseberry Fool - Feature Film"/>
        <s v="Empires: The Film"/>
        <s v="Finding the Funk"/>
        <s v="Who Owns Yoga?"/>
        <s v="The Sticking Place Interactive Documentary"/>
        <s v="FOREVER PURE: A team spiralling out of control. DOCUMENTARY"/>
        <s v="Nurse Mare Foals: Born to Die"/>
        <s v="Science, Sex and the Ladies"/>
        <s v="Green School Stories: a film to inspire change in education"/>
        <s v="The Dark Brotherhood  (from the makers of COPS: Skyrim)"/>
        <s v="In Game: The Animated Series"/>
        <s v="The Gangbangers"/>
        <s v="phenix heart 3D animation"/>
        <s v="&quot;The Kris and Berman Show&quot; Adult Animated Series Pilot"/>
        <s v="The Grigori"/>
        <s v="Broadway Melodies: A Rock &amp; Roll Mystery Musical - Animated Feature Film"/>
        <s v="Strawberry Bowl"/>
        <s v="Code Monkeys"/>
        <s v="DigitaliBook free library"/>
        <s v="UniWherse.com - Bring students future (Canceled)"/>
        <s v="Gauss - Redefining Eye Protection for the Digital Age"/>
        <s v="The Most Advanced Dress Shirt- EVER!!"/>
        <s v="BLOXSHIELD"/>
        <s v="Signum Indicators by Brighter Indication"/>
        <s v="The Year It All Made Sense"/>
        <s v="Encyclopedia of Surfing"/>
        <s v="The NELSON RIDDLE SONGBOOK - Nelson Riddle Tribute Orchestra"/>
        <s v="Saint Sebastian's Debut Album &amp; Short Film"/>
        <s v="Jazz CD:  Out of The Blue"/>
        <s v="JETRO DA SILVA FUNK PROJECT"/>
        <s v="INBED"/>
        <s v="Better Beanie"/>
        <s v="Android &amp; iPhone Magnetic Headphone and Earbud Cables!"/>
        <s v="The Worlds First Fitness Shirt with Resistance the RS-1."/>
        <s v="EMBER wear Ski and Snow Sport Heated Gloves and Mittens"/>
        <s v="Fashion loves Technology: Lamour, the connected heating shoe (Canceled)"/>
        <s v="StreetskatePRO's  Knee, Shin, &amp; Ankle pad compression sleeve"/>
        <s v="Owl (Canceled)"/>
        <s v="The Last Art Fact Album Ever"/>
        <s v="Skullforge: The Hunt"/>
        <s v="Angry words with Friends"/>
        <s v="Bad To The Cone Food Service ATX"/>
        <s v="Det Andra GÃ¶teborg"/>
        <s v="The One Man Traveling Tennessee Williams Festival"/>
        <s v="k5-jkt.by kiger (Canceled)"/>
        <s v="Solar PowerCap USB Cell Phone Charging Hats (Canceled)"/>
        <s v="Purpose: Your Journey To Find Meaning"/>
        <s v="Felting tutorials - worldwide wool craft - translation"/>
        <s v="I Died. Yesterday by Pamela Norton Docken"/>
        <s v="The Music Never Stopped:Epic Live Music Photos by Bob Minkin"/>
        <s v="Barbara O'Donovan Designs"/>
        <s v="Follow in footsteps an awesome book adventure"/>
        <s v="Camp Songs: original worship songs inspired by summer camp"/>
        <s v="American Presidents Naked"/>
        <s v="Help to make Sam Sliva's new EP, &quot;Drained&quot;, come to life."/>
        <s v="Meme Wars - Dank Age"/>
        <s v="ZombieTime!"/>
        <s v="The Paint Can Holder by U.S. Green Products"/>
        <s v="Ion: A Music Detecting Mood Light with Bluetooth Low Energy"/>
        <s v="Puck.js - the ground-breaking bluetooth beacon"/>
        <s v="RAPIRO: The Humanoid Robot Kit for your Raspberry Pi"/>
        <s v="easyFeed Automatic Pet Feeder w/ Webcam and Amazon Delivery"/>
        <s v="Hoterway - Hot shower from the first second"/>
        <s v="DodgeBall Blitz"/>
        <s v="Latitude 90Â° : The Origin"/>
        <s v="Tesla vs. Edison"/>
        <s v="Stones Dungeon Tiles"/>
        <s v="Man vs Meeple Season One Kickstarter"/>
        <s v="SOSU Barrel-Aged Sriracha"/>
        <s v="oToBOTS.com - Freedom from high cost auto repairs (Canceled)"/>
        <s v="Smokin' J's BBQ. food truck"/>
        <s v="The Low-Calorie Food Truck"/>
        <s v="Fresh fruit and veggies for the hood!"/>
        <s v="VEGA: One-of-A-Kind Coffee that Changes Lives"/>
        <s v="Lets Make A Record Together!"/>
        <s v="Silver Linning Gourmet Fudge"/>
        <s v="Mark Hayes Requiem Recording"/>
        <s v="Phoenix Pearl Boba Tea Truck (Canceled)"/>
        <s v="Hermes Spacecraft"/>
        <s v="Starship Congress 2015: Interstellar Hackathon"/>
        <s v="Project ThunderStruck - Testing a New Spacecraft Concept"/>
        <s v="Central Ohio Astronomical Society Mobile Classroom"/>
        <s v="The Mini Maker, a kid focused makerspace"/>
        <s v="A New Life for an Old School"/>
        <s v="Angel Comedy Club"/>
        <s v="The Story Of Circle And Square"/>
        <s v="Theatre West97 - not-for-profit run Youth Theatre Program"/>
        <s v="Right Tracey!"/>
        <s v="Let's Build MOUNTAIN HAVEN, a Community Events Campus (Canceled)"/>
        <s v="Let's Light Up The Gem!"/>
        <s v="Shelter the Schmee"/>
        <s v="Bungers surfing Museum"/>
        <s v="Crystal City Haunted Undergound"/>
        <s v="&quot;Un parco di Risate&quot; - open air theatre to save TKC"/>
        <s v="Read/Rehearse/Workshop Plays at Austin Playwrights Studio"/>
        <s v="LaPorte Institute for Dramatic and Creative Arts"/>
        <s v="All Puppet Players Need a Home"/>
        <s v="The Eternal Space Brings the Old Penn Station Back to Life"/>
        <s v="Eyes Closed - The First In-Dream Theater Experience"/>
        <s v="The Seagull Project Presents: The Three Sisters"/>
        <s v="Sub-Basement World Premiere"/>
        <s v="EMPATHITRAX, a new play by Ana Nogueira"/>
        <s v="Bare Bones Shakespeare 2015-16 Season"/>
        <s v="Open House Theater"/>
        <s v="Comedy Of Errors: Antioch Community High School"/>
        <s v="End Breast Cancer"/>
        <s v="Next 2 the Stage"/>
        <s v="The Hounds of Reservoir - A Shakesperian Heist film"/>
        <s v="Motorcycle MacBeth...NOT your grandmother's Shakespeare!"/>
        <s v="ATEMPORAL"/>
        <s v="KAREN  KUEHN - MAVERICK CAMERA - The Photographs &amp; Stories"/>
        <s v="Battle Systemsâ„¢ Fantasy Dungeon Terrain"/>
        <s v="Superheroes That Make Differences"/>
        <s v="Roughly Speaking: Voices from The Soup Kitchen"/>
        <s v="The Journey"/>
        <s v="Grammar Revolution"/>
        <s v="Allergy Friendly Restaurant Finder and Review Site"/>
        <s v="2016/2017 Cyclocross Album"/>
        <s v="Fountains of Wayne guitarist Jody Porter - New solo LP"/>
        <s v="Cosmic Surgery"/>
        <s v="Picturing Italy"/>
        <s v="Alcohol On Call (Canceled)"/>
        <s v="&quot;PASHUT&quot;-(Means â€˜simpleâ€™ in Hebrew)"/>
        <s v="Morning Glory"/>
        <s v="ACT's Spotlight Initiative- Let's Build a Theater!"/>
        <s v="Brothers in Arms Building Better Lives Workshop For Men"/>
        <s v="Be The Change ~ The Children's Campaign"/>
        <s v="Swim for the Reef"/>
        <s v="Book &quot;The Travellers&quot;"/>
        <s v="A Staged Reading of &quot;CALL ME TANIA&quot;"/>
        <s v="Restore the Pluto Discovery Telescope"/>
        <s v="HotBlack: The premium smartwatch that shows your custom data"/>
        <s v="BODYSCAPES II: Theater of Life"/>
        <s v="NDWK The North Dakota Wine Kitchen"/>
        <s v="Dough Heads Food Truck: waffles stuffed with sweet + savory"/>
        <s v="Titus &amp; Two Conversations. Huzzah!"/>
        <s v="Laughter is Sacred Space 2.0"/>
        <s v="2020 Vision: a love story told over sixty years"/>
        <s v="&quot;I Clown You&quot; Documentary"/>
        <s v="Hank Bought A Bus - A photobook of our bus and adventure."/>
        <s v="Young Mountain Tea: A New White Tea from India's Himalayas"/>
        <s v="Us, Naked: Trixie &amp; Monkey â€” World Premiere"/>
        <s v="Woodsy Owl Animation: Cartoons That Give A Hoot!"/>
        <s v="Planet Snow Kids - an online global family of snow lovers."/>
        <s v="Pit &amp; Paddock: Unseen 60s &amp; 70s European Motor Racing Images"/>
        <s v="Deep Cuts - Series"/>
        <s v="SPECTRUM &quot;Adventures in Light&quot; (Canceled)"/>
        <s v="Nine Lives"/>
        <s v="&quot;A Brighter Day&quot;"/>
        <s v="Following Boruch"/>
        <s v="AMERICAN WINTER: A Documentary Film"/>
        <s v="Bel Borba Is Here!"/>
        <s v="The Bus "/>
        <s v="Arias With A Twist: The Docufantasy"/>
        <s v="Last of the Big Tuskers"/>
        <s v="Celluloid Wizards in the Video Wasteland"/>
        <s v="Mr. Chibbs (Documentary about NBA great Kenny Anderson)"/>
        <s v="Hola Mohalla: Festival of Soldier Saints"/>
        <s v="Clearwater"/>
        <s v="Luke and Jedi"/>
        <s v="sellorshopusa.com"/>
        <s v="EasyLearnings"/>
        <s v="Snag-A-Slip"/>
        <s v="Unleashed Fitness"/>
        <s v="We CAN End Police Violence Against Our Dog's (Canceled)"/>
        <s v="SkyRooms.io Virtual Offices (Canceled)"/>
        <s v="The Story of Life - Writing tomorrow's history today"/>
        <s v="Pleero, A Technology Team Building Website (Canceled)"/>
        <s v="Phone Silks - The best way to carry your smart phone!"/>
        <s v="Sofft: Blocks Stains &amp; Softens Clothes!"/>
        <s v="Pacha's Pajamas: Award-Winning Healthy Kids Entertainment!"/>
        <s v="Secure Pet GPS Tracker - Every Moment Matters"/>
        <s v="The BANGGAI Rescue Project"/>
        <s v="Ryan Harner's Full Length Album - The Wonder of the Sea"/>
        <s v="Palms Free Cell Phone Harness Holds Iphone Galaxy S Go Pro"/>
        <s v="The HotSeat child safety carseat with temperature alarm"/>
        <s v="AllerGuarder: Bluetooth wristband helps food-allergy kids"/>
        <s v="Versa Prima: The First Portable And Wearable LED Strip"/>
        <s v="Legends of Callasia [Demo Available NOW!]"/>
        <s v="Kick, Punch... Fireball"/>
        <s v="Urbania: Create the future"/>
        <s v="PlanEt Ninjahwah"/>
        <s v="New Mario Bro's style game!"/>
        <s v="Nodiatis RPG: Steam, Android, &amp; iOS Clients"/>
        <s v="baked pugtato"/>
        <s v="Blaze'n Pontiac Grill"/>
        <s v="Mobile Coffee Cart with a Purpose"/>
        <s v="Its A Rib Thing"/>
        <s v="The Mean Green Purple Machine"/>
        <s v="&quot;Angus O'Callaghan. Melbourne.&quot; 1968 - 1971"/>
        <s v="John Grover touches the world (Canceled)"/>
        <s v="Assembly of Dust - &quot;Sun Shot&quot;"/>
        <s v="UB Fit (Canceled)"/>
        <s v="BRILLAR: World's First Kids' Smart Wearable Companion."/>
        <s v="The Bible translated into Emoticons"/>
        <s v="&quot;Hope Without Borders&quot; trilogy by I R Tyler, Chinese edition"/>
        <s v="ON THE DISSECTION OF THE PARTS OF THE HUMAN BODY (1545-1546) (Canceled)"/>
        <s v="The Longest Shortest Time: Season 2"/>
        <s v="Racing Age"/>
        <s v="Map &amp; Palette: Chronicling The Voyage of Three Young Artists"/>
        <s v="The Debut Album from Lynette!"/>
        <s v="Positive music. Zachary Freedoms NEW album, campaign."/>
        <s v="Bensinger's: Photographs by Helaine Garren"/>
        <s v="Moments of Passion"/>
        <s v="MathPlus Cards (FKA Random Math)"/>
        <s v="Help Build PaperChase Version 3 !"/>
        <s v="Dad, we will get your AxleCrutch idea to the next level!"/>
        <s v="Better WiFi for today's Internet of Everything WiFi devices"/>
        <s v="BugVibesâ„¢-Better Flowers, Plants, Trees with less Pesticides"/>
        <s v="SparkLab: the educational build-mobile!"/>
        <s v="MIDI Sprout - Biodata Sonification Device"/>
        <s v="PocketLab Voyager | Explore Science in Your World"/>
        <s v="BrewNanny Home Brew Monitor"/>
        <s v="SmartQuad 4-Port (9.6 Amps / 48W) Travel USB Charger"/>
        <s v="Netro - Scientifically Water Your Garden"/>
        <s v="The Letter Black - New Record"/>
        <s v="Pro Tabletop Gaming Audio Collection"/>
        <s v="The Game Anywhere Table"/>
        <s v="MCG Premium Sleeves &amp; Accessories"/>
        <s v="Half Moon Bay Distillery"/>
        <s v="Organic, Small Batch Dried Pastas Made in Los Angeles"/>
        <s v="A Modern-Day Salt Works in Gloucester, Mass.!"/>
        <s v="CACOCO - The Drinking Chocolate Revival"/>
        <s v="iDEA On Demand Virtual Activities. Get Active! (Canceled)"/>
        <s v="Site so businesses can offer deals to community - Let's Go!"/>
        <s v="TaxSaver USA Affordable Tax App Development and Launch"/>
        <s v="Johnny's Food Truck a Puerto Rican and BBQ infusion"/>
        <s v="Was ist das"/>
        <s v="Mexican food truck"/>
        <s v="Lily and Memphs"/>
        <s v="James Webb Deployable Model"/>
        <s v="Tunnel Lab - Tech startup accelerator hubs in the favelas"/>
        <s v="Maven Makers: A Makerspace (It's Kinda Like a Gym)"/>
        <s v="The Crane Theater"/>
        <s v="A Home for Comedy in Vermont!"/>
        <s v="The Comedy Project"/>
        <s v="Hercules the Panto"/>
        <s v="There's No Place Like Home!"/>
        <s v="Help Us Help Artists"/>
        <s v="'The Float Lodge' - Duluth's First Premiere Float Center"/>
        <s v="BABA YAGA: A Traveling Performing Arts Wagon"/>
        <s v="Curious Comedy's Remodel &amp; Technical Equipment Upgrade"/>
        <s v="Montauk Surf Museum"/>
        <s v="The North Pole at the Fair - A Christmas Paradise for kids."/>
        <s v="The Coalition Theater"/>
        <s v="Save the Studio!"/>
        <s v="Palace Flophouse Theater"/>
        <s v="The Castle Project"/>
        <s v="ThÃ©Ã¢tre d'automates &quot;culture de vie&quot;"/>
        <s v="Paper Tank Theater Music Madness Party"/>
        <s v="The ClubHouse: A Community-Focused Sports &amp; Culture Space"/>
        <s v="Hip Justice Catmunity Center"/>
        <s v="Urban Roots SkatePark (Canceled)"/>
        <s v="Arlington's 1st Dinner Theatre"/>
        <s v="Bring Love's Labour's Lost to Minnesota"/>
        <s v="POE!"/>
        <s v="Puberty: The Musical"/>
        <s v="Does NY Heart Me? The Musical (Canceled)"/>
        <s v="City of Joy"/>
        <s v="Within The Threshold"/>
        <s v="NELL SHIPMAN:GIRL FROM GOD'S COUNTRY FILM"/>
        <s v="Sirius Online, an indie Space MMO"/>
        <s v="From Box to Book: 34Â° 16' 28&quot;N - &quot;119Â° 13' 44&quot;W"/>
        <s v="ThÃ©Ã¢tre Polichinelle Show &quot;Clown-Ballet&quot;"/>
        <s v="Either Limits or Contradictions-A Photo Book in three parts"/>
        <s v="Saving Americana: The Sidney Auto Vue Drive-In needs digital"/>
        <s v="The Babushkas of Chernobyl"/>
        <s v="THE JOEY MORANT PROJECT:   JAZZIFIED R'nB"/>
        <s v="Online therapist directory - Click For Therapy (Canceled)"/>
        <s v="Yaba - Portable Speaker &amp; Guitar Amp"/>
        <s v="Mouse^3"/>
        <s v="Westfield Massacre - Sophomore Album &amp; Tour"/>
        <s v="The Chance of Freedom Short Film"/>
        <s v="THE AFGHANS - A Photo Book"/>
        <s v="An Iranian Journey"/>
        <s v="Three Monkeys - Part 1: Into the Abyss"/>
        <s v="Chardonnay Go"/>
        <s v="The Dancing Elephant, Traditional Dosa and Indian Cuisine"/>
        <s v="Yada.Yada.Yada. An Unauthorized Seinfeld Event. 9 in 90"/>
        <s v="Over &amp; Out"/>
        <s v="Neorings secures, mounts, stands, your smartphone and tablet"/>
        <s v="MAGGIE Film"/>
        <s v="World's Smallest Mp3 Player Earpiece Bible - Ohura Project"/>
        <s v="Spinward Traveller (T.V. Pilot)"/>
        <s v="Indian As Apple Pie TV"/>
        <s v="BOONE- THE DOCUMENTARY"/>
        <s v="HOW TO START A REVOLUTION a new documentary film"/>
        <s v="The Mathare Project"/>
        <s v="Good Men, Bad Men, and a Few Rowdy Ladies"/>
        <s v="Royalty Free: The Music of Kevin MacLeod"/>
        <s v="GO FAR: The Christopher Rush Story (4)"/>
        <s v="Fat Rich Bastards Animated videos"/>
        <s v="QUANTUM KIDZ - 3D animated pilot - THE ULTIMATE GOAL"/>
        <s v="ERA"/>
        <s v="Joc Barrera The Chupacabra Hunter"/>
        <s v="Waitresses.com"/>
        <s v="iShopGreen.ca - the green product marketplace (Canceled)"/>
        <s v="SmoothEye - Accurately Test Your Alertness and Focus Level"/>
        <s v="MISTER BROWN"/>
        <s v="100% Faith Jazz Gospel CD Recording Project 2012"/>
        <s v="Make 100 | Geek &amp; Chic: Smart Safety Jewelry."/>
        <s v="Cardiglow : Fitness Tracker and Biofeedback Device"/>
        <s v="SMART Knee Sleeve that Recommends Rest (Canceled)"/>
        <s v="The Quest To Save Hip Hop"/>
        <s v="Sun Dryd Studios"/>
        <s v="Harvest Grub Eatery...Mobile Eatery...Fresh Seasonal Grub!"/>
        <s v="Willy Porter - Human Kindness"/>
        <s v="DylanCarlson Wonders from the House of Albion lp/cd/dvd/book"/>
        <s v="Instantly Call for Help with Wearable SOS Ring - Mangos Ring"/>
        <s v="A New Case In Town | HAND Liberation | HANDL (Canceled)"/>
        <s v="Progressive King James Version New Testament"/>
        <s v="Idle Thumbs Video Game Podcast"/>
        <s v="Keep Live Music on WMSE"/>
        <s v="DeVito Art Skull Island Kongstarter (Canceled)"/>
        <s v="to be removed (Canceled)"/>
        <s v="Sing Like You Were Meant To!"/>
        <s v="True Faith : A Guitar Makers Promise to God by Tim Hawley"/>
        <s v="Native Nation"/>
        <s v="Litter-Buddy"/>
        <s v="freeSoC and freeSoC Mini"/>
        <s v="bassAware Holster"/>
        <s v="Weighitz: Weigh Smarter"/>
        <s v="3Doodler: The World's First 3D Printing Pen"/>
        <s v="L.E.D Portable Charger"/>
        <s v="riots - Affordable wireless IoT microcontrollers and sensors"/>
        <s v="Manorkept"/>
        <s v="Space Shooter RPG+"/>
        <s v="Trickerion - Legends of Illusion"/>
        <s v="Jonny Gray: First Full Length Album"/>
        <s v="SelectCooks.com (Canceled)"/>
        <s v="Realjobmatch.com (Canceled)"/>
        <s v="Amy's Cupcake Shoppe, Bringing sweet treats to Hopkins"/>
        <s v="A Dream of Naughty Nachos (Canceled)"/>
        <s v="Evie's Eats and Natural Treats Food Truck"/>
        <s v="El Carte 303"/>
        <s v="Propel Citizen Science to the Moon (Canceled)"/>
        <s v="Steaming Cow Pies... Your NEW favorite dessert at the fair"/>
        <s v="Tac o' Relli's Behold the first smoked to order taco truck"/>
        <s v="CybatiWorks - ICS/SCADA/IoT Cybersecurity Education Platform"/>
        <s v="The PowerPot X: Most Reliable 10-Watt Portable Generator"/>
        <s v="ARTS to HEARTS - The Holidate (An Original Stage Play)"/>
        <s v="Strive"/>
        <s v="Ground Floor Theatre"/>
        <s v="A Bite of a Snake Play"/>
        <s v="Terezin's The Fireflies"/>
        <s v="AdA (Author directing Author)"/>
        <s v="The Erlkings"/>
        <s v="Auf geht's beim Schichtl"/>
        <s v="&quot;Sweeney Todd&quot; - NÃ¸rrebro Musicalteater (Canceled)"/>
        <s v="Mephistopheles by R. Garth &amp; The S.O.L. (Canceled)"/>
        <s v="The Barbican Photography Trip 2015"/>
        <s v="&quot;The Norwegians&quot; Midwestern Tour"/>
        <s v="LOPE ENAMORADO"/>
        <s v="Planet Venus"/>
        <s v="Not This Year ... I Have a Headache: a comedy about marriage"/>
        <s v="93.5 KNCE: True Taos Radio"/>
        <s v="iHeart Pillow"/>
        <s v="FEEL BETTER: Derek Fawcett's solo, full-length debut"/>
        <s v="Muhammad Ali - The Comeback"/>
        <s v="Picade: The arcade cabinet kit for your mini computer"/>
        <s v="Return to Relevance: The Scott Hyde Archive"/>
        <s v="Vegans of Hawai'i - 140'000 Strong?"/>
        <s v="VENT it out (Canceled)"/>
        <s v="Â¡LlÃ©vame!"/>
        <s v="AMONG WOLVES â€¢ Doc film about wild horses &amp; bikers"/>
        <s v="YO GALGO â€œA documentary film about the Spanish sighthoundâ€"/>
        <s v="Bring STL Up Late to TV"/>
        <s v="Mosaics (Canceled)"/>
        <s v="Mother to Earth - A Documentary about Earthbound Beginnings"/>
        <s v="An Impossible Project"/>
        <s v="The Power of Place"/>
        <s v="Somaliland: The Abaarso Story"/>
        <s v="REZA ABDOH -Theatre Visionary"/>
        <s v="Bleeding Audio: A Doc About The Matches &amp; The Music Industry"/>
        <s v="The Last One: Unfolding the AIDS MEMORIAL QUILT"/>
        <s v="Audio Jacket"/>
        <s v="Mist Buddy Hydration/Misting Backpack"/>
        <s v="The Ultimate Learning Center"/>
        <s v="Trequant - First Wearable for Tremors"/>
        <s v="ABRAcaPOCUS!!"/>
        <s v="Slayers of The Dead AR- build your ultimate Zombie Fort"/>
        <s v="Invisible Reins - Let your children roam free (Canceled)"/>
        <s v="The 3G Smartwatch for Kids that Encourages Outdoor Play"/>
        <s v="A 4-year-old's Portrait of the American West"/>
        <s v="The Prodigal Son"/>
        <s v="Keepers Of The Craft: Cocktails Across America. A Photobook"/>
        <s v="Little Occhio, Wireless micro-cam for iPhone/Android"/>
        <s v="Nix Color Sensor"/>
        <s v="SITU Smart Food Nutrition Scale for iPad and Android tablets"/>
        <s v="Kraut Source - Fermentation Made Simple"/>
        <s v="Let's Launch Griffo Distillery's Whiskey Barrel Program!"/>
        <s v="Dissertation (Canceled)"/>
        <s v="Premium Burgers"/>
        <s v="Bine Brewing - Brewed Within Reach"/>
        <s v="Halal Restaurant and Internet Cafe"/>
        <s v="Mamma B's Pizza Get's Rolling (Canceled)"/>
        <s v="The Chef Express Food Truck"/>
        <s v="ArduSat - Your Arduino Experiment in Space"/>
        <s v="Building the Playa Blanca Community Wind Workshop!"/>
        <s v="Mouth Watering Mobile Restaurant"/>
        <s v="Nordo's Culinarium: Where Food Meets Art"/>
        <s v="Hurricane Katrina 10th Anniversary: Brothers from the Bottom"/>
        <s v="Sea Tea Improv's Comedy Theater in Hartford, CT"/>
        <s v="Verdigris - A Play by Jim Beaver"/>
        <s v="Colt Coeur's 6th Season"/>
        <s v="Celebrating 20 years of The 24 Hour Plays around the world!"/>
        <s v="Tommy and Me by Ray Didinger - Theatre Exile"/>
        <s v="Project Starborn"/>
        <s v="&quot;LESLIE&quot;"/>
        <s v="Like all the others (Canceled)"/>
        <s v="Virtual Restart - Stock Market For You and Your Loved Ones"/>
        <s v="STREET, New York City, The 70's, 80's, 90's"/>
        <s v="The Lighthouse and the Lock cartoon - funny stuff for kids."/>
        <s v="A BUSHMAN ODYSSEY"/>
        <s v="On the Back of a Tiger"/>
        <s v="Donald Trump Presidential Stress Cube"/>
        <s v="Los Tradicionales"/>
        <s v="G-Pod ... the future of sustainable housing"/>
        <s v="Little Lamb Kidz - multi-faith characters in their 1st DVD"/>
        <s v="LW - the cool luminescent band with a watch"/>
        <s v="My Christmas Star"/>
        <s v="BLANK Short Movie"/>
        <s v="Wisconsin Rising"/>
        <s v="Living On Soul: The Family Daptone"/>
        <s v="CUBAN FOOD STORIES - A Feature Documentary"/>
        <s v="&quot;Getting Naked: A Burlesque Story&quot;"/>
        <s v="Catsville High the Movie (Anti-Bullying) Teaser Trailer"/>
        <s v="The CafÃ©"/>
        <s v="Help fund research of dual action compression breast pump"/>
        <s v="Glowbelt, The World's First Retractable LED Safety Belt"/>
        <s v="The Body Politic Radio (Canceled)"/>
        <s v="Before You Sleep - A Survival Social Video Game"/>
        <s v="Hot Potato - The App"/>
        <s v="HEAT-O â€“ Wearable Modular Heating System (Canceled)"/>
        <s v="Serenity: The World's First Intelligent Bag Guardian."/>
        <s v="Lucky Tag: A Smart Dog Wearable That Cares (Canceled)"/>
        <s v="The Holy Bib-el"/>
        <s v="Radio Ambulante"/>
        <s v="Navajo Textile Project"/>
        <s v="Hues of my Vision"/>
        <s v="The BIG Turtle ShellÂ®: Rugged, Wireless BoomBox &amp; Power Bank"/>
        <s v="ReSpeaker - Add Voice Control Extension To Anything You Like"/>
        <s v="Snooperscopeâ„¢: Night Vision for Your Smartphone iPhone iPad"/>
        <s v="Rivals: Masters of the Deep"/>
        <s v="Doughnuts with love by Strange Matter Coffee"/>
        <s v="Lavvoro - A new LinkedIn and Facebook for the job market"/>
        <s v="Seaside Eddy's - Wheels on the Ground! (Canceled)"/>
        <s v="Help us open a Makerspace for Kids"/>
        <s v="DIY Garage"/>
        <s v="Bisagra Teatro: Foro Multidisciplinario"/>
        <s v="Digital MPPT and Solar BMS for a Net Zero energy House"/>
        <s v="Save the Agawam Cinemas"/>
        <s v="Help ReNew the Rainbow Stage (&amp; office) for Future Stars"/>
        <s v="Creating Cabaret"/>
        <s v="Moth Theater Lives"/>
        <s v="Most Dangerous Man in America (WEB DuBois) by Amiri  Baraka"/>
        <s v="Marilyn Madness &amp; Me"/>
        <s v="&quot;The Rock History Through J.S.Fuck&quot; ExtremeRock Double Album"/>
        <s v="Bukobot 3D Printer - Affordable 3D with No Compromises!"/>
        <s v="Wondrous Adventures: A Kid's Game"/>
        <s v="Charge Furniture"/>
        <s v="Help Cafe Talavera get a New Kitchen!"/>
        <s v="INSIDE TRACKS: Alone Across the Outback"/>
        <s v="Party Monsters"/>
        <s v="The Local Global Mashup Show"/>
        <s v="Greenlight the PATROL BASE JAKER Movie"/>
        <s v="Spinnable Social Media"/>
        <s v="TERESA ANN LAMIRAND'S DEBUT ALBUM &quot;MY LIFE UNFOLDING&quot;&quot;"/>
        <s v="Tempi - The Smart Way to Monitor Temperature and Humidity"/>
        <s v="Still Alive"/>
        <s v="Convergence: Rift Wars"/>
        <s v="The Cancer Family Book Project"/>
        <s v="Handee Job for PS4 Gets on Shark Tank"/>
        <s v="Burgers and Babes Food Truck (Canceled)"/>
        <s v="The Lizard King, a play by Jay Jeff Jones"/>
        <s v="Bring &quot;Snow White and the Seven Bottoms&quot; to NYC!"/>
        <s v="The Sikh Project Book"/>
        <s v="TOP FUEL FOR LIFE - Life Lessons from a Crew Chief"/>
        <s v="CyClip - The Handlebar Adapter for Apple Watch (Canceled)"/>
        <s v="Tibio - Spreading warmth in everyones home"/>
        <s v="Trebuchette - the snap-together, desktop trebuchet"/>
        <s v="Launch Bitch's new project BEACH: violin indie-electro rock"/>
        <s v="Riders Registry &quot;Medical data of active people on a Dog Tag&quot;"/>
        <s v="The Enchanted Cottage"/>
        <s v="Audionoggin - Join the Earvolution"/>
        <s v="test (Canceled)"/>
        <s v="Space Gangstars (Canceled)"/>
        <s v="Awakening (Canceled)"/>
        <s v="Midway: The Turning Point"/>
        <s v="IRL: Gamers Unite"/>
        <s v="OLIVIA"/>
        <s v="Hart Blvd. A feature film by Andrew Greve"/>
        <s v="Another Brick In The Wall - Feature Film"/>
        <s v="True Colors"/>
        <s v="LA VIE"/>
        <s v="Archetypes"/>
        <s v="Oxyana - A Feature Documentary Directed by Sean Dunne"/>
        <s v="Rocky Horror Saved My Life - A Fan Documentary"/>
        <s v="NETIZENS - a documentary about women and online harassment"/>
        <s v="Nobody Knows Anything (except William Goldman)"/>
        <s v="THE PENGUIN COUNTERS Documentary Film"/>
        <s v="Present and Unaccounted For: Black Women in Medicine"/>
        <s v="Patch Bo - Organic toons"/>
        <s v="DreamAfrica"/>
        <s v="The Adventures of Daryl and Straight Man"/>
        <s v="Heroes Faith II (Superior Soldier)"/>
        <s v="Paradigm Spiral - The Animated Series"/>
        <s v="Speedwapp - The best webdesign tool for Wordpress, Bootstrap"/>
        <s v="International/Domestic Student room platform"/>
        <s v="Mail 4 Jail"/>
        <s v="Brevity: A Powerful Online Publishing Software! (Canceled)"/>
        <s v="ProfileMyRun:  Run the Right Way, Run the Natural Way"/>
        <s v="Ubivade - Vibrating navigation belt"/>
        <s v="youWare  |  A digital ID for the real world"/>
        <s v="Something To Wear For Hearing Sounds By Feeling Vibrations"/>
        <s v="World's first Heated Jacket managed by Smartphone"/>
        <s v="Deception Belt"/>
        <s v="ShapeCase - Colorful Apple Watch Bumpers"/>
        <s v="The London Jazz Machine  - Jazz greats musical project"/>
        <s v="The Woodlands Jazz Fest"/>
        <s v="Snoremedy - The answer to a more restful night's sleep"/>
        <s v="RoamingTails, The Connected Pet Tag"/>
        <s v="Smart Harness"/>
        <s v="SemiYours"/>
        <s v="The Pi Watch - A Programmable, Open Source Smartwatch!"/>
        <s v="KneeJack"/>
        <s v="Kidswatcher"/>
        <s v="R-CON: Run Faster, Run Longer (Canceled)"/>
        <s v="Video Game Store That Can Beat Out Any Other"/>
        <s v="PSI - Role Playing Game"/>
        <s v="The Floridian Food Truck"/>
        <s v="Hogzilla S.O.W. (Squeals On Wheels) A Veteran Owned Company"/>
        <s v="Gringo Loco Tacos Food Truck"/>
        <s v="Pavlo is Filming  a PBS Concert Special (Canceled)"/>
        <s v="Lionstar International Tour 2015 (Canceled)"/>
        <s v="VR Card - Customized Virtual Reality Viewer (Canceled)"/>
        <s v="Sunclipse Shadow â€¢ It's your skin, protect it (Canceled)"/>
        <s v="Xtnd: Use your cell phone, tablet, or camera hands free"/>
        <s v="Ripple: World's Most Dependable Safety Device (Canceled)"/>
        <s v="Linkoo (Canceled)"/>
        <s v="Vuzion: An Actual Overlaid Heads Up Display Wearable"/>
        <s v="Sleepman: The First Sleep Enhancement &amp; Fatigue Alert Device"/>
        <s v="Glenn's  little book of  quotes"/>
        <s v="Planet Money T-shirt"/>
        <s v="The Stage at KDHX"/>
        <s v="So It Is: Vancouver"/>
        <s v="Portrait of Cuban Resilience: Faces and Voices of a Blockade"/>
        <s v="Small Animal Deterrent Latch (S.A.D.L.)"/>
        <s v="Macbook all-in-one Portable storage docking station PLUSDOCK"/>
        <s v="Shake Your Power"/>
        <s v="Connect. Code. Create. With SBrick Plus"/>
        <s v="Orison â€“ Rethink the Power of Energy"/>
        <s v="XSHIFTER: World's First Affordable Wireless Shifting System"/>
        <s v="Ario: Smart Lighting. Better Health."/>
        <s v="B9Creator - A High Resolution 3D Printer"/>
        <s v="YOUMO - Your Smart Modular Power Strip"/>
        <s v="JeVois: Open-Source Quad-Core Smart Machine Vision Camera"/>
        <s v="Printeer - a 3D printer for kids &amp; schools"/>
        <s v="MAID Oven - Make All Incredible Dishes"/>
        <s v="KiÃ«n Light: Intelligent daylight at your fingertips"/>
        <s v="FLUXO â€“ The Worldâ€™s First Truly Smart Lamp"/>
        <s v="Linkio: the $100 Smart Home Devices Solution"/>
        <s v="LOCK8 - the World's First Smart Bike Lock"/>
        <s v="The World's Lightest &amp; Smartest E-Scooter  - ZAR"/>
        <s v="TYLT Energi Backpack - charge your mobile devices on the go."/>
        <s v="RaceCapture and Podium: Race it. Share it. Prove it."/>
        <s v="4SeTVâ„¢ - Watch 4 TV Channels on Any Screen At Once"/>
        <s v="Legend of Decay"/>
        <s v="Late To The Party : A Cold War Espionage RPG in the Baltics"/>
        <s v="The Unknown Door"/>
        <s v="The Ember Days Audio/Visual Experience"/>
        <s v="HoxWi - Simple and reliable online customer services (Canceled)"/>
        <s v="Help us Make a Website Like Chegg but Free and wayyy Better!"/>
        <s v="NEW 2016 Social Media Litesbook (Canceled)"/>
        <s v="Wraps in a snap. Fast lunch with a gourmet punch!"/>
        <s v="Dugout Dogs, Americas love of hot dogs and baseball!"/>
        <s v="Yummy Hugs-The Original Co-op, Pop-up Food Truck"/>
        <s v="TapiÃ³ca - Brazilian Street Food Truck"/>
        <s v="Help Buttz Return From the Ashes"/>
        <s v="Nana's Home Cooking on Wheels"/>
        <s v="Mac N Cheez Food Truck"/>
        <s v="Circadium: School of Contemporary Circus - Start Up"/>
        <s v="ONetSwitch: Open Source Hardware for Networking"/>
        <s v="Equality Theatre"/>
        <s v="How Could You Do This To Me (The Stage Play)"/>
        <s v="A Midsummer Night's Pub"/>
        <s v="Brentwood Theater Company needs a Rehearsal Space."/>
        <s v="A bigger, better home for the New Orleans comedy scene"/>
        <s v="Funding for a new theater facility in Walker Minnesota"/>
        <s v="1 World Educational Theme Parks"/>
        <s v="Funding a home for our Children's Theater"/>
        <s v="Casa Calabaza, Premio Nacional de Teatro Penitenciario."/>
        <s v="SoÃ±Ã© una ciudad amurallada"/>
        <s v="ROAD TO THE KINGDOM"/>
        <s v="MY PRIVATE REVOLUTION"/>
        <s v="Invincible Diamonds: A Survivor's Guide"/>
        <s v="Dream Rocket Project (Canceled)"/>
        <s v="This is Nowhere"/>
        <s v="Kingdom Espionage"/>
        <s v="The Year of Sunsets"/>
        <s v="Sentient - The Web Series (Canceled)"/>
        <s v="Predator : Repentance (Canceled)"/>
        <s v="BREAKING A MONSTER a film about the band Unlocking The Truth"/>
        <s v="Tuskegee Redtails"/>
        <s v="Red Origins"/>
        <s v="ZNITCH- The Evolution in Helmet Safety"/>
        <s v="Nuimo: Seamless Smart Home Interface"/>
        <s v="Hednadotter Jubileumskonsert"/>
        <s v="Kai - Turn any pair of Glasses into Smart Glasses!"/>
        <s v="Beyond Black Space"/>
        <s v="Monolith Posture Coach"/>
        <s v="The S Word - a film that changes how we talk about suicide"/>
        <s v="Shutupsystems.com Innapropriate Cartoon and Comics Dvd set"/>
        <s v="Airships and Anatasia: The Movie"/>
        <s v="Lift Up Missions a Global Christian Online Platform"/>
        <s v="Uscore - Am PC spielerisch forschen und dafÃ¼r belohnt werden"/>
        <s v="storieChild: technology + art = your child's storybook"/>
        <s v="mini air- personal air conditioner"/>
        <s v="Ollinfit: The Wearable Personal Trainer"/>
        <s v="Street Heroes - A Facebook Beat 'em Up"/>
        <s v="Super Natural Kooking"/>
        <s v="Empanada Express Food Truck"/>
        <s v="El Camion Roja"/>
        <s v="An Italian Adventure"/>
        <s v="Sparx Skate Sharpener - Pro Skate Sharpening. At Home."/>
        <s v="Becoming - A Metaphysical Game About Mental Illness"/>
        <s v="Ez 2c 3D Viewers (Canceled)"/>
        <s v="Local Food Truck is Off the Hoof!"/>
        <s v="FBTR BBQ"/>
        <s v="The Observer Project 2016 (Canceled)"/>
        <s v="The Military Moms Food Truck"/>
        <s v="House of Yes"/>
        <s v="Make The Historic Dungeness Schoolhouse Stage ADA Accessible"/>
        <s v="Woman2Woman"/>
        <s v="The Singing Teacher"/>
        <s v="Pressing On: The Letterpress Film"/>
        <s v="The FunBunch Cartoon!!!"/>
        <s v="Slugs and Bugs - TWO &quot;Sing the Bible&quot; CDs!"/>
        <s v="Scriba - the stylus reinvented"/>
        <s v="Search every sneaker site and local store at once (Canceled)"/>
        <s v="#TeamMopra - Save the Mopra Telescope &amp; Map the Milky Way"/>
        <s v="Cook"/>
        <s v="Destination Small Town &quot;Visitor Center&quot; To The Midwest"/>
        <s v="ANGAL TENTARA and The Root of All Evil"/>
        <s v="The Food Cure"/>
        <s v="Hy - hidden wireless earbuds you never have to take off"/>
        <s v="The Creature"/>
        <s v="Time Live: A short film (Canceled)"/>
        <s v="EZDoctor Reports a &quot;CarFax&quot; type report on Doctors."/>
        <s v="iLumaware Shield TL - Radar technology for bicycle"/>
        <s v="[NUREN] The New Renaissance"/>
        <s v="TREKKAYAK"/>
        <s v="Business &amp; Entertainment In 3D World! (Canceled)"/>
        <s v="Ain't No Thang..."/>
        <s v="&quot;Final Day,&quot; A Dramatic Musical Play (Broadway,Theater, NYC)"/>
        <s v="Hercules PalmTop-Palm Size Mobile PC of Invincible Resources"/>
        <s v="Demon Women from outer space (Canceled)"/>
        <s v="THE GUINEAS SHOW"/>
        <s v="The Colossus Of Destiny - A Melvins Tale"/>
        <s v="Korengal Theatrical Release"/>
        <s v="The Undocumented"/>
        <s v="Edgar Allan Poe: Buried Alive"/>
        <s v="ALIBI X Nation - The Digital Black Wall Street"/>
        <s v="time-care.com - Helping People Remember The Simple Things"/>
        <s v="WheelWolf - Swap and borrow cars with fellow car lovers."/>
        <s v="Wearsafe: Wearable technology on a mission to save lives"/>
        <s v="PosturePulse: The posture sensor worn on your waist or chair"/>
        <s v="World Defense : Tower Defense"/>
        <s v="Kaptain Brawe 2: A Space Travesty"/>
        <s v="Thella's, food, tacos, burritos, health"/>
        <s v="Future Belt (Canceled)"/>
        <s v="Hydrate Edge | Hydration Monitoring Wearable (Canceled)"/>
        <s v="Nin"/>
        <s v="Kickstart the Crossroads Community"/>
        <s v="Urban Nightmares - A Scary Adventure in Southwest Oklahoma"/>
        <s v="Alice - A New Musical"/>
        <s v="WHAT'S A NICE JEWISH GIRL DOING IN A PLACE LIKE THIS?"/>
        <s v="Life is simple"/>
        <s v="Impression Ï€: Wireless VR+AR with Gesture+Position Tracking"/>
        <s v="The Message (Canceled)"/>
        <s v="The Diddlys &quot;Steam powered Superheroes&quot;"/>
        <s v="Uthtopia"/>
        <s v="Securivente (Canceled)"/>
        <s v="A FORK IN THE ROAD food truck"/>
        <s v="BuddyGuard: Smart Home Security In One Device"/>
        <s v="OpenBCI: Biosensing for Everybody"/>
        <s v="CapitÃ¡n Kalani y el sindicato robÃ³tico"/>
        <s v="Dark Paradise"/>
        <s v="The Shirley Delicious Treats Food Truck Project"/>
        <s v="Help 2 Fat 2 Fly, with our Restaurant!"/>
        <s v="Uprising Theater (Canceled)"/>
        <s v="Translation of 'SOCIALCAPITALISM' (2014)"/>
        <s v="Far Out Isn't Far Enough: The Tomi Ungerer Story"/>
        <s v="Relaunching in May"/>
        <s v="Broadcasts to Promote Human Freedom in South Florida"/>
        <s v="Thinking Cleaner, Wifi for iRobotÂ® RoombaÂ® 700 &amp; 800 series"/>
        <s v="The Siva Cycle Atom - Powering your life one pedal at a time"/>
        <s v="Vdub dogs (Canceled)"/>
        <s v="Cannabis Connection (Canceled)"/>
        <s v="Johnny Rocketfingers: Violent Point &amp; Click Adventure!"/>
        <s v="Welcome to the Future! &quot;UMEOS&quot; the Internet's You, Me, O.S."/>
        <s v="Tabla AEIOU One Handed Two Handed Keyboard Development Kit"/>
        <s v="Clairy: The Most Amazing Natural Air Purifier"/>
        <s v="FINCLIP, the easiest way to don/doff your scuba diving fins"/>
        <s v="Vineyard Valley - A Social Winemaking Game!"/>
        <s v="Disaster Defender:Save lives in a game and in the Real World"/>
        <s v="Drunken Wings"/>
        <s v="Tales of a Dragon KNIGHT"/>
        <s v="Miclop - Tu cabina profesional portÃ¡til (Canceled)"/>
        <s v="Jamboni Brothers Pizza Pilot"/>
        <s v="The Blind Dolphin Story"/>
        <s v="The first personal trainer and diet coach for your dog!"/>
        <s v="&quot;Chuck J. Brubecker&quot;"/>
        <s v="A Tale of Faith - An Animated Short Film"/>
        <s v="KoalaSafe -  Healthier Internet. Happier Families."/>
        <s v="STEM MARS Lander experience: https://youtu.be/n6avxUAKee0"/>
        <s v="KiddieRail - making the stairs easier and safer for kids"/>
        <s v="Ralphi3 (Canceled)"/>
        <s v="Bitch"/>
        <s v="Islam and the Future of Tolerance: The Movie"/>
        <s v="Changing of the Gods"/>
        <s v="THE FORGOTTEN LAND"/>
        <s v="DOWNLOAD THE INTERNET,...."/>
        <s v="&quot;We the People...&quot;"/>
        <s v="Kid's Connect (Connecting kids with sickness' together)"/>
        <s v="MyBestInterest.org"/>
        <s v="Unique online start up, Art and Technology together (Canceled)"/>
        <s v="HORIZON: LIFE ENHANCED GLASSWARE"/>
        <s v="NapTime: the first baby monitor that takes care of parents"/>
        <s v="Power Go: Cargador Solar para Dispositivos MÃ³viles"/>
        <s v="Prana: Wearable for Breathing and Posture"/>
        <s v="3D Xray Vision. State of the Art. Free for Everyone*."/>
        <s v="SomnoScope"/>
        <s v="Driver Alert System"/>
        <s v="Anti Snore Wearable"/>
        <s v="cool air belt"/>
        <s v="Hot Jazz and Latin Luxury in Lima"/>
        <s v="CT BAND"/>
        <s v="The Worlds First Smart Laser Collar for Cats. Lazer Kitty"/>
        <s v="Garstin Luxury Stainless Steel Case for the Apple Watch"/>
        <s v="WairConditioning"/>
        <s v="YEPZONâ„¢ FREEDOM: A Personal Safety Alarm w/Global Locator"/>
        <s v="Printing TONE Audio 10th Anniversary Edition! (Canceled)"/>
        <s v="Rabbly"/>
        <s v="Strain Wars"/>
        <s v="World's First Amphibious Heart Rate &amp; Fitness Wearable"/>
        <s v="A wearable for elderly that detects falls and sends alerts (Canceled)"/>
        <s v="Fitness, Boxing and Sports Wearable Sensor Technology"/>
        <s v="Jumpy, The World First Edutainment Smartwatch For Kids"/>
        <s v="The Art of the Dill"/>
        <s v="Civil war battlefields and forts"/>
        <s v="Oval - The First Digital HandPan"/>
        <s v="UDOO X86: The Most Powerful Maker Board Ever"/>
        <s v="InkCase Plus: E Ink screen for Android phone"/>
        <s v="Acanvas: The cord-free art display and streaming platform"/>
        <s v="Atmoph Window - Your Room Can Be Anywhere"/>
        <s v="Cmoar Virtual Reality Headset with integrated electronics"/>
        <s v="Rho Board"/>
        <s v="abode - The Future of Home Security."/>
        <s v="Universe Rush"/>
        <s v="Game Swapper (Canceled)"/>
        <s v="Murphy's good eatin'"/>
        <s v="loluli's"/>
        <s v="The Aurora Outpost Restaurant/NightClub"/>
        <s v="Project Bearnaise Trucks (Canceled)"/>
        <s v="Coco Bowls (Canceled)"/>
        <s v="The most mysterious star in the Galaxy"/>
        <s v="Helios - Near Space Launch To Capture The 2017 Solar Eclipse (Canceled)"/>
        <s v="Million Dollar Rocket - New Project (Canceled)"/>
        <s v="Moon Rocket Projo - Finally know the TRUTH about E.T."/>
        <s v="Krimston TWO - Dual SIM case for iPhone"/>
        <s v="Travel with baby"/>
        <s v="Save Our Butts The Seat-quel"/>
        <s v="A home for the arts on the Upper East Side/Yorkville"/>
        <s v="Nothing Up My Sleeves Tour: Summer 2016"/>
        <s v="Help Us Help Artists (Canceled)"/>
        <s v="Good Bread Alley"/>
        <s v="Blast From the Past"/>
        <s v="BlodsbrÃ¶llop pÃ¥ Fredriksdal / Blood Wedding at Fredriksdal"/>
        <s v="The Original Laughter Therapist"/>
        <s v="Wendu: Control your Climate, Wear the Future"/>
        <s v="The Shamrock Drafthouse Theater"/>
        <s v="Past"/>
        <s v="Planet Earth Superheroes"/>
        <s v="GoMote: a remote control for your smartphone"/>
        <s v="BUHEL Sunglasses &amp; headphones with bone conduction &amp; more"/>
        <s v="THE RUNNING GAME"/>
        <s v="KEEPUP INC (Canceled)"/>
        <s v="Cupcake Chaos"/>
        <s v="A CRY FOR HELP"/>
        <s v="RISTMATEÂ®, smartphone wrist dock and much more. (Canceled)"/>
        <s v="Build the House of Dad's!"/>
        <s v="Waistband: Solar Powered Vegan Quality of Life Truck"/>
        <s v="Angelix"/>
        <s v="#ADOPTROHINGYA PROJECT (Canceled)"/>
        <s v="weBuy Crowdsourced Shopping"/>
        <s v="Notorious P.I.G. Food Truck will bring gangsta food to YOU!!"/>
        <s v="I'M For Peace Music Ministry By R.Gerald's IMFP SOCIETY"/>
        <s v="ODIN2: Smart Projector for movies, video calls, and apps"/>
        <s v="DAN Cases A4-SFX - The World's Smallest Gaming Tower Case"/>
        <s v="The Mission - Please Check Back Soon (Canceled)"/>
        <s v="Save the Larchmont Playhouse! (Canceled)"/>
        <s v="DisHonesty - A Documentary Feature Film"/>
        <s v="Star Trek First Frontier (Canceled)"/>
        <s v="TapTap, a touch communication wristband"/>
        <s v="Finnegans Wake von James Joyce - deutsche Ãœbersetzung"/>
        <s v="My TUSK â„¢ (Telephone Utility Support Kit!) (Canceled)"/>
        <s v="Life through the eye of war worldwide"/>
        <s v="MEATloko, ekte BBQ fra spesialbygd vedfyrt rÃ¸ykovn i foodbus"/>
        <s v="Thr33 Days Dead: The Sequ3l (Canceled)"/>
        <s v="NYPD Internal Affairs bureau (IAB)(pilot) tv drama"/>
        <s v="Love Letters for My Children - The Maggie Doyne Documentary."/>
        <s v="Unbranded"/>
        <s v="Interactive Global Domestic Violence Platform"/>
        <s v="Mise En Abyme Cloud Computers - PC inside a Website"/>
        <s v="Airlock bike helmet"/>
        <s v="Cinnamon II The Ultimate Retro Smartwatch"/>
        <s v="Avid Watch: Multi-Sport Smart Watch with Activity Tracking"/>
        <s v="So I'm A Dark Lord"/>
        <s v="Building an interactive web-based health community."/>
        <s v="Kelli's Kitchen"/>
        <s v="MoonWatcher: A 24/7 Live Video of the Moon for Everyone (Canceled)"/>
        <s v="The Acro Cats Mobile Foster and Kitty Tour Bus"/>
        <s v="The Sins of Bad People  Urban Stage Play"/>
        <s v="Bring the iconic story of Leontyne Price to the stage."/>
        <s v="The Brother's of B-Block"/>
        <s v="&quot;Sounds By The River&quot; ( Original Musical)"/>
        <s v="PATH to Reading Brain Training"/>
        <s v="Portal: Turbocharged WiFi"/>
        <s v="hidn tempo - a wearable stress coach"/>
        <s v="trustee"/>
        <s v="Mirlin's Sushi"/>
        <s v="Top~Notch - Helping Every Day People Change Their Future"/>
        <s v="Earin - The Worlds Smallest Wireless Earbuds"/>
        <s v="CulBox - Open Source Smart Watch for Arduino (Canceled)"/>
        <s v="Sikh Police: Guru Granth Sahib Project"/>
        <s v="Lonely Boy: 55 male models 200s sensual expression"/>
        <s v="Yahu Restaurants"/>
        <s v="CONVERSATIONS WITH AN AVERAGE JOE"/>
        <s v="Lightpack 2 - Ultimate Light Orchestra For Your Living Room"/>
        <s v="Rome of the Dead (Canceled)"/>
        <s v="Age of Spirit: The Battle in Heaven"/>
        <s v="Smidlink Fun Ids.....search an Id, then message for free!"/>
        <s v="W (Canceled)"/>
        <s v="MouseFighter invisible AIR mouse"/>
        <s v="Ducky Diapers"/>
        <s v="Christian DiLusso Watches"/>
        <s v="Lifeclock One: The Escape from New York Inspired Smartwatch"/>
        <s v="Intelligent Leather Jacket. Heat. Communicate. Recharge."/>
        <s v="Forcite Alpine - World's First smart helmet for snow sports"/>
        <s v="Lorem ipsum dolor sit amet, consectetuer adipiscing elit. Ae"/>
        <s v="English translation of &quot;The Escape to Myanmar&quot;"/>
        <s v="Focus on changing your situation"/>
        <s v="Skybuds - truly wireless earbuds and smartphone case"/>
        <s v="Liz's Bakery &amp; Barista on the Go.. (Canceled)"/>
        <s v="Penmar Community Arts Society"/>
        <s v="&quot;The Divide&quot; A Great New Play To Tour the USA"/>
        <s v="Sight Word Music Videos"/>
        <s v="Save the Roxy Theatre in Bremerton WA"/>
        <s v="Save the Stage"/>
        <s v="MADE online media platform for artists and creatives"/>
        <s v="THE ASCENDENCE SHIFT Feature Film (Canceled)"/>
        <s v="Chronicles - History by us, as we tell it, as we share it"/>
        <s v="Elbee: Wireless in-ear headphones with smart features"/>
        <s v="Pwincess"/>
        <s v="Aladdin Lucid Dreaming Stimulator (Canceled)"/>
        <s v="WORLD'S BEST BATTERY BACKUP: EXO WEARABLE POWER! (Canceled)"/>
        <s v="Galaxix - Take on the Universe!"/>
        <s v="Gramofon: Modern Cloud Jukebox"/>
        <s v="Paleo food as a Take Away-food, order and pay in the app"/>
        <s v="Theaters in the Loop - Hearing Loop Installation Project"/>
        <s v="Lightpack â€” ambient backlight for your displays"/>
        <s v="FireSat: Near Real-Time Global Wildfire/Oil Spill Detection"/>
        <s v="WHERE IS DANIEL? The feature film"/>
        <s v="PAXIEâ„¢: The most advanced GPS enabled child safety wearable"/>
        <s v="Eyes as Big as Plates"/>
        <s v="Angel Talking truth to share with the world."/>
        <s v="PerfectGolf"/>
        <s v="Arcus Motion Analyzer | The Versatile Smart Ring"/>
        <s v="Area 4 - The Film"/>
        <s v="Gold Coast Wake Park"/>
        <s v="It's The GOD Complex"/>
        <s v="THE SESSIONS - The Beatles at Abbey Road Studios (Canceled)"/>
        <s v="The Great Dark (Canceled)"/>
        <s v="Chronovisor:The MOST innovative watch for night time reading"/>
        <s v="Johnny Rocketfingers 3"/>
        <s v="castAR: the most versatile AR &amp; VR system"/>
        <s v="Pueblo Underground Theater (Canceled)"/>
        <s v="Privileged Zone - Premium Social Network (Canceled)"/>
        <s v="Fashion Forward Headphones &amp; Membership Platform (Canceled)"/>
        <s v="POLIWORD - an internet project that could change the world"/>
        <s v="Rosette: Sci-Fi/Action Feature Film to Cast Hollywood Talent"/>
        <s v="El viaje de LucÃ­a"/>
        <s v="A GOOD MAN'S DECISION"/>
        <s v="Vivi di Cuore - Heart Rate Watch"/>
        <s v="Project Snowstorm"/>
        <s v="Quest Remnants of Chaos"/>
        <s v="A Tribute to DC Talk:  Live Concert &amp; DVD (Canceled)"/>
        <s v="Indian Language Dictionary"/>
        <s v="Huevos Rancheros Video Game &quot;The Sabroso Showdown &quot;"/>
        <s v="Maschinenbau in ein neues Zeitalter"/>
        <s v="SpaceVR: Your Ticket to Space (Canceled)"/>
        <s v="Xenu's Space Opera"/>
        <s v="Garden Eden, theatre, meeting, culture, music, art"/>
        <s v="iHorizon Pty Ltd (Enterprise Planning &amp; Forecasting)"/>
        <s v="'WORLD FRIENDS' - Changing the way children learn and play !"/>
        <s v="Theater &amp; Arts &amp; Day Care (Canceled)"/>
        <s v="Cykelauktion.com (Canceled)"/>
        <s v="Ristola Plongeur/UTC 300 Meter COSC/ISO Diver (Canceled)"/>
        <s v="Nightmare Zombies"/>
        <s v="&quot;SHADY BIZZNESS' The Eminem Movie Beyond 8 Mile&quot;"/>
        <s v="Kids Educational Social Media Site (Canceled)"/>
        <s v="Project Blue: A Space Telescope to Find Another Earth (Canceled)"/>
        <s v="Help Save Parkway Cinemas!"/>
        <s v="Help! World Tour ~ A Theatrical Revival of Hope"/>
        <s v="Capricorn Horn- Entertainment for the World's Finest Gents"/>
        <s v="Subtropisch zwemparadijs Tropicana"/>
        <s v="Join us in creating a new Hell on Earth!"/>
        <s v="The Last Armada (Canceled)"/>
        <s v="The Pass"/>
        <s v="FAREWELL TO FREEDOM a modern day western by Anita Waggoner"/>
        <s v="N/A (Canceled)"/>
        <s v="UNDIVIDED (Working Title)"/>
        <s v="37 U.S. Navy Sailors Murdered, an American story"/>
        <s v="Global Community Theater One."/>
        <s v="Big Data (Canceled)"/>
        <s v="Performing and Visual Arts Center, Rochester, NY"/>
        <s v="Our Modern Lives"/>
        <s v="Tahoe Children's Museum with Exploratorium Inside"/>
        <s v="Legend of the Stolen Guitar -- (Zimbabwe film)"/>
        <s v="Wavegarden in Marbella (MÃ¡laga)"/>
        <s v="Project: eXelcius - Next Generation Movie"/>
        <s v="KJV2015 (Canceled)"/>
        <s v="Lynnewood Hall Restoration (Canceled)"/>
        <s v="The Time Jumper (Canceled)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10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</r>
  <r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</r>
  <r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</r>
  <r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</r>
  <r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</r>
  <r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</r>
  <r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</r>
  <r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</r>
  <r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</r>
  <r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</r>
  <r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</r>
  <r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</r>
  <r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</r>
  <r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</r>
  <r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</r>
  <r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</r>
  <r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</r>
  <r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</r>
  <r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</r>
  <r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</r>
  <r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</r>
  <r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</r>
  <r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</r>
  <r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</r>
  <r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</r>
  <r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</r>
  <r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</r>
  <r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</r>
  <r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</r>
  <r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</r>
  <r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</r>
  <r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</r>
  <r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</r>
  <r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</r>
  <r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</r>
  <r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</r>
  <r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</r>
  <r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</r>
  <r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</r>
  <r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</r>
  <r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</r>
  <r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</r>
  <r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</r>
  <r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</r>
  <r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</r>
  <r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</r>
  <r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</r>
  <r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</r>
  <r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</r>
  <r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</r>
  <r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</r>
  <r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</r>
  <r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</r>
  <r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</r>
  <r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</r>
  <r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</r>
  <r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</r>
  <r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</r>
  <r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</r>
  <r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</r>
  <r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</r>
  <r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</r>
  <r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</r>
  <r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</r>
  <r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</r>
  <r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</r>
  <r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</r>
  <r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</r>
  <r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</r>
  <r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</r>
  <r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</r>
  <r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</r>
  <r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</r>
  <r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</r>
  <r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</r>
  <r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</r>
  <r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</r>
  <r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</r>
  <r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</r>
  <r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</r>
  <r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</r>
  <r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</r>
  <r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</r>
  <r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</r>
  <r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</r>
  <r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</r>
  <r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</r>
  <r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</r>
  <r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</r>
  <r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</r>
  <r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</r>
  <r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</r>
  <r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</r>
  <r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</r>
  <r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</r>
  <r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</r>
  <r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</r>
  <r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</r>
  <r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</r>
  <r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</r>
  <r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</r>
  <r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</r>
  <r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</r>
  <r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</r>
  <r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</r>
  <r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</r>
  <r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</r>
  <r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</r>
  <r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</r>
  <r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</r>
  <r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</r>
  <r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</r>
  <r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</r>
  <r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</r>
  <r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</r>
  <r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</r>
  <r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</r>
  <r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</r>
  <r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</r>
  <r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</r>
  <r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</r>
  <r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</r>
  <r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</r>
  <r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</r>
  <r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</r>
  <r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</r>
  <r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</r>
  <r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</r>
  <r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</r>
  <r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</r>
  <r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</r>
  <r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</r>
  <r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</r>
  <r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</r>
  <r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</r>
  <r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</r>
  <r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</r>
  <r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</r>
  <r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</r>
  <r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</r>
  <r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</r>
  <r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</r>
  <r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</r>
  <r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</r>
  <r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</r>
  <r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</r>
  <r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</r>
  <r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</r>
  <r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</r>
  <r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</r>
  <r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</r>
  <r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</r>
  <r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</r>
  <r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</r>
  <r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</r>
  <r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</r>
  <r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</r>
  <r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</r>
  <r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</r>
  <r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</r>
  <r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</r>
  <r>
    <x v="2"/>
    <s v="US"/>
    <s v="USD"/>
    <n v="1404318595"/>
    <d v="2014-07-02T16:29:55"/>
    <n v="1401726595"/>
    <x v="161"/>
    <b v="0"/>
    <n v="1"/>
    <b v="0"/>
    <s v="film &amp; video/drama"/>
    <n v="0.01"/>
    <n v="5"/>
    <x v="0"/>
  </r>
  <r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</r>
  <r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</r>
  <r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</r>
  <r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</r>
  <r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</r>
  <r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</r>
  <r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</r>
  <r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</r>
  <r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</r>
  <r>
    <x v="2"/>
    <s v="US"/>
    <s v="USD"/>
    <n v="1470975614"/>
    <d v="2016-08-12T04:20:14"/>
    <n v="1465791614"/>
    <x v="171"/>
    <b v="0"/>
    <n v="1"/>
    <b v="0"/>
    <s v="film &amp; video/drama"/>
    <n v="2E-3"/>
    <n v="1"/>
    <x v="0"/>
  </r>
  <r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</r>
  <r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</r>
  <r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</r>
  <r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</r>
  <r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</r>
  <r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</r>
  <r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</r>
  <r>
    <x v="2"/>
    <s v="US"/>
    <s v="USD"/>
    <n v="1457056555"/>
    <d v="2016-03-04T01:55:55"/>
    <n v="1454464555"/>
    <x v="179"/>
    <b v="0"/>
    <n v="2"/>
    <b v="0"/>
    <s v="film &amp; video/drama"/>
    <n v="20"/>
    <n v="100"/>
    <x v="0"/>
  </r>
  <r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</r>
  <r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</r>
  <r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</r>
  <r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</r>
  <r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</r>
  <r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</r>
  <r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</r>
  <r>
    <x v="2"/>
    <s v="US"/>
    <s v="USD"/>
    <n v="1437461940"/>
    <d v="2015-07-21T06:59:00"/>
    <n v="1435383457"/>
    <x v="187"/>
    <b v="0"/>
    <n v="5"/>
    <b v="0"/>
    <s v="film &amp; video/drama"/>
    <n v="16"/>
    <n v="160"/>
    <x v="0"/>
  </r>
  <r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</r>
  <r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</r>
  <r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</r>
  <r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</r>
  <r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</r>
  <r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</r>
  <r>
    <x v="2"/>
    <s v="GB"/>
    <s v="GBP"/>
    <n v="1457308531"/>
    <d v="2016-03-06T23:55:31"/>
    <n v="1452124531"/>
    <x v="194"/>
    <b v="0"/>
    <n v="3"/>
    <b v="0"/>
    <s v="film &amp; video/drama"/>
    <n v="0.12"/>
    <n v="1"/>
    <x v="0"/>
  </r>
  <r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</r>
  <r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</r>
  <r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</r>
  <r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</r>
  <r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</r>
  <r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</r>
  <r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</r>
  <r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</r>
  <r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</r>
  <r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</r>
  <r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</r>
  <r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</r>
  <r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</r>
  <r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</r>
  <r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</r>
  <r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</r>
  <r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</r>
  <r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</r>
  <r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</r>
  <r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</r>
  <r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</r>
  <r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</r>
  <r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</r>
  <r>
    <x v="2"/>
    <s v="US"/>
    <s v="USD"/>
    <n v="1431702289"/>
    <d v="2015-05-15T15:04:49"/>
    <n v="1426518289"/>
    <x v="218"/>
    <b v="0"/>
    <n v="1"/>
    <b v="0"/>
    <s v="film &amp; video/drama"/>
    <n v="2"/>
    <n v="100"/>
    <x v="0"/>
  </r>
  <r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</r>
  <r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</r>
  <r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</r>
  <r>
    <x v="2"/>
    <s v="US"/>
    <s v="USD"/>
    <n v="1427423940"/>
    <d v="2015-03-27T02:39:00"/>
    <n v="1422383318"/>
    <x v="222"/>
    <b v="0"/>
    <n v="2"/>
    <b v="0"/>
    <s v="film &amp; video/drama"/>
    <n v="13"/>
    <n v="65"/>
    <x v="0"/>
  </r>
  <r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</r>
  <r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</r>
  <r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</r>
  <r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</r>
  <r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</r>
  <r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</r>
  <r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</r>
  <r>
    <x v="2"/>
    <s v="US"/>
    <s v="USD"/>
    <n v="1433443151"/>
    <d v="2015-06-04T18:39:11"/>
    <n v="1430851151"/>
    <x v="230"/>
    <b v="0"/>
    <n v="2"/>
    <b v="0"/>
    <s v="film &amp; video/drama"/>
    <n v="0.4"/>
    <n v="30"/>
    <x v="0"/>
  </r>
  <r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</r>
  <r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</r>
  <r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</r>
  <r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</r>
  <r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</r>
  <r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</r>
  <r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</r>
  <r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</r>
  <r>
    <x v="2"/>
    <s v="AU"/>
    <s v="AUD"/>
    <n v="1446984000"/>
    <d v="2015-11-08T12:00:00"/>
    <n v="1445308730"/>
    <x v="239"/>
    <b v="0"/>
    <n v="5"/>
    <b v="0"/>
    <s v="film &amp; video/drama"/>
    <n v="25"/>
    <n v="50"/>
    <x v="0"/>
  </r>
  <r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</r>
  <r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</r>
  <r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</r>
  <r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</r>
  <r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</r>
  <r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</r>
  <r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</r>
  <r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</r>
  <r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</r>
  <r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</r>
  <r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</r>
  <r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</r>
  <r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</r>
  <r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</r>
  <r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</r>
  <r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</r>
  <r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</r>
  <r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</r>
  <r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</r>
  <r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</r>
  <r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</r>
  <r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</r>
  <r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</r>
  <r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</r>
  <r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</r>
  <r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</r>
  <r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</r>
  <r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</r>
  <r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</r>
  <r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</r>
  <r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</r>
  <r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</r>
  <r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</r>
  <r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</r>
  <r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</r>
  <r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</r>
  <r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</r>
  <r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</r>
  <r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</r>
  <r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</r>
  <r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</r>
  <r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</r>
  <r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</r>
  <r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</r>
  <r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</r>
  <r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</r>
  <r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</r>
  <r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</r>
  <r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</r>
  <r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</r>
  <r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</r>
  <r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</r>
  <r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</r>
  <r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</r>
  <r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</r>
  <r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</r>
  <r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</r>
  <r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</r>
  <r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</r>
  <r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</r>
  <r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</r>
  <r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</r>
  <r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</r>
  <r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</r>
  <r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</r>
  <r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</r>
  <r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</r>
  <r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</r>
  <r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</r>
  <r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</r>
  <r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</r>
  <r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</r>
  <r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</r>
  <r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</r>
  <r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</r>
  <r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</r>
  <r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</r>
  <r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</r>
  <r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</r>
  <r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</r>
  <r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</r>
  <r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</r>
  <r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</r>
  <r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</r>
  <r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</r>
  <r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</r>
  <r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</r>
  <r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</r>
  <r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</r>
  <r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</r>
  <r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</r>
  <r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</r>
  <r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</r>
  <r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</r>
  <r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</r>
  <r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</r>
  <r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</r>
  <r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</r>
  <r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</r>
  <r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</r>
  <r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</r>
  <r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</r>
  <r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</r>
  <r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</r>
  <r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</r>
  <r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</r>
  <r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</r>
  <r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</r>
  <r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</r>
  <r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</r>
  <r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</r>
  <r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</r>
  <r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</r>
  <r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</r>
  <r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</r>
  <r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</r>
  <r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</r>
  <r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</r>
  <r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</r>
  <r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</r>
  <r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</r>
  <r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</r>
  <r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</r>
  <r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</r>
  <r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</r>
  <r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</r>
  <r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</r>
  <r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</r>
  <r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</r>
  <r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</r>
  <r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</r>
  <r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</r>
  <r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</r>
  <r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</r>
  <r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</r>
  <r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</r>
  <r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</r>
  <r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</r>
  <r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</r>
  <r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</r>
  <r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</r>
  <r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</r>
  <r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</r>
  <r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</r>
  <r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</r>
  <r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</r>
  <r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</r>
  <r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</r>
  <r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</r>
  <r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</r>
  <r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</r>
  <r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</r>
  <r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</r>
  <r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</r>
  <r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</r>
  <r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</r>
  <r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</r>
  <r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</r>
  <r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</r>
  <r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</r>
  <r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</r>
  <r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</r>
  <r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</r>
  <r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</r>
  <r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</r>
  <r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</r>
  <r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</r>
  <r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</r>
  <r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</r>
  <r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</r>
  <r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</r>
  <r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</r>
  <r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</r>
  <r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</r>
  <r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</r>
  <r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</r>
  <r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</r>
  <r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</r>
  <r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</r>
  <r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</r>
  <r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</r>
  <r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</r>
  <r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</r>
  <r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</r>
  <r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</r>
  <r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</r>
  <r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</r>
  <r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</r>
  <r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</r>
  <r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</r>
  <r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</r>
  <r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</r>
  <r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</r>
  <r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</r>
  <r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</r>
  <r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</r>
  <r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</r>
  <r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</r>
  <r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</r>
  <r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</r>
  <r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</r>
  <r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</r>
  <r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</r>
  <r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</r>
  <r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</r>
  <r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</r>
  <r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</r>
  <r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</r>
  <r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</r>
  <r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</r>
  <r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</r>
  <r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</r>
  <r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</r>
  <r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</r>
  <r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</r>
  <r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</r>
  <r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</r>
  <r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</r>
  <r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</r>
  <r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</r>
  <r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</r>
  <r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</r>
  <r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</r>
  <r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</r>
  <r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</r>
  <r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</r>
  <r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</r>
  <r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</r>
  <r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</r>
  <r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</r>
  <r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</r>
  <r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</r>
  <r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</r>
  <r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</r>
  <r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</r>
  <r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</r>
  <r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</r>
  <r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</r>
  <r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</r>
  <r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</r>
  <r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</r>
  <r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</r>
  <r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</r>
  <r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</r>
  <r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</r>
  <r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</r>
  <r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</r>
  <r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</r>
  <r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</r>
  <r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</r>
  <r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</r>
  <r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</r>
  <r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</r>
  <r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</r>
  <r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</r>
  <r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</r>
  <r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</r>
  <r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</r>
  <r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</r>
  <r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</r>
  <r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</r>
  <r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</r>
  <r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</r>
  <r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</r>
  <r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</r>
  <r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</r>
  <r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</r>
  <r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</r>
  <r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</r>
  <r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</r>
  <r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</r>
  <r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</r>
  <r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</r>
  <r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</r>
  <r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</r>
  <r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</r>
  <r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</r>
  <r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</r>
  <r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</r>
  <r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</r>
  <r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</r>
  <r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</r>
  <r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</r>
  <r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</r>
  <r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</r>
  <r>
    <x v="0"/>
    <s v="US"/>
    <s v="USD"/>
    <n v="1410601041"/>
    <d v="2014-09-13T09:37:21"/>
    <n v="1406713041"/>
    <x v="525"/>
    <b v="0"/>
    <n v="12"/>
    <b v="1"/>
    <s v="theater/plays"/>
    <n v="100"/>
    <n v="1000"/>
    <x v="1"/>
  </r>
  <r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</r>
  <r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</r>
  <r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</r>
  <r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</r>
  <r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</r>
  <r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</r>
  <r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</r>
  <r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</r>
  <r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</r>
  <r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</r>
  <r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</r>
  <r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</r>
  <r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</r>
  <r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</r>
  <r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</r>
  <r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</r>
  <r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</r>
  <r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</r>
  <r>
    <x v="2"/>
    <s v="US"/>
    <s v="USD"/>
    <n v="1467647160"/>
    <d v="2016-07-04T15:46:00"/>
    <n v="1465055160"/>
    <x v="544"/>
    <b v="0"/>
    <n v="2"/>
    <b v="0"/>
    <s v="technology/web"/>
    <n v="1.2"/>
    <n v="3"/>
    <x v="2"/>
  </r>
  <r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</r>
  <r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</r>
  <r>
    <x v="2"/>
    <s v="GB"/>
    <s v="GBP"/>
    <n v="1455122564"/>
    <d v="2016-02-10T16:42:44"/>
    <n v="1452530564"/>
    <x v="547"/>
    <b v="0"/>
    <n v="0"/>
    <b v="0"/>
    <s v="technology/web"/>
    <n v="0"/>
    <e v="#DIV/0!"/>
    <x v="2"/>
  </r>
  <r>
    <x v="2"/>
    <s v="GB"/>
    <s v="GBP"/>
    <n v="1446154848"/>
    <d v="2015-10-29T21:40:48"/>
    <n v="1443562848"/>
    <x v="548"/>
    <b v="0"/>
    <n v="1"/>
    <b v="0"/>
    <s v="technology/web"/>
    <n v="0.09"/>
    <n v="9"/>
    <x v="2"/>
  </r>
  <r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</r>
  <r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</r>
  <r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</r>
  <r>
    <x v="2"/>
    <s v="CA"/>
    <s v="CAD"/>
    <n v="1452350896"/>
    <d v="2016-01-09T14:48:16"/>
    <n v="1447166896"/>
    <x v="552"/>
    <b v="0"/>
    <n v="0"/>
    <b v="0"/>
    <s v="technology/web"/>
    <n v="0"/>
    <e v="#DIV/0!"/>
    <x v="2"/>
  </r>
  <r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</r>
  <r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</r>
  <r>
    <x v="2"/>
    <s v="GB"/>
    <s v="GBP"/>
    <n v="1465720143"/>
    <d v="2016-06-12T08:29:03"/>
    <n v="1463128143"/>
    <x v="555"/>
    <b v="0"/>
    <n v="0"/>
    <b v="0"/>
    <s v="technology/web"/>
    <n v="0"/>
    <e v="#DIV/0!"/>
    <x v="2"/>
  </r>
  <r>
    <x v="2"/>
    <s v="US"/>
    <s v="USD"/>
    <n v="1452112717"/>
    <d v="2016-01-06T20:38:37"/>
    <n v="1449520717"/>
    <x v="556"/>
    <b v="0"/>
    <n v="1"/>
    <b v="0"/>
    <s v="technology/web"/>
    <n v="2.5"/>
    <n v="200"/>
    <x v="2"/>
  </r>
  <r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</r>
  <r>
    <x v="2"/>
    <s v="US"/>
    <s v="USD"/>
    <n v="1427227905"/>
    <d v="2015-03-24T20:11:45"/>
    <n v="1424639505"/>
    <x v="558"/>
    <b v="0"/>
    <n v="0"/>
    <b v="0"/>
    <s v="technology/web"/>
    <n v="0"/>
    <e v="#DIV/0!"/>
    <x v="2"/>
  </r>
  <r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</r>
  <r>
    <x v="2"/>
    <s v="CA"/>
    <s v="CAD"/>
    <n v="1418841045"/>
    <d v="2014-12-17T18:30:45"/>
    <n v="1416249045"/>
    <x v="560"/>
    <b v="0"/>
    <n v="3"/>
    <b v="0"/>
    <s v="technology/web"/>
    <n v="1.2E-2"/>
    <n v="4"/>
    <x v="2"/>
  </r>
  <r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</r>
  <r>
    <x v="2"/>
    <s v="NL"/>
    <s v="EUR"/>
    <n v="1482052815"/>
    <d v="2016-12-18T09:20:15"/>
    <n v="1479460815"/>
    <x v="562"/>
    <b v="0"/>
    <n v="0"/>
    <b v="0"/>
    <s v="technology/web"/>
    <n v="0"/>
    <e v="#DIV/0!"/>
    <x v="2"/>
  </r>
  <r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</r>
  <r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</r>
  <r>
    <x v="2"/>
    <s v="GB"/>
    <s v="GBP"/>
    <n v="1436554249"/>
    <d v="2015-07-10T18:50:49"/>
    <n v="1433962249"/>
    <x v="565"/>
    <b v="0"/>
    <n v="0"/>
    <b v="0"/>
    <s v="technology/web"/>
    <n v="0"/>
    <e v="#DIV/0!"/>
    <x v="2"/>
  </r>
  <r>
    <x v="2"/>
    <s v="US"/>
    <s v="USD"/>
    <n v="1468513533"/>
    <d v="2016-07-14T16:25:33"/>
    <n v="1465921533"/>
    <x v="566"/>
    <b v="0"/>
    <n v="1"/>
    <b v="0"/>
    <s v="technology/web"/>
    <n v="0.02"/>
    <n v="1"/>
    <x v="2"/>
  </r>
  <r>
    <x v="2"/>
    <s v="US"/>
    <s v="USD"/>
    <n v="1420143194"/>
    <d v="2015-01-01T20:13:14"/>
    <n v="1417551194"/>
    <x v="567"/>
    <b v="0"/>
    <n v="0"/>
    <b v="0"/>
    <s v="technology/web"/>
    <n v="0"/>
    <e v="#DIV/0!"/>
    <x v="2"/>
  </r>
  <r>
    <x v="2"/>
    <s v="NZ"/>
    <s v="NZD"/>
    <n v="1452942000"/>
    <d v="2016-01-16T11:00:00"/>
    <n v="1449785223"/>
    <x v="568"/>
    <b v="0"/>
    <n v="5"/>
    <b v="0"/>
    <s v="technology/web"/>
    <n v="1"/>
    <n v="49"/>
    <x v="2"/>
  </r>
  <r>
    <x v="2"/>
    <s v="CA"/>
    <s v="CAD"/>
    <n v="1451679612"/>
    <d v="2016-01-01T20:20:12"/>
    <n v="1449087612"/>
    <x v="569"/>
    <b v="0"/>
    <n v="1"/>
    <b v="0"/>
    <s v="technology/web"/>
    <n v="0.8"/>
    <n v="20"/>
    <x v="2"/>
  </r>
  <r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</r>
  <r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</r>
  <r>
    <x v="2"/>
    <s v="US"/>
    <s v="USD"/>
    <n v="1446660688"/>
    <d v="2015-11-04T18:11:28"/>
    <n v="1444065088"/>
    <x v="572"/>
    <b v="0"/>
    <n v="0"/>
    <b v="0"/>
    <s v="technology/web"/>
    <n v="0"/>
    <e v="#DIV/0!"/>
    <x v="2"/>
  </r>
  <r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</r>
  <r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</r>
  <r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</r>
  <r>
    <x v="2"/>
    <s v="US"/>
    <s v="USD"/>
    <n v="1427537952"/>
    <d v="2015-03-28T10:19:12"/>
    <n v="1422357552"/>
    <x v="576"/>
    <b v="0"/>
    <n v="1"/>
    <b v="0"/>
    <s v="technology/web"/>
    <n v="1.25E-3"/>
    <n v="1"/>
    <x v="2"/>
  </r>
  <r>
    <x v="2"/>
    <s v="US"/>
    <s v="USD"/>
    <n v="1463753302"/>
    <d v="2016-05-20T14:08:22"/>
    <n v="1458569302"/>
    <x v="577"/>
    <b v="0"/>
    <n v="1"/>
    <b v="0"/>
    <s v="technology/web"/>
    <n v="0.2"/>
    <n v="10"/>
    <x v="2"/>
  </r>
  <r>
    <x v="2"/>
    <s v="GB"/>
    <s v="GBP"/>
    <n v="1441633993"/>
    <d v="2015-09-07T13:53:13"/>
    <n v="1439560393"/>
    <x v="578"/>
    <b v="0"/>
    <n v="7"/>
    <b v="0"/>
    <s v="technology/web"/>
    <n v="1.12E-2"/>
    <n v="2"/>
    <x v="2"/>
  </r>
  <r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</r>
  <r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</r>
  <r>
    <x v="2"/>
    <s v="US"/>
    <s v="USD"/>
    <n v="1438474704"/>
    <d v="2015-08-02T00:18:24"/>
    <n v="1435882704"/>
    <x v="581"/>
    <b v="0"/>
    <n v="0"/>
    <b v="0"/>
    <s v="technology/web"/>
    <n v="0"/>
    <e v="#DIV/0!"/>
    <x v="2"/>
  </r>
  <r>
    <x v="2"/>
    <s v="US"/>
    <s v="USD"/>
    <n v="1426442400"/>
    <d v="2015-03-15T18:00:00"/>
    <n v="1424454319"/>
    <x v="582"/>
    <b v="0"/>
    <n v="0"/>
    <b v="0"/>
    <s v="technology/web"/>
    <n v="0"/>
    <e v="#DIV/0!"/>
    <x v="2"/>
  </r>
  <r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</r>
  <r>
    <x v="2"/>
    <s v="US"/>
    <s v="USD"/>
    <n v="1426522316"/>
    <d v="2015-03-16T16:11:56"/>
    <n v="1423933916"/>
    <x v="584"/>
    <b v="0"/>
    <n v="2"/>
    <b v="0"/>
    <s v="technology/web"/>
    <n v="1"/>
    <n v="5"/>
    <x v="2"/>
  </r>
  <r>
    <x v="2"/>
    <s v="GB"/>
    <s v="GBP"/>
    <n v="1448928000"/>
    <d v="2015-12-01T00:00:00"/>
    <n v="1444123377"/>
    <x v="585"/>
    <b v="0"/>
    <n v="0"/>
    <b v="0"/>
    <s v="technology/web"/>
    <n v="0"/>
    <e v="#DIV/0!"/>
    <x v="2"/>
  </r>
  <r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</r>
  <r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</r>
  <r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</r>
  <r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</r>
  <r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</r>
  <r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</r>
  <r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</r>
  <r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</r>
  <r>
    <x v="2"/>
    <s v="US"/>
    <s v="USD"/>
    <n v="1460832206"/>
    <d v="2016-04-16T18:43:26"/>
    <n v="1458240206"/>
    <x v="594"/>
    <b v="0"/>
    <n v="2"/>
    <b v="0"/>
    <s v="technology/web"/>
    <n v="0.104"/>
    <n v="13"/>
    <x v="2"/>
  </r>
  <r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</r>
  <r>
    <x v="2"/>
    <s v="US"/>
    <s v="USD"/>
    <n v="1478122292"/>
    <d v="2016-11-02T21:31:32"/>
    <n v="1475530292"/>
    <x v="596"/>
    <b v="0"/>
    <n v="2"/>
    <b v="0"/>
    <s v="technology/web"/>
    <n v="0.03"/>
    <n v="3"/>
    <x v="2"/>
  </r>
  <r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</r>
  <r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</r>
  <r>
    <x v="2"/>
    <s v="US"/>
    <s v="USD"/>
    <n v="1425827760"/>
    <d v="2015-03-08T15:16:00"/>
    <n v="1423769402"/>
    <x v="599"/>
    <b v="0"/>
    <n v="2"/>
    <b v="0"/>
    <s v="technology/web"/>
    <n v="6.2E-2"/>
    <n v="15.5"/>
    <x v="2"/>
  </r>
  <r>
    <x v="1"/>
    <s v="US"/>
    <s v="USD"/>
    <n v="1431198562"/>
    <d v="2015-05-09T19:09:22"/>
    <n v="1426014562"/>
    <x v="600"/>
    <b v="0"/>
    <n v="1"/>
    <b v="0"/>
    <s v="technology/web"/>
    <n v="2"/>
    <n v="100"/>
    <x v="2"/>
  </r>
  <r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</r>
  <r>
    <x v="1"/>
    <s v="US"/>
    <s v="USD"/>
    <n v="1434654215"/>
    <d v="2015-06-18T19:03:35"/>
    <n v="1432062215"/>
    <x v="602"/>
    <b v="0"/>
    <n v="0"/>
    <b v="0"/>
    <s v="technology/web"/>
    <n v="0"/>
    <e v="#DIV/0!"/>
    <x v="2"/>
  </r>
  <r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</r>
  <r>
    <x v="1"/>
    <s v="US"/>
    <s v="USD"/>
    <n v="1409187056"/>
    <d v="2014-08-28T00:50:56"/>
    <n v="1406595056"/>
    <x v="604"/>
    <b v="0"/>
    <n v="0"/>
    <b v="0"/>
    <s v="technology/web"/>
    <n v="0"/>
    <e v="#DIV/0!"/>
    <x v="2"/>
  </r>
  <r>
    <x v="1"/>
    <s v="US"/>
    <s v="USD"/>
    <n v="1440318908"/>
    <d v="2015-08-23T08:35:08"/>
    <n v="1436430908"/>
    <x v="605"/>
    <b v="0"/>
    <n v="8"/>
    <b v="0"/>
    <s v="technology/web"/>
    <n v="2.62"/>
    <n v="16.375"/>
    <x v="2"/>
  </r>
  <r>
    <x v="1"/>
    <s v="NL"/>
    <s v="EUR"/>
    <n v="1432479600"/>
    <d v="2015-05-24T15:00:00"/>
    <n v="1428507409"/>
    <x v="606"/>
    <b v="0"/>
    <n v="1"/>
    <b v="0"/>
    <s v="technology/web"/>
    <n v="0.2"/>
    <n v="10"/>
    <x v="2"/>
  </r>
  <r>
    <x v="1"/>
    <s v="US"/>
    <s v="USD"/>
    <n v="1448225336"/>
    <d v="2015-11-22T20:48:56"/>
    <n v="1445629736"/>
    <x v="607"/>
    <b v="0"/>
    <n v="0"/>
    <b v="0"/>
    <s v="technology/web"/>
    <n v="0"/>
    <e v="#DIV/0!"/>
    <x v="2"/>
  </r>
  <r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</r>
  <r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</r>
  <r>
    <x v="1"/>
    <s v="US"/>
    <s v="USD"/>
    <n v="1429732586"/>
    <d v="2015-04-22T19:56:26"/>
    <n v="1427140586"/>
    <x v="610"/>
    <b v="0"/>
    <n v="0"/>
    <b v="0"/>
    <s v="technology/web"/>
    <n v="0"/>
    <e v="#DIV/0!"/>
    <x v="2"/>
  </r>
  <r>
    <x v="1"/>
    <s v="FR"/>
    <s v="EUR"/>
    <n v="1453210037"/>
    <d v="2016-01-19T13:27:17"/>
    <n v="1448026037"/>
    <x v="611"/>
    <b v="0"/>
    <n v="0"/>
    <b v="0"/>
    <s v="technology/web"/>
    <n v="0"/>
    <e v="#DIV/0!"/>
    <x v="2"/>
  </r>
  <r>
    <x v="1"/>
    <s v="IT"/>
    <s v="EUR"/>
    <n v="1472777146"/>
    <d v="2016-09-02T00:45:46"/>
    <n v="1470185146"/>
    <x v="612"/>
    <b v="0"/>
    <n v="0"/>
    <b v="0"/>
    <s v="technology/web"/>
    <n v="0"/>
    <e v="#DIV/0!"/>
    <x v="2"/>
  </r>
  <r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</r>
  <r>
    <x v="1"/>
    <s v="US"/>
    <s v="USD"/>
    <n v="1466731740"/>
    <d v="2016-06-24T01:29:00"/>
    <n v="1464139740"/>
    <x v="614"/>
    <b v="0"/>
    <n v="0"/>
    <b v="0"/>
    <s v="technology/web"/>
    <n v="0"/>
    <e v="#DIV/0!"/>
    <x v="2"/>
  </r>
  <r>
    <x v="1"/>
    <s v="NZ"/>
    <s v="NZD"/>
    <n v="1443149759"/>
    <d v="2015-09-25T02:55:59"/>
    <n v="1440557759"/>
    <x v="615"/>
    <b v="0"/>
    <n v="0"/>
    <b v="0"/>
    <s v="technology/web"/>
    <n v="0"/>
    <e v="#DIV/0!"/>
    <x v="2"/>
  </r>
  <r>
    <x v="1"/>
    <s v="FR"/>
    <s v="EUR"/>
    <n v="1488013307"/>
    <d v="2017-02-25T09:01:47"/>
    <n v="1485421307"/>
    <x v="616"/>
    <b v="0"/>
    <n v="0"/>
    <b v="0"/>
    <s v="technology/web"/>
    <n v="0"/>
    <e v="#DIV/0!"/>
    <x v="2"/>
  </r>
  <r>
    <x v="1"/>
    <s v="GB"/>
    <s v="GBP"/>
    <n v="1431072843"/>
    <d v="2015-05-08T08:14:03"/>
    <n v="1427184843"/>
    <x v="617"/>
    <b v="0"/>
    <n v="3"/>
    <b v="0"/>
    <s v="technology/web"/>
    <n v="3"/>
    <n v="20"/>
    <x v="2"/>
  </r>
  <r>
    <x v="1"/>
    <s v="US"/>
    <s v="USD"/>
    <n v="1449689203"/>
    <d v="2015-12-09T19:26:43"/>
    <n v="1447097203"/>
    <x v="618"/>
    <b v="0"/>
    <n v="0"/>
    <b v="0"/>
    <s v="technology/web"/>
    <n v="0"/>
    <e v="#DIV/0!"/>
    <x v="2"/>
  </r>
  <r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</r>
  <r>
    <x v="1"/>
    <s v="CA"/>
    <s v="CAD"/>
    <n v="1408986738"/>
    <d v="2014-08-25T17:12:18"/>
    <n v="1405098738"/>
    <x v="620"/>
    <b v="0"/>
    <n v="1"/>
    <b v="0"/>
    <s v="technology/web"/>
    <n v="1"/>
    <n v="300"/>
    <x v="2"/>
  </r>
  <r>
    <x v="1"/>
    <s v="US"/>
    <s v="USD"/>
    <n v="1467934937"/>
    <d v="2016-07-07T23:42:17"/>
    <n v="1465342937"/>
    <x v="621"/>
    <b v="0"/>
    <n v="3"/>
    <b v="0"/>
    <s v="technology/web"/>
    <n v="1.044"/>
    <n v="87"/>
    <x v="2"/>
  </r>
  <r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</r>
  <r>
    <x v="1"/>
    <s v="AU"/>
    <s v="AUD"/>
    <n v="1432771997"/>
    <d v="2015-05-28T00:13:17"/>
    <n v="1430179997"/>
    <x v="623"/>
    <b v="0"/>
    <n v="0"/>
    <b v="0"/>
    <s v="technology/web"/>
    <n v="0"/>
    <e v="#DIV/0!"/>
    <x v="2"/>
  </r>
  <r>
    <x v="1"/>
    <s v="US"/>
    <s v="USD"/>
    <n v="1431647041"/>
    <d v="2015-05-14T23:44:01"/>
    <n v="1429055041"/>
    <x v="624"/>
    <b v="0"/>
    <n v="0"/>
    <b v="0"/>
    <s v="technology/web"/>
    <n v="0"/>
    <e v="#DIV/0!"/>
    <x v="2"/>
  </r>
  <r>
    <x v="1"/>
    <s v="CA"/>
    <s v="CAD"/>
    <n v="1490560177"/>
    <d v="2017-03-26T20:29:37"/>
    <n v="1487971777"/>
    <x v="625"/>
    <b v="0"/>
    <n v="0"/>
    <b v="0"/>
    <s v="technology/web"/>
    <n v="0"/>
    <e v="#DIV/0!"/>
    <x v="2"/>
  </r>
  <r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</r>
  <r>
    <x v="1"/>
    <s v="SE"/>
    <s v="SEK"/>
    <n v="1457996400"/>
    <d v="2016-03-14T23:00:00"/>
    <n v="1452842511"/>
    <x v="627"/>
    <b v="0"/>
    <n v="1"/>
    <b v="0"/>
    <s v="technology/web"/>
    <n v="0.02"/>
    <n v="90"/>
    <x v="2"/>
  </r>
  <r>
    <x v="1"/>
    <s v="US"/>
    <s v="USD"/>
    <n v="1405269457"/>
    <d v="2014-07-13T16:37:37"/>
    <n v="1402677457"/>
    <x v="628"/>
    <b v="0"/>
    <n v="0"/>
    <b v="0"/>
    <s v="technology/web"/>
    <n v="0"/>
    <e v="#DIV/0!"/>
    <x v="2"/>
  </r>
  <r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</r>
  <r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</r>
  <r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</r>
  <r>
    <x v="1"/>
    <s v="NL"/>
    <s v="EUR"/>
    <n v="1448470165"/>
    <d v="2015-11-25T16:49:25"/>
    <n v="1445874565"/>
    <x v="632"/>
    <b v="0"/>
    <n v="0"/>
    <b v="0"/>
    <s v="technology/web"/>
    <n v="0"/>
    <e v="#DIV/0!"/>
    <x v="2"/>
  </r>
  <r>
    <x v="1"/>
    <s v="US"/>
    <s v="USD"/>
    <n v="1466204400"/>
    <d v="2016-06-17T23:00:00"/>
    <n v="1463469062"/>
    <x v="633"/>
    <b v="0"/>
    <n v="25"/>
    <b v="0"/>
    <s v="technology/web"/>
    <n v="12.45"/>
    <n v="49.8"/>
    <x v="2"/>
  </r>
  <r>
    <x v="1"/>
    <s v="US"/>
    <s v="USD"/>
    <n v="1424989029"/>
    <d v="2015-02-26T22:17:09"/>
    <n v="1422397029"/>
    <x v="634"/>
    <b v="0"/>
    <n v="1"/>
    <b v="0"/>
    <s v="technology/web"/>
    <n v="0.02"/>
    <n v="1"/>
    <x v="2"/>
  </r>
  <r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</r>
  <r>
    <x v="1"/>
    <s v="GB"/>
    <s v="GBP"/>
    <n v="1433587620"/>
    <d v="2015-06-06T10:47:00"/>
    <n v="1430996150"/>
    <x v="636"/>
    <b v="0"/>
    <n v="1"/>
    <b v="0"/>
    <s v="technology/web"/>
    <n v="0.2"/>
    <n v="4"/>
    <x v="2"/>
  </r>
  <r>
    <x v="1"/>
    <s v="GB"/>
    <s v="GBP"/>
    <n v="1488063840"/>
    <d v="2017-02-25T23:04:00"/>
    <n v="1485558318"/>
    <x v="637"/>
    <b v="0"/>
    <n v="0"/>
    <b v="0"/>
    <s v="technology/web"/>
    <n v="0"/>
    <e v="#DIV/0!"/>
    <x v="2"/>
  </r>
  <r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</r>
  <r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</r>
  <r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</r>
  <r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</r>
  <r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</r>
  <r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</r>
  <r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</r>
  <r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</r>
  <r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</r>
  <r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</r>
  <r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</r>
  <r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</r>
  <r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</r>
  <r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</r>
  <r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</r>
  <r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</r>
  <r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</r>
  <r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</r>
  <r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</r>
  <r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</r>
  <r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</r>
  <r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</r>
  <r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</r>
  <r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</r>
  <r>
    <x v="2"/>
    <s v="US"/>
    <s v="USD"/>
    <n v="1421404247"/>
    <d v="2015-01-16T10:30:47"/>
    <n v="1418812247"/>
    <x v="662"/>
    <b v="0"/>
    <n v="4"/>
    <b v="0"/>
    <s v="technology/wearables"/>
    <n v="0.4"/>
    <n v="39"/>
    <x v="2"/>
  </r>
  <r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</r>
  <r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</r>
  <r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</r>
  <r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</r>
  <r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</r>
  <r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</r>
  <r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</r>
  <r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</r>
  <r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</r>
  <r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</r>
  <r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</r>
  <r>
    <x v="2"/>
    <s v="US"/>
    <s v="USD"/>
    <n v="1407811627"/>
    <d v="2014-08-12T02:47:07"/>
    <n v="1402627627"/>
    <x v="674"/>
    <b v="0"/>
    <n v="2"/>
    <b v="0"/>
    <s v="technology/wearables"/>
    <n v="0.03"/>
    <n v="7.5"/>
    <x v="2"/>
  </r>
  <r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</r>
  <r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</r>
  <r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</r>
  <r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</r>
  <r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</r>
  <r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</r>
  <r>
    <x v="2"/>
    <s v="US"/>
    <s v="USD"/>
    <n v="1477509604"/>
    <d v="2016-10-26T19:20:04"/>
    <n v="1474917604"/>
    <x v="681"/>
    <b v="0"/>
    <n v="1"/>
    <b v="0"/>
    <s v="technology/wearables"/>
    <n v="0.04"/>
    <n v="1"/>
    <x v="2"/>
  </r>
  <r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</r>
  <r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</r>
  <r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</r>
  <r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</r>
  <r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</r>
  <r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</r>
  <r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</r>
  <r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</r>
  <r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</r>
  <r>
    <x v="2"/>
    <s v="US"/>
    <s v="USD"/>
    <n v="1435711246"/>
    <d v="2015-07-01T00:40:46"/>
    <n v="1433292046"/>
    <x v="691"/>
    <b v="0"/>
    <n v="10"/>
    <b v="0"/>
    <s v="technology/wearables"/>
    <n v="0.52"/>
    <n v="26"/>
    <x v="2"/>
  </r>
  <r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</r>
  <r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</r>
  <r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</r>
  <r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</r>
  <r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</r>
  <r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</r>
  <r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</r>
  <r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</r>
  <r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</r>
  <r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</r>
  <r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</r>
  <r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</r>
  <r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</r>
  <r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</r>
  <r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</r>
  <r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</r>
  <r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</r>
  <r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</r>
  <r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</r>
  <r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</r>
  <r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</r>
  <r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</r>
  <r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</r>
  <r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</r>
  <r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</r>
  <r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</r>
  <r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</r>
  <r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</r>
  <r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</r>
  <r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</r>
  <r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</r>
  <r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</r>
  <r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</r>
  <r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</r>
  <r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</r>
  <r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</r>
  <r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</r>
  <r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</r>
  <r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</r>
  <r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</r>
  <r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</r>
  <r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</r>
  <r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</r>
  <r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</r>
  <r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</r>
  <r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</r>
  <r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</r>
  <r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</r>
  <r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</r>
  <r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</r>
  <r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</r>
  <r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</r>
  <r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</r>
  <r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</r>
  <r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</r>
  <r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</r>
  <r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</r>
  <r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</r>
  <r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</r>
  <r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</r>
  <r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</r>
  <r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</r>
  <r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</r>
  <r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</r>
  <r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</r>
  <r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</r>
  <r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</r>
  <r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</r>
  <r>
    <x v="2"/>
    <s v="US"/>
    <s v="USD"/>
    <n v="1480188013"/>
    <d v="2016-11-26T19:20:13"/>
    <n v="1477592413"/>
    <x v="760"/>
    <b v="0"/>
    <n v="0"/>
    <b v="0"/>
    <s v="publishing/fiction"/>
    <n v="0"/>
    <e v="#DIV/0!"/>
    <x v="3"/>
  </r>
  <r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</r>
  <r>
    <x v="2"/>
    <s v="MX"/>
    <s v="MXN"/>
    <n v="1480831200"/>
    <d v="2016-12-04T06:00:00"/>
    <n v="1479328570"/>
    <x v="762"/>
    <b v="0"/>
    <n v="0"/>
    <b v="0"/>
    <s v="publishing/fiction"/>
    <n v="0"/>
    <e v="#DIV/0!"/>
    <x v="3"/>
  </r>
  <r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</r>
  <r>
    <x v="2"/>
    <s v="US"/>
    <s v="USD"/>
    <n v="1441858161"/>
    <d v="2015-09-10T04:09:21"/>
    <n v="1439266161"/>
    <x v="764"/>
    <b v="0"/>
    <n v="0"/>
    <b v="0"/>
    <s v="publishing/fiction"/>
    <n v="0"/>
    <e v="#DIV/0!"/>
    <x v="3"/>
  </r>
  <r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</r>
  <r>
    <x v="2"/>
    <s v="CA"/>
    <s v="CAD"/>
    <n v="1424112483"/>
    <d v="2015-02-16T18:48:03"/>
    <n v="1421520483"/>
    <x v="766"/>
    <b v="0"/>
    <n v="0"/>
    <b v="0"/>
    <s v="publishing/fiction"/>
    <n v="0"/>
    <e v="#DIV/0!"/>
    <x v="3"/>
  </r>
  <r>
    <x v="2"/>
    <s v="US"/>
    <s v="USD"/>
    <n v="1432178810"/>
    <d v="2015-05-21T03:26:50"/>
    <n v="1429586810"/>
    <x v="767"/>
    <b v="0"/>
    <n v="3"/>
    <b v="0"/>
    <s v="publishing/fiction"/>
    <n v="3.54"/>
    <n v="59"/>
    <x v="3"/>
  </r>
  <r>
    <x v="2"/>
    <s v="US"/>
    <s v="USD"/>
    <n v="1387169890"/>
    <d v="2013-12-16T04:58:10"/>
    <n v="1384577890"/>
    <x v="768"/>
    <b v="0"/>
    <n v="0"/>
    <b v="0"/>
    <s v="publishing/fiction"/>
    <n v="0"/>
    <e v="#DIV/0!"/>
    <x v="3"/>
  </r>
  <r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</r>
  <r>
    <x v="2"/>
    <s v="US"/>
    <s v="USD"/>
    <n v="1361750369"/>
    <d v="2013-02-24T23:59:29"/>
    <n v="1358294369"/>
    <x v="770"/>
    <b v="0"/>
    <n v="0"/>
    <b v="0"/>
    <s v="publishing/fiction"/>
    <n v="0"/>
    <e v="#DIV/0!"/>
    <x v="3"/>
  </r>
  <r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</r>
  <r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</r>
  <r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</r>
  <r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</r>
  <r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</r>
  <r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</r>
  <r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</r>
  <r>
    <x v="2"/>
    <s v="US"/>
    <s v="USD"/>
    <n v="1398876680"/>
    <d v="2014-04-30T16:51:20"/>
    <n v="1396284680"/>
    <x v="778"/>
    <b v="0"/>
    <n v="1"/>
    <b v="0"/>
    <s v="publishing/fiction"/>
    <n v="0.4"/>
    <n v="2"/>
    <x v="3"/>
  </r>
  <r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</r>
  <r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</r>
  <r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</r>
  <r>
    <x v="0"/>
    <s v="US"/>
    <s v="USD"/>
    <n v="1345918302"/>
    <d v="2012-08-25T18:11:42"/>
    <n v="1343326302"/>
    <x v="782"/>
    <b v="0"/>
    <n v="14"/>
    <b v="1"/>
    <s v="music/rock"/>
    <n v="100"/>
    <n v="50"/>
    <x v="4"/>
  </r>
  <r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</r>
  <r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</r>
  <r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</r>
  <r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</r>
  <r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</r>
  <r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</r>
  <r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</r>
  <r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</r>
  <r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</r>
  <r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</r>
  <r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</r>
  <r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</r>
  <r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</r>
  <r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</r>
  <r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</r>
  <r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</r>
  <r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</r>
  <r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</r>
  <r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</r>
  <r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</r>
  <r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</r>
  <r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</r>
  <r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</r>
  <r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</r>
  <r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</r>
  <r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</r>
  <r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</r>
  <r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</r>
  <r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</r>
  <r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</r>
  <r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</r>
  <r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</r>
  <r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</r>
  <r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</r>
  <r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</r>
  <r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</r>
  <r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</r>
  <r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</r>
  <r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</r>
  <r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</r>
  <r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</r>
  <r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</r>
  <r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</r>
  <r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</r>
  <r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</r>
  <r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</r>
  <r>
    <x v="0"/>
    <s v="GB"/>
    <s v="GBP"/>
    <n v="1468437240"/>
    <d v="2016-07-13T19:14:00"/>
    <n v="1463253240"/>
    <x v="829"/>
    <b v="0"/>
    <n v="16"/>
    <b v="1"/>
    <s v="music/rock"/>
    <n v="104"/>
    <n v="32.5"/>
    <x v="4"/>
  </r>
  <r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</r>
  <r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</r>
  <r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</r>
  <r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</r>
  <r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</r>
  <r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</r>
  <r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</r>
  <r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</r>
  <r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</r>
  <r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</r>
  <r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</r>
  <r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</r>
  <r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</r>
  <r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</r>
  <r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</r>
  <r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</r>
  <r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</r>
  <r>
    <x v="0"/>
    <s v="US"/>
    <s v="USD"/>
    <n v="1436555376"/>
    <d v="2015-07-10T19:09:36"/>
    <n v="1433963376"/>
    <x v="847"/>
    <b v="0"/>
    <n v="1"/>
    <b v="1"/>
    <s v="music/metal"/>
    <n v="100"/>
    <n v="10"/>
    <x v="4"/>
  </r>
  <r>
    <x v="0"/>
    <s v="US"/>
    <s v="USD"/>
    <n v="1429038033"/>
    <d v="2015-04-14T19:00:33"/>
    <n v="1426446033"/>
    <x v="848"/>
    <b v="0"/>
    <n v="16"/>
    <b v="1"/>
    <s v="music/metal"/>
    <n v="100"/>
    <n v="18.75"/>
    <x v="4"/>
  </r>
  <r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</r>
  <r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</r>
  <r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</r>
  <r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</r>
  <r>
    <x v="0"/>
    <s v="US"/>
    <s v="USD"/>
    <n v="1424116709"/>
    <d v="2015-02-16T19:58:29"/>
    <n v="1421524709"/>
    <x v="853"/>
    <b v="0"/>
    <n v="10"/>
    <b v="1"/>
    <s v="music/metal"/>
    <n v="100"/>
    <n v="30"/>
    <x v="4"/>
  </r>
  <r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</r>
  <r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</r>
  <r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</r>
  <r>
    <x v="0"/>
    <s v="ES"/>
    <s v="EUR"/>
    <n v="1448463431"/>
    <d v="2015-11-25T14:57:11"/>
    <n v="1444831031"/>
    <x v="857"/>
    <b v="0"/>
    <n v="24"/>
    <b v="1"/>
    <s v="music/metal"/>
    <n v="100"/>
    <n v="50"/>
    <x v="4"/>
  </r>
  <r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</r>
  <r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</r>
  <r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</r>
  <r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</r>
  <r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</r>
  <r>
    <x v="2"/>
    <s v="US"/>
    <s v="USD"/>
    <n v="1329014966"/>
    <d v="2012-02-12T02:49:26"/>
    <n v="1326422966"/>
    <x v="863"/>
    <b v="0"/>
    <n v="5"/>
    <b v="0"/>
    <s v="music/jazz"/>
    <n v="4.5"/>
    <n v="18"/>
    <x v="4"/>
  </r>
  <r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</r>
  <r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</r>
  <r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</r>
  <r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</r>
  <r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</r>
  <r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</r>
  <r>
    <x v="2"/>
    <s v="GB"/>
    <s v="GBP"/>
    <n v="1377995523"/>
    <d v="2013-09-01T00:32:03"/>
    <n v="1375403523"/>
    <x v="870"/>
    <b v="0"/>
    <n v="5"/>
    <b v="0"/>
    <s v="music/jazz"/>
    <n v="0.31"/>
    <n v="12.4"/>
    <x v="4"/>
  </r>
  <r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</r>
  <r>
    <x v="2"/>
    <s v="US"/>
    <s v="USD"/>
    <n v="1299786527"/>
    <d v="2011-03-10T19:48:47"/>
    <n v="1295898527"/>
    <x v="872"/>
    <b v="0"/>
    <n v="2"/>
    <b v="0"/>
    <s v="music/jazz"/>
    <n v="0.8125"/>
    <n v="32.5"/>
    <x v="4"/>
  </r>
  <r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</r>
  <r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</r>
  <r>
    <x v="2"/>
    <s v="US"/>
    <s v="USD"/>
    <n v="1442856131"/>
    <d v="2015-09-21T17:22:11"/>
    <n v="1441128131"/>
    <x v="875"/>
    <b v="0"/>
    <n v="0"/>
    <b v="0"/>
    <s v="music/jazz"/>
    <n v="0"/>
    <e v="#DIV/0!"/>
    <x v="4"/>
  </r>
  <r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</r>
  <r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</r>
  <r>
    <x v="2"/>
    <s v="US"/>
    <s v="USD"/>
    <n v="1293082524"/>
    <d v="2010-12-23T05:35:24"/>
    <n v="1290490524"/>
    <x v="878"/>
    <b v="0"/>
    <n v="2"/>
    <b v="0"/>
    <s v="music/jazz"/>
    <n v="1.3"/>
    <n v="32.5"/>
    <x v="4"/>
  </r>
  <r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</r>
  <r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</r>
  <r>
    <x v="2"/>
    <s v="US"/>
    <s v="USD"/>
    <n v="1326520886"/>
    <d v="2012-01-14T06:01:26"/>
    <n v="1322632886"/>
    <x v="881"/>
    <b v="0"/>
    <n v="1"/>
    <b v="0"/>
    <s v="music/indie rock"/>
    <n v="0.8"/>
    <n v="30"/>
    <x v="4"/>
  </r>
  <r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</r>
  <r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</r>
  <r>
    <x v="2"/>
    <s v="US"/>
    <s v="USD"/>
    <n v="1336789860"/>
    <d v="2012-05-12T02:31:00"/>
    <n v="1331666146"/>
    <x v="884"/>
    <b v="0"/>
    <n v="2"/>
    <b v="0"/>
    <s v="music/indie rock"/>
    <n v="1"/>
    <n v="10"/>
    <x v="4"/>
  </r>
  <r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</r>
  <r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</r>
  <r>
    <x v="2"/>
    <s v="US"/>
    <s v="USD"/>
    <n v="1338159655"/>
    <d v="2012-05-27T23:00:55"/>
    <n v="1335567655"/>
    <x v="887"/>
    <b v="0"/>
    <n v="0"/>
    <b v="0"/>
    <s v="music/indie rock"/>
    <n v="0"/>
    <e v="#DIV/0!"/>
    <x v="4"/>
  </r>
  <r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</r>
  <r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</r>
  <r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</r>
  <r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</r>
  <r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</r>
  <r>
    <x v="2"/>
    <s v="US"/>
    <s v="USD"/>
    <n v="1427920363"/>
    <d v="2015-04-01T20:32:43"/>
    <n v="1425331963"/>
    <x v="893"/>
    <b v="0"/>
    <n v="5"/>
    <b v="0"/>
    <s v="music/indie rock"/>
    <n v="10"/>
    <n v="40"/>
    <x v="4"/>
  </r>
  <r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</r>
  <r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</r>
  <r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</r>
  <r>
    <x v="2"/>
    <s v="US"/>
    <s v="USD"/>
    <n v="1354123908"/>
    <d v="2012-11-28T17:31:48"/>
    <n v="1351528308"/>
    <x v="897"/>
    <b v="0"/>
    <n v="0"/>
    <b v="0"/>
    <s v="music/indie rock"/>
    <n v="0"/>
    <e v="#DIV/0!"/>
    <x v="4"/>
  </r>
  <r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</r>
  <r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</r>
  <r>
    <x v="2"/>
    <s v="US"/>
    <s v="USD"/>
    <n v="1459365802"/>
    <d v="2016-03-30T19:23:22"/>
    <n v="1456777402"/>
    <x v="900"/>
    <b v="0"/>
    <n v="2"/>
    <b v="0"/>
    <s v="music/jazz"/>
    <n v="0.42"/>
    <n v="10.5"/>
    <x v="4"/>
  </r>
  <r>
    <x v="2"/>
    <s v="US"/>
    <s v="USD"/>
    <n v="1276024260"/>
    <d v="2010-06-08T19:11:00"/>
    <n v="1272050914"/>
    <x v="901"/>
    <b v="0"/>
    <n v="0"/>
    <b v="0"/>
    <s v="music/jazz"/>
    <n v="0"/>
    <e v="#DIV/0!"/>
    <x v="4"/>
  </r>
  <r>
    <x v="2"/>
    <s v="US"/>
    <s v="USD"/>
    <n v="1409412600"/>
    <d v="2014-08-30T15:30:00"/>
    <n v="1404947422"/>
    <x v="902"/>
    <b v="0"/>
    <n v="3"/>
    <b v="0"/>
    <s v="music/jazz"/>
    <n v="0.3"/>
    <n v="30"/>
    <x v="4"/>
  </r>
  <r>
    <x v="2"/>
    <s v="US"/>
    <s v="USD"/>
    <n v="1348367100"/>
    <d v="2012-09-23T02:25:00"/>
    <n v="1346180780"/>
    <x v="903"/>
    <b v="0"/>
    <n v="4"/>
    <b v="0"/>
    <s v="music/jazz"/>
    <n v="3.2"/>
    <n v="40"/>
    <x v="4"/>
  </r>
  <r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</r>
  <r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</r>
  <r>
    <x v="2"/>
    <s v="US"/>
    <s v="USD"/>
    <n v="1394681590"/>
    <d v="2014-03-13T03:33:10"/>
    <n v="1392093190"/>
    <x v="906"/>
    <b v="0"/>
    <n v="0"/>
    <b v="0"/>
    <s v="music/jazz"/>
    <n v="0"/>
    <e v="#DIV/0!"/>
    <x v="4"/>
  </r>
  <r>
    <x v="2"/>
    <s v="US"/>
    <s v="USD"/>
    <n v="1315715823"/>
    <d v="2011-09-11T04:37:03"/>
    <n v="1313123823"/>
    <x v="907"/>
    <b v="0"/>
    <n v="0"/>
    <b v="0"/>
    <s v="music/jazz"/>
    <n v="0"/>
    <e v="#DIV/0!"/>
    <x v="4"/>
  </r>
  <r>
    <x v="2"/>
    <s v="US"/>
    <s v="USD"/>
    <n v="1280206740"/>
    <d v="2010-07-27T04:59:00"/>
    <n v="1276283655"/>
    <x v="908"/>
    <b v="0"/>
    <n v="0"/>
    <b v="0"/>
    <s v="music/jazz"/>
    <n v="0"/>
    <e v="#DIV/0!"/>
    <x v="4"/>
  </r>
  <r>
    <x v="2"/>
    <s v="US"/>
    <s v="USD"/>
    <n v="1343016000"/>
    <d v="2012-07-23T04:00:00"/>
    <n v="1340296440"/>
    <x v="909"/>
    <b v="0"/>
    <n v="8"/>
    <b v="0"/>
    <s v="music/jazz"/>
    <n v="3.25"/>
    <n v="65"/>
    <x v="4"/>
  </r>
  <r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</r>
  <r>
    <x v="2"/>
    <s v="US"/>
    <s v="USD"/>
    <n v="1390522045"/>
    <d v="2014-01-24T00:07:25"/>
    <n v="1388707645"/>
    <x v="911"/>
    <b v="0"/>
    <n v="0"/>
    <b v="0"/>
    <s v="music/jazz"/>
    <n v="0"/>
    <e v="#DIV/0!"/>
    <x v="4"/>
  </r>
  <r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</r>
  <r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</r>
  <r>
    <x v="2"/>
    <s v="US"/>
    <s v="USD"/>
    <n v="1345918747"/>
    <d v="2012-08-25T18:19:07"/>
    <n v="1343326747"/>
    <x v="914"/>
    <b v="0"/>
    <n v="0"/>
    <b v="0"/>
    <s v="music/jazz"/>
    <n v="0"/>
    <e v="#DIV/0!"/>
    <x v="4"/>
  </r>
  <r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</r>
  <r>
    <x v="2"/>
    <s v="US"/>
    <s v="USD"/>
    <n v="1287723600"/>
    <d v="2010-10-22T05:00:00"/>
    <n v="1284409734"/>
    <x v="916"/>
    <b v="0"/>
    <n v="0"/>
    <b v="0"/>
    <s v="music/jazz"/>
    <n v="0"/>
    <e v="#DIV/0!"/>
    <x v="4"/>
  </r>
  <r>
    <x v="2"/>
    <s v="US"/>
    <s v="USD"/>
    <n v="1405305000"/>
    <d v="2014-07-14T02:30:00"/>
    <n v="1402612730"/>
    <x v="917"/>
    <b v="0"/>
    <n v="1"/>
    <b v="0"/>
    <s v="music/jazz"/>
    <n v="0.6"/>
    <n v="30"/>
    <x v="4"/>
  </r>
  <r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</r>
  <r>
    <x v="2"/>
    <s v="US"/>
    <s v="USD"/>
    <n v="1355930645"/>
    <d v="2012-12-19T15:24:05"/>
    <n v="1352906645"/>
    <x v="919"/>
    <b v="0"/>
    <n v="1"/>
    <b v="0"/>
    <s v="music/jazz"/>
    <n v="0.5"/>
    <n v="100"/>
    <x v="4"/>
  </r>
  <r>
    <x v="2"/>
    <s v="US"/>
    <s v="USD"/>
    <n v="1384448822"/>
    <d v="2013-11-14T17:07:02"/>
    <n v="1381853222"/>
    <x v="920"/>
    <b v="0"/>
    <n v="0"/>
    <b v="0"/>
    <s v="music/jazz"/>
    <n v="0"/>
    <e v="#DIV/0!"/>
    <x v="4"/>
  </r>
  <r>
    <x v="2"/>
    <s v="US"/>
    <s v="USD"/>
    <n v="1323666376"/>
    <d v="2011-12-12T05:06:16"/>
    <n v="1320033976"/>
    <x v="921"/>
    <b v="0"/>
    <n v="20"/>
    <b v="0"/>
    <s v="music/jazz"/>
    <n v="30.9"/>
    <n v="231.75"/>
    <x v="4"/>
  </r>
  <r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</r>
  <r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</r>
  <r>
    <x v="2"/>
    <s v="US"/>
    <s v="USD"/>
    <n v="1360795069"/>
    <d v="2013-02-13T22:37:49"/>
    <n v="1358203069"/>
    <x v="924"/>
    <b v="0"/>
    <n v="15"/>
    <b v="0"/>
    <s v="music/jazz"/>
    <n v="10.9"/>
    <n v="21.8"/>
    <x v="4"/>
  </r>
  <r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</r>
  <r>
    <x v="2"/>
    <s v="US"/>
    <s v="USD"/>
    <n v="1278628800"/>
    <d v="2010-07-08T22:40:00"/>
    <n v="1276043330"/>
    <x v="926"/>
    <b v="0"/>
    <n v="0"/>
    <b v="0"/>
    <s v="music/jazz"/>
    <n v="0"/>
    <e v="#DIV/0!"/>
    <x v="4"/>
  </r>
  <r>
    <x v="2"/>
    <s v="US"/>
    <s v="USD"/>
    <n v="1337024695"/>
    <d v="2012-05-14T19:44:55"/>
    <n v="1334432695"/>
    <x v="927"/>
    <b v="0"/>
    <n v="0"/>
    <b v="0"/>
    <s v="music/jazz"/>
    <n v="0"/>
    <e v="#DIV/0!"/>
    <x v="4"/>
  </r>
  <r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</r>
  <r>
    <x v="2"/>
    <s v="US"/>
    <s v="USD"/>
    <n v="1333946569"/>
    <d v="2012-04-09T04:42:49"/>
    <n v="1331358169"/>
    <x v="929"/>
    <b v="0"/>
    <n v="0"/>
    <b v="0"/>
    <s v="music/jazz"/>
    <n v="0"/>
    <e v="#DIV/0!"/>
    <x v="4"/>
  </r>
  <r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</r>
  <r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</r>
  <r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</r>
  <r>
    <x v="2"/>
    <s v="US"/>
    <s v="USD"/>
    <n v="1399867409"/>
    <d v="2014-05-12T04:03:29"/>
    <n v="1394683409"/>
    <x v="933"/>
    <b v="0"/>
    <n v="2"/>
    <b v="0"/>
    <s v="music/jazz"/>
    <n v="6"/>
    <n v="60"/>
    <x v="4"/>
  </r>
  <r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</r>
  <r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</r>
  <r>
    <x v="2"/>
    <s v="US"/>
    <s v="USD"/>
    <n v="1326916800"/>
    <d v="2012-01-18T20:00:00"/>
    <n v="1323131689"/>
    <x v="936"/>
    <b v="0"/>
    <n v="0"/>
    <b v="0"/>
    <s v="music/jazz"/>
    <n v="0"/>
    <e v="#DIV/0!"/>
    <x v="4"/>
  </r>
  <r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</r>
  <r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</r>
  <r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</r>
  <r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</r>
  <r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</r>
  <r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</r>
  <r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</r>
  <r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</r>
  <r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</r>
  <r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</r>
  <r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</r>
  <r>
    <x v="2"/>
    <s v="NL"/>
    <s v="EUR"/>
    <n v="1457812364"/>
    <d v="2016-03-12T19:52:44"/>
    <n v="1455220364"/>
    <x v="948"/>
    <b v="0"/>
    <n v="8"/>
    <b v="0"/>
    <s v="technology/wearables"/>
    <n v="12"/>
    <n v="60"/>
    <x v="2"/>
  </r>
  <r>
    <x v="2"/>
    <s v="DE"/>
    <s v="EUR"/>
    <n v="1456016576"/>
    <d v="2016-02-21T01:02:56"/>
    <n v="1450832576"/>
    <x v="949"/>
    <b v="0"/>
    <n v="7"/>
    <b v="0"/>
    <s v="technology/wearables"/>
    <n v="1.365"/>
    <n v="39"/>
    <x v="2"/>
  </r>
  <r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</r>
  <r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</r>
  <r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</r>
  <r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</r>
  <r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</r>
  <r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</r>
  <r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</r>
  <r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</r>
  <r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</r>
  <r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</r>
  <r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</r>
  <r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</r>
  <r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</r>
  <r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</r>
  <r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</r>
  <r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</r>
  <r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</r>
  <r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</r>
  <r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</r>
  <r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</r>
  <r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</r>
  <r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</r>
  <r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</r>
  <r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</r>
  <r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</r>
  <r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</r>
  <r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</r>
  <r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</r>
  <r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</r>
  <r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</r>
  <r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</r>
  <r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</r>
  <r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</r>
  <r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</r>
  <r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</r>
  <r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</r>
  <r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</r>
  <r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</r>
  <r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</r>
  <r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</r>
  <r>
    <x v="2"/>
    <s v="US"/>
    <s v="USD"/>
    <n v="1409770164"/>
    <d v="2014-09-03T18:49:24"/>
    <n v="1407178164"/>
    <x v="990"/>
    <b v="0"/>
    <n v="2"/>
    <b v="0"/>
    <s v="technology/wearables"/>
    <n v="0.104"/>
    <n v="13"/>
    <x v="2"/>
  </r>
  <r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</r>
  <r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</r>
  <r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</r>
  <r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</r>
  <r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</r>
  <r>
    <x v="2"/>
    <s v="US"/>
    <s v="USD"/>
    <n v="1406474820"/>
    <d v="2014-07-27T15:27:00"/>
    <n v="1403902060"/>
    <x v="996"/>
    <b v="0"/>
    <n v="5"/>
    <b v="0"/>
    <s v="technology/wearables"/>
    <n v="1.625"/>
    <n v="13"/>
    <x v="2"/>
  </r>
  <r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</r>
  <r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</r>
  <r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</r>
  <r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</r>
  <r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</r>
  <r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</r>
  <r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</r>
  <r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</r>
  <r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</r>
  <r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</r>
  <r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</r>
  <r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</r>
  <r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</r>
  <r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</r>
  <r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</r>
  <r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</r>
  <r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</r>
  <r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</r>
  <r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</r>
  <r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</r>
  <r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</r>
  <r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</r>
  <r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</r>
  <r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</r>
  <r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</r>
  <r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</r>
  <r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</r>
  <r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</r>
  <r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</r>
  <r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</r>
  <r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</r>
  <r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</r>
  <r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</r>
  <r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</r>
  <r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</r>
  <r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</r>
  <r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</r>
  <r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</r>
  <r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</r>
  <r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</r>
  <r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</r>
  <r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</r>
  <r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</r>
  <r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</r>
  <r>
    <x v="1"/>
    <s v="US"/>
    <s v="USD"/>
    <n v="1406769992"/>
    <d v="2014-07-31T01:26:32"/>
    <n v="1405041992"/>
    <x v="1041"/>
    <b v="0"/>
    <n v="0"/>
    <b v="0"/>
    <s v="journalism/audio"/>
    <n v="0"/>
    <e v="#DIV/0!"/>
    <x v="5"/>
  </r>
  <r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</r>
  <r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</r>
  <r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</r>
  <r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</r>
  <r>
    <x v="1"/>
    <s v="DE"/>
    <s v="EUR"/>
    <n v="1451161560"/>
    <d v="2015-12-26T20:26:00"/>
    <n v="1447273560"/>
    <x v="1046"/>
    <b v="0"/>
    <n v="0"/>
    <b v="0"/>
    <s v="journalism/audio"/>
    <n v="0"/>
    <e v="#DIV/0!"/>
    <x v="5"/>
  </r>
  <r>
    <x v="1"/>
    <s v="US"/>
    <s v="USD"/>
    <n v="1415219915"/>
    <d v="2014-11-05T20:38:35"/>
    <n v="1412624315"/>
    <x v="1047"/>
    <b v="0"/>
    <n v="1"/>
    <b v="0"/>
    <s v="journalism/audio"/>
    <n v="0.05"/>
    <n v="1"/>
    <x v="5"/>
  </r>
  <r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</r>
  <r>
    <x v="1"/>
    <s v="US"/>
    <s v="USD"/>
    <n v="1455272445"/>
    <d v="2016-02-12T10:20:45"/>
    <n v="1452680445"/>
    <x v="1049"/>
    <b v="0"/>
    <n v="0"/>
    <b v="0"/>
    <s v="journalism/audio"/>
    <n v="0"/>
    <e v="#DIV/0!"/>
    <x v="5"/>
  </r>
  <r>
    <x v="1"/>
    <s v="US"/>
    <s v="USD"/>
    <n v="1442257677"/>
    <d v="2015-09-14T19:07:57"/>
    <n v="1439665677"/>
    <x v="1050"/>
    <b v="0"/>
    <n v="0"/>
    <b v="0"/>
    <s v="journalism/audio"/>
    <n v="0"/>
    <e v="#DIV/0!"/>
    <x v="5"/>
  </r>
  <r>
    <x v="1"/>
    <s v="US"/>
    <s v="USD"/>
    <n v="1409098825"/>
    <d v="2014-08-27T00:20:25"/>
    <n v="1406679625"/>
    <x v="1051"/>
    <b v="0"/>
    <n v="0"/>
    <b v="0"/>
    <s v="journalism/audio"/>
    <n v="0"/>
    <e v="#DIV/0!"/>
    <x v="5"/>
  </r>
  <r>
    <x v="1"/>
    <s v="US"/>
    <s v="USD"/>
    <n v="1465243740"/>
    <d v="2016-06-06T20:09:00"/>
    <n v="1461438495"/>
    <x v="1052"/>
    <b v="0"/>
    <n v="0"/>
    <b v="0"/>
    <s v="journalism/audio"/>
    <n v="0"/>
    <e v="#DIV/0!"/>
    <x v="5"/>
  </r>
  <r>
    <x v="1"/>
    <s v="US"/>
    <s v="USD"/>
    <n v="1488773332"/>
    <d v="2017-03-06T04:08:52"/>
    <n v="1486613332"/>
    <x v="1053"/>
    <b v="0"/>
    <n v="1"/>
    <b v="0"/>
    <s v="journalism/audio"/>
    <n v="1"/>
    <n v="15"/>
    <x v="5"/>
  </r>
  <r>
    <x v="1"/>
    <s v="US"/>
    <s v="USD"/>
    <n v="1407708000"/>
    <d v="2014-08-10T22:00:00"/>
    <n v="1405110399"/>
    <x v="1054"/>
    <b v="0"/>
    <n v="0"/>
    <b v="0"/>
    <s v="journalism/audio"/>
    <n v="0"/>
    <e v="#DIV/0!"/>
    <x v="5"/>
  </r>
  <r>
    <x v="1"/>
    <s v="US"/>
    <s v="USD"/>
    <n v="1457394545"/>
    <d v="2016-03-07T23:49:05"/>
    <n v="1454802545"/>
    <x v="1055"/>
    <b v="0"/>
    <n v="0"/>
    <b v="0"/>
    <s v="journalism/audio"/>
    <n v="0"/>
    <e v="#DIV/0!"/>
    <x v="5"/>
  </r>
  <r>
    <x v="1"/>
    <s v="US"/>
    <s v="USD"/>
    <n v="1429892177"/>
    <d v="2015-04-24T16:16:17"/>
    <n v="1424711777"/>
    <x v="1056"/>
    <b v="0"/>
    <n v="0"/>
    <b v="0"/>
    <s v="journalism/audio"/>
    <n v="0"/>
    <e v="#DIV/0!"/>
    <x v="5"/>
  </r>
  <r>
    <x v="1"/>
    <s v="US"/>
    <s v="USD"/>
    <n v="1480888483"/>
    <d v="2016-12-04T21:54:43"/>
    <n v="1478292883"/>
    <x v="1057"/>
    <b v="0"/>
    <n v="0"/>
    <b v="0"/>
    <s v="journalism/audio"/>
    <n v="0"/>
    <e v="#DIV/0!"/>
    <x v="5"/>
  </r>
  <r>
    <x v="1"/>
    <s v="US"/>
    <s v="USD"/>
    <n v="1427328000"/>
    <d v="2015-03-26T00:00:00"/>
    <n v="1423777043"/>
    <x v="1058"/>
    <b v="0"/>
    <n v="0"/>
    <b v="0"/>
    <s v="journalism/audio"/>
    <n v="0"/>
    <e v="#DIV/0!"/>
    <x v="5"/>
  </r>
  <r>
    <x v="1"/>
    <s v="US"/>
    <s v="USD"/>
    <n v="1426269456"/>
    <d v="2015-03-13T17:57:36"/>
    <n v="1423681056"/>
    <x v="1059"/>
    <b v="0"/>
    <n v="0"/>
    <b v="0"/>
    <s v="journalism/audio"/>
    <n v="0"/>
    <e v="#DIV/0!"/>
    <x v="5"/>
  </r>
  <r>
    <x v="1"/>
    <s v="US"/>
    <s v="USD"/>
    <n v="1429134893"/>
    <d v="2015-04-15T21:54:53"/>
    <n v="1426542893"/>
    <x v="1060"/>
    <b v="0"/>
    <n v="1"/>
    <b v="0"/>
    <s v="journalism/audio"/>
    <n v="1"/>
    <n v="50"/>
    <x v="5"/>
  </r>
  <r>
    <x v="1"/>
    <s v="US"/>
    <s v="USD"/>
    <n v="1462150800"/>
    <d v="2016-05-02T01:00:00"/>
    <n v="1456987108"/>
    <x v="1061"/>
    <b v="0"/>
    <n v="0"/>
    <b v="0"/>
    <s v="journalism/audio"/>
    <n v="0"/>
    <e v="#DIV/0!"/>
    <x v="5"/>
  </r>
  <r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</r>
  <r>
    <x v="1"/>
    <s v="US"/>
    <s v="USD"/>
    <n v="1472604262"/>
    <d v="2016-08-31T00:44:22"/>
    <n v="1470012262"/>
    <x v="1063"/>
    <b v="0"/>
    <n v="0"/>
    <b v="0"/>
    <s v="journalism/audio"/>
    <n v="0"/>
    <e v="#DIV/0!"/>
    <x v="5"/>
  </r>
  <r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</r>
  <r>
    <x v="2"/>
    <s v="AU"/>
    <s v="AUD"/>
    <n v="1392800922"/>
    <d v="2014-02-19T09:08:42"/>
    <n v="1390381722"/>
    <x v="1065"/>
    <b v="0"/>
    <n v="5"/>
    <b v="0"/>
    <s v="games/video games"/>
    <n v="2.7"/>
    <n v="16.2"/>
    <x v="6"/>
  </r>
  <r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</r>
  <r>
    <x v="2"/>
    <s v="US"/>
    <s v="USD"/>
    <n v="1387657931"/>
    <d v="2013-12-21T20:32:11"/>
    <n v="1385065931"/>
    <x v="1067"/>
    <b v="0"/>
    <n v="10"/>
    <b v="0"/>
    <s v="games/video games"/>
    <n v="26"/>
    <n v="13"/>
    <x v="6"/>
  </r>
  <r>
    <x v="2"/>
    <s v="US"/>
    <s v="USD"/>
    <n v="1460274864"/>
    <d v="2016-04-10T07:54:24"/>
    <n v="1457686464"/>
    <x v="1068"/>
    <b v="0"/>
    <n v="4"/>
    <b v="0"/>
    <s v="games/video games"/>
    <n v="0.15"/>
    <n v="11.25"/>
    <x v="6"/>
  </r>
  <r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</r>
  <r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</r>
  <r>
    <x v="2"/>
    <s v="NO"/>
    <s v="NOK"/>
    <n v="1447787093"/>
    <d v="2015-11-17T19:04:53"/>
    <n v="1445191493"/>
    <x v="1071"/>
    <b v="0"/>
    <n v="0"/>
    <b v="0"/>
    <s v="games/video games"/>
    <n v="0"/>
    <e v="#DIV/0!"/>
    <x v="6"/>
  </r>
  <r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</r>
  <r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</r>
  <r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</r>
  <r>
    <x v="2"/>
    <s v="US"/>
    <s v="USD"/>
    <n v="1336340516"/>
    <d v="2012-05-06T21:41:56"/>
    <n v="1333748516"/>
    <x v="1075"/>
    <b v="0"/>
    <n v="3"/>
    <b v="0"/>
    <s v="games/video games"/>
    <n v="4.5"/>
    <n v="15"/>
    <x v="6"/>
  </r>
  <r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</r>
  <r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</r>
  <r>
    <x v="2"/>
    <s v="US"/>
    <s v="USD"/>
    <n v="1311309721"/>
    <d v="2011-07-22T04:42:01"/>
    <n v="1307421721"/>
    <x v="1078"/>
    <b v="0"/>
    <n v="5"/>
    <b v="0"/>
    <s v="games/video games"/>
    <n v="7.5"/>
    <n v="9"/>
    <x v="6"/>
  </r>
  <r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</r>
  <r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</r>
  <r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</r>
  <r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</r>
  <r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</r>
  <r>
    <x v="2"/>
    <s v="US"/>
    <s v="USD"/>
    <n v="1407534804"/>
    <d v="2014-08-08T21:53:24"/>
    <n v="1404942804"/>
    <x v="1084"/>
    <b v="0"/>
    <n v="0"/>
    <b v="0"/>
    <s v="games/video games"/>
    <n v="0"/>
    <e v="#DIV/0!"/>
    <x v="6"/>
  </r>
  <r>
    <x v="2"/>
    <s v="CA"/>
    <s v="CAD"/>
    <n v="1457967975"/>
    <d v="2016-03-14T15:06:15"/>
    <n v="1455379575"/>
    <x v="1085"/>
    <b v="0"/>
    <n v="9"/>
    <b v="0"/>
    <s v="games/video games"/>
    <n v="3.42"/>
    <n v="114"/>
    <x v="6"/>
  </r>
  <r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</r>
  <r>
    <x v="2"/>
    <s v="US"/>
    <s v="USD"/>
    <n v="1402852087"/>
    <d v="2014-06-15T17:08:07"/>
    <n v="1400260087"/>
    <x v="1087"/>
    <b v="0"/>
    <n v="0"/>
    <b v="0"/>
    <s v="games/video games"/>
    <n v="0"/>
    <e v="#DIV/0!"/>
    <x v="6"/>
  </r>
  <r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</r>
  <r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</r>
  <r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</r>
  <r>
    <x v="2"/>
    <s v="GB"/>
    <s v="GBP"/>
    <n v="1460313672"/>
    <d v="2016-04-10T18:41:12"/>
    <n v="1457725272"/>
    <x v="1091"/>
    <b v="0"/>
    <n v="2"/>
    <b v="0"/>
    <s v="games/video games"/>
    <n v="12.5"/>
    <n v="12.5"/>
    <x v="6"/>
  </r>
  <r>
    <x v="2"/>
    <s v="US"/>
    <s v="USD"/>
    <n v="1357432638"/>
    <d v="2013-01-06T00:37:18"/>
    <n v="1354840638"/>
    <x v="1092"/>
    <b v="0"/>
    <n v="7"/>
    <b v="0"/>
    <s v="games/video games"/>
    <n v="1.05"/>
    <n v="3"/>
    <x v="6"/>
  </r>
  <r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</r>
  <r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</r>
  <r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</r>
  <r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</r>
  <r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</r>
  <r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</r>
  <r>
    <x v="2"/>
    <s v="GB"/>
    <s v="GBP"/>
    <n v="1431547468"/>
    <d v="2015-05-13T20:04:28"/>
    <n v="1428955468"/>
    <x v="1099"/>
    <b v="0"/>
    <n v="1"/>
    <b v="0"/>
    <s v="games/video games"/>
    <n v="0.5"/>
    <n v="25"/>
    <x v="6"/>
  </r>
  <r>
    <x v="2"/>
    <s v="DE"/>
    <s v="EUR"/>
    <n v="1455417571"/>
    <d v="2016-02-14T02:39:31"/>
    <n v="1452825571"/>
    <x v="1100"/>
    <b v="0"/>
    <n v="10"/>
    <b v="0"/>
    <s v="games/video games"/>
    <n v="2.5"/>
    <n v="10"/>
    <x v="6"/>
  </r>
  <r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</r>
  <r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</r>
  <r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</r>
  <r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</r>
  <r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</r>
  <r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</r>
  <r>
    <x v="2"/>
    <s v="US"/>
    <s v="USD"/>
    <n v="1406148024"/>
    <d v="2014-07-23T20:40:24"/>
    <n v="1403556024"/>
    <x v="1107"/>
    <b v="0"/>
    <n v="0"/>
    <b v="0"/>
    <s v="games/video games"/>
    <n v="0"/>
    <e v="#DIV/0!"/>
    <x v="6"/>
  </r>
  <r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</r>
  <r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</r>
  <r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</r>
  <r>
    <x v="2"/>
    <s v="US"/>
    <s v="USD"/>
    <n v="1452228790"/>
    <d v="2016-01-08T04:53:10"/>
    <n v="1449636790"/>
    <x v="1111"/>
    <b v="0"/>
    <n v="1"/>
    <b v="0"/>
    <s v="games/video games"/>
    <n v="0.04"/>
    <n v="1"/>
    <x v="6"/>
  </r>
  <r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</r>
  <r>
    <x v="2"/>
    <s v="GB"/>
    <s v="GBP"/>
    <n v="1408058820"/>
    <d v="2014-08-14T23:27:00"/>
    <n v="1405466820"/>
    <x v="1113"/>
    <b v="0"/>
    <n v="1"/>
    <b v="0"/>
    <s v="games/video games"/>
    <n v="0.5"/>
    <n v="5"/>
    <x v="6"/>
  </r>
  <r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</r>
  <r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</r>
  <r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</r>
  <r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</r>
  <r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</r>
  <r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</r>
  <r>
    <x v="2"/>
    <s v="US"/>
    <s v="USD"/>
    <n v="1319835400"/>
    <d v="2011-10-28T20:56:40"/>
    <n v="1315947400"/>
    <x v="1120"/>
    <b v="0"/>
    <n v="0"/>
    <b v="0"/>
    <s v="games/video games"/>
    <n v="0"/>
    <e v="#DIV/0!"/>
    <x v="6"/>
  </r>
  <r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</r>
  <r>
    <x v="2"/>
    <s v="GB"/>
    <s v="GBP"/>
    <n v="1369932825"/>
    <d v="2013-05-30T16:53:45"/>
    <n v="1368723225"/>
    <x v="1122"/>
    <b v="0"/>
    <n v="0"/>
    <b v="0"/>
    <s v="games/video games"/>
    <n v="0"/>
    <e v="#DIV/0!"/>
    <x v="6"/>
  </r>
  <r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</r>
  <r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</r>
  <r>
    <x v="2"/>
    <s v="GB"/>
    <s v="GBP"/>
    <n v="1443193130"/>
    <d v="2015-09-25T14:58:50"/>
    <n v="1438009130"/>
    <x v="1125"/>
    <b v="0"/>
    <n v="0"/>
    <b v="0"/>
    <s v="games/mobile games"/>
    <n v="0"/>
    <e v="#DIV/0!"/>
    <x v="6"/>
  </r>
  <r>
    <x v="2"/>
    <s v="US"/>
    <s v="USD"/>
    <n v="1468482694"/>
    <d v="2016-07-14T07:51:34"/>
    <n v="1465890694"/>
    <x v="1126"/>
    <b v="0"/>
    <n v="2"/>
    <b v="0"/>
    <s v="games/mobile games"/>
    <n v="0.5"/>
    <n v="5"/>
    <x v="6"/>
  </r>
  <r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</r>
  <r>
    <x v="2"/>
    <s v="GB"/>
    <s v="GBP"/>
    <n v="1407425717"/>
    <d v="2014-08-07T15:35:17"/>
    <n v="1404833717"/>
    <x v="1128"/>
    <b v="0"/>
    <n v="1"/>
    <b v="0"/>
    <s v="games/mobile games"/>
    <n v="0.1"/>
    <n v="1"/>
    <x v="6"/>
  </r>
  <r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</r>
  <r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</r>
  <r>
    <x v="2"/>
    <s v="AU"/>
    <s v="AUD"/>
    <n v="1450993668"/>
    <d v="2015-12-24T21:47:48"/>
    <n v="1448401668"/>
    <x v="1131"/>
    <b v="0"/>
    <n v="0"/>
    <b v="0"/>
    <s v="games/mobile games"/>
    <n v="0"/>
    <e v="#DIV/0!"/>
    <x v="6"/>
  </r>
  <r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</r>
  <r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</r>
  <r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</r>
  <r>
    <x v="2"/>
    <s v="DE"/>
    <s v="EUR"/>
    <n v="1470527094"/>
    <d v="2016-08-06T23:44:54"/>
    <n v="1467935094"/>
    <x v="1135"/>
    <b v="0"/>
    <n v="1"/>
    <b v="0"/>
    <s v="games/mobile games"/>
    <n v="5"/>
    <n v="50"/>
    <x v="6"/>
  </r>
  <r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</r>
  <r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</r>
  <r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</r>
  <r>
    <x v="2"/>
    <s v="US"/>
    <s v="USD"/>
    <n v="1420100426"/>
    <d v="2015-01-01T08:20:26"/>
    <n v="1417508426"/>
    <x v="1139"/>
    <b v="0"/>
    <n v="1"/>
    <b v="0"/>
    <s v="games/mobile games"/>
    <n v="6.25E-2"/>
    <n v="5"/>
    <x v="6"/>
  </r>
  <r>
    <x v="2"/>
    <s v="GB"/>
    <s v="GBP"/>
    <n v="1438859121"/>
    <d v="2015-08-06T11:05:21"/>
    <n v="1436267121"/>
    <x v="1140"/>
    <b v="0"/>
    <n v="0"/>
    <b v="0"/>
    <s v="games/mobile games"/>
    <n v="0"/>
    <e v="#DIV/0!"/>
    <x v="6"/>
  </r>
  <r>
    <x v="2"/>
    <s v="DE"/>
    <s v="EUR"/>
    <n v="1436460450"/>
    <d v="2015-07-09T16:47:30"/>
    <n v="1433868450"/>
    <x v="1141"/>
    <b v="0"/>
    <n v="0"/>
    <b v="0"/>
    <s v="games/mobile games"/>
    <n v="0"/>
    <e v="#DIV/0!"/>
    <x v="6"/>
  </r>
  <r>
    <x v="2"/>
    <s v="US"/>
    <s v="USD"/>
    <n v="1424131727"/>
    <d v="2015-02-17T00:08:47"/>
    <n v="1421539727"/>
    <x v="1142"/>
    <b v="0"/>
    <n v="0"/>
    <b v="0"/>
    <s v="games/mobile games"/>
    <n v="0"/>
    <e v="#DIV/0!"/>
    <x v="6"/>
  </r>
  <r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</r>
  <r>
    <x v="2"/>
    <s v="US"/>
    <s v="USD"/>
    <n v="1430281320"/>
    <d v="2015-04-29T04:22:00"/>
    <n v="1427689320"/>
    <x v="1144"/>
    <b v="0"/>
    <n v="0"/>
    <b v="0"/>
    <s v="food/food trucks"/>
    <n v="0"/>
    <e v="#DIV/0!"/>
    <x v="7"/>
  </r>
  <r>
    <x v="2"/>
    <s v="US"/>
    <s v="USD"/>
    <n v="1412272592"/>
    <d v="2014-10-02T17:56:32"/>
    <n v="1407088592"/>
    <x v="1145"/>
    <b v="0"/>
    <n v="1"/>
    <b v="0"/>
    <s v="food/food trucks"/>
    <n v="0.125"/>
    <n v="100"/>
    <x v="7"/>
  </r>
  <r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</r>
  <r>
    <x v="2"/>
    <s v="CA"/>
    <s v="CAD"/>
    <n v="1413760783"/>
    <d v="2014-10-19T23:19:43"/>
    <n v="1408576783"/>
    <x v="1147"/>
    <b v="0"/>
    <n v="0"/>
    <b v="0"/>
    <s v="food/food trucks"/>
    <n v="0"/>
    <e v="#DIV/0!"/>
    <x v="7"/>
  </r>
  <r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</r>
  <r>
    <x v="2"/>
    <s v="US"/>
    <s v="USD"/>
    <n v="1466096566"/>
    <d v="2016-06-16T17:02:46"/>
    <n v="1463504566"/>
    <x v="1149"/>
    <b v="0"/>
    <n v="2"/>
    <b v="0"/>
    <s v="food/food trucks"/>
    <n v="0.15"/>
    <n v="37.5"/>
    <x v="7"/>
  </r>
  <r>
    <x v="2"/>
    <s v="US"/>
    <s v="USD"/>
    <n v="1452293675"/>
    <d v="2016-01-08T22:54:35"/>
    <n v="1447109675"/>
    <x v="1150"/>
    <b v="0"/>
    <n v="6"/>
    <b v="0"/>
    <s v="food/food trucks"/>
    <n v="10.08"/>
    <n v="42"/>
    <x v="7"/>
  </r>
  <r>
    <x v="2"/>
    <s v="US"/>
    <s v="USD"/>
    <n v="1441592863"/>
    <d v="2015-09-07T02:27:43"/>
    <n v="1439000863"/>
    <x v="1151"/>
    <b v="0"/>
    <n v="0"/>
    <b v="0"/>
    <s v="food/food trucks"/>
    <n v="0"/>
    <e v="#DIV/0!"/>
    <x v="7"/>
  </r>
  <r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</r>
  <r>
    <x v="2"/>
    <s v="US"/>
    <s v="USD"/>
    <n v="1434647305"/>
    <d v="2015-06-18T17:08:25"/>
    <n v="1432055305"/>
    <x v="1153"/>
    <b v="0"/>
    <n v="1"/>
    <b v="0"/>
    <s v="food/food trucks"/>
    <n v="0.625"/>
    <n v="50"/>
    <x v="7"/>
  </r>
  <r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</r>
  <r>
    <x v="2"/>
    <s v="US"/>
    <s v="USD"/>
    <n v="1408040408"/>
    <d v="2014-08-14T18:20:08"/>
    <n v="1405448408"/>
    <x v="1155"/>
    <b v="0"/>
    <n v="8"/>
    <b v="0"/>
    <s v="food/food trucks"/>
    <n v="0.752"/>
    <n v="23.5"/>
    <x v="7"/>
  </r>
  <r>
    <x v="2"/>
    <s v="US"/>
    <s v="USD"/>
    <n v="1424742162"/>
    <d v="2015-02-24T01:42:42"/>
    <n v="1422150162"/>
    <x v="1156"/>
    <b v="0"/>
    <n v="0"/>
    <b v="0"/>
    <s v="food/food trucks"/>
    <n v="0"/>
    <e v="#DIV/0!"/>
    <x v="7"/>
  </r>
  <r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</r>
  <r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</r>
  <r>
    <x v="2"/>
    <s v="US"/>
    <s v="USD"/>
    <n v="1435679100"/>
    <d v="2015-06-30T15:45:00"/>
    <n v="1433006765"/>
    <x v="1159"/>
    <b v="0"/>
    <n v="0"/>
    <b v="0"/>
    <s v="food/food trucks"/>
    <n v="0"/>
    <e v="#DIV/0!"/>
    <x v="7"/>
  </r>
  <r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</r>
  <r>
    <x v="2"/>
    <s v="US"/>
    <s v="USD"/>
    <n v="1432047989"/>
    <d v="2015-05-19T15:06:29"/>
    <n v="1430233589"/>
    <x v="1161"/>
    <b v="0"/>
    <n v="0"/>
    <b v="0"/>
    <s v="food/food trucks"/>
    <n v="0"/>
    <e v="#DIV/0!"/>
    <x v="7"/>
  </r>
  <r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</r>
  <r>
    <x v="2"/>
    <s v="US"/>
    <s v="USD"/>
    <n v="1407604920"/>
    <d v="2014-08-09T17:22:00"/>
    <n v="1405012920"/>
    <x v="1163"/>
    <b v="0"/>
    <n v="0"/>
    <b v="0"/>
    <s v="food/food trucks"/>
    <n v="0"/>
    <e v="#DIV/0!"/>
    <x v="7"/>
  </r>
  <r>
    <x v="2"/>
    <s v="US"/>
    <s v="USD"/>
    <n v="1466270582"/>
    <d v="2016-06-18T17:23:02"/>
    <n v="1463678582"/>
    <x v="1164"/>
    <b v="0"/>
    <n v="0"/>
    <b v="0"/>
    <s v="food/food trucks"/>
    <n v="0"/>
    <e v="#DIV/0!"/>
    <x v="7"/>
  </r>
  <r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</r>
  <r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</r>
  <r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</r>
  <r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</r>
  <r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</r>
  <r>
    <x v="2"/>
    <s v="GB"/>
    <s v="GBP"/>
    <n v="1433021171"/>
    <d v="2015-05-30T21:26:11"/>
    <n v="1430429171"/>
    <x v="1170"/>
    <b v="0"/>
    <n v="2"/>
    <b v="0"/>
    <s v="food/food trucks"/>
    <n v="0.4"/>
    <n v="50"/>
    <x v="7"/>
  </r>
  <r>
    <x v="2"/>
    <s v="US"/>
    <s v="USD"/>
    <n v="1415909927"/>
    <d v="2014-11-13T20:18:47"/>
    <n v="1414351127"/>
    <x v="1171"/>
    <b v="0"/>
    <n v="1"/>
    <b v="0"/>
    <s v="food/food trucks"/>
    <n v="0.1"/>
    <n v="25"/>
    <x v="7"/>
  </r>
  <r>
    <x v="2"/>
    <s v="US"/>
    <s v="USD"/>
    <n v="1408551752"/>
    <d v="2014-08-20T16:22:32"/>
    <n v="1405959752"/>
    <x v="1172"/>
    <b v="0"/>
    <n v="0"/>
    <b v="0"/>
    <s v="food/food trucks"/>
    <n v="0"/>
    <e v="#DIV/0!"/>
    <x v="7"/>
  </r>
  <r>
    <x v="2"/>
    <s v="US"/>
    <s v="USD"/>
    <n v="1438576057"/>
    <d v="2015-08-03T04:27:37"/>
    <n v="1435552057"/>
    <x v="1173"/>
    <b v="0"/>
    <n v="1"/>
    <b v="0"/>
    <s v="food/food trucks"/>
    <n v="2.4E-2"/>
    <n v="30"/>
    <x v="7"/>
  </r>
  <r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</r>
  <r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</r>
  <r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</r>
  <r>
    <x v="2"/>
    <s v="GB"/>
    <s v="GBP"/>
    <n v="1413388296"/>
    <d v="2014-10-15T15:51:36"/>
    <n v="1410796296"/>
    <x v="1177"/>
    <b v="0"/>
    <n v="0"/>
    <b v="0"/>
    <s v="food/food trucks"/>
    <n v="0"/>
    <e v="#DIV/0!"/>
    <x v="7"/>
  </r>
  <r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</r>
  <r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</r>
  <r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</r>
  <r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</r>
  <r>
    <x v="2"/>
    <s v="US"/>
    <s v="USD"/>
    <n v="1484239320"/>
    <d v="2017-01-12T16:42:00"/>
    <n v="1482609088"/>
    <x v="1182"/>
    <b v="0"/>
    <n v="4"/>
    <b v="0"/>
    <s v="food/food trucks"/>
    <n v="4.2"/>
    <n v="10.5"/>
    <x v="7"/>
  </r>
  <r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</r>
  <r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</r>
  <r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</r>
  <r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</r>
  <r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</r>
  <r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</r>
  <r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</r>
  <r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</r>
  <r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</r>
  <r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</r>
  <r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</r>
  <r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</r>
  <r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</r>
  <r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</r>
  <r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</r>
  <r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</r>
  <r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</r>
  <r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</r>
  <r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</r>
  <r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</r>
  <r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</r>
  <r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</r>
  <r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</r>
  <r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</r>
  <r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</r>
  <r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</r>
  <r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</r>
  <r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</r>
  <r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</r>
  <r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</r>
  <r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</r>
  <r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</r>
  <r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</r>
  <r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</r>
  <r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</r>
  <r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</r>
  <r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</r>
  <r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</r>
  <r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</r>
  <r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</r>
  <r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</r>
  <r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</r>
  <r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</r>
  <r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</r>
  <r>
    <x v="1"/>
    <s v="US"/>
    <s v="USD"/>
    <n v="1407394800"/>
    <d v="2014-08-07T07:00:00"/>
    <n v="1404770616"/>
    <x v="1227"/>
    <b v="0"/>
    <n v="0"/>
    <b v="0"/>
    <s v="music/world music"/>
    <n v="0"/>
    <e v="#DIV/0!"/>
    <x v="4"/>
  </r>
  <r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</r>
  <r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</r>
  <r>
    <x v="1"/>
    <s v="US"/>
    <s v="USD"/>
    <n v="1298589630"/>
    <d v="2011-02-24T23:20:30"/>
    <n v="1295997630"/>
    <x v="1230"/>
    <b v="0"/>
    <n v="0"/>
    <b v="0"/>
    <s v="music/world music"/>
    <n v="0"/>
    <e v="#DIV/0!"/>
    <x v="4"/>
  </r>
  <r>
    <x v="1"/>
    <s v="US"/>
    <s v="USD"/>
    <n v="1440723600"/>
    <d v="2015-08-28T01:00:00"/>
    <n v="1436394968"/>
    <x v="1231"/>
    <b v="0"/>
    <n v="0"/>
    <b v="0"/>
    <s v="music/world music"/>
    <n v="0"/>
    <e v="#DIV/0!"/>
    <x v="4"/>
  </r>
  <r>
    <x v="1"/>
    <s v="US"/>
    <s v="USD"/>
    <n v="1381090870"/>
    <d v="2013-10-06T20:21:10"/>
    <n v="1377030070"/>
    <x v="1232"/>
    <b v="0"/>
    <n v="1"/>
    <b v="0"/>
    <s v="music/world music"/>
    <n v="0.8"/>
    <n v="40"/>
    <x v="4"/>
  </r>
  <r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</r>
  <r>
    <x v="1"/>
    <s v="GB"/>
    <s v="GBP"/>
    <n v="1422903342"/>
    <d v="2015-02-02T18:55:42"/>
    <n v="1420311342"/>
    <x v="1234"/>
    <b v="0"/>
    <n v="0"/>
    <b v="0"/>
    <s v="music/world music"/>
    <n v="0"/>
    <e v="#DIV/0!"/>
    <x v="4"/>
  </r>
  <r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</r>
  <r>
    <x v="1"/>
    <s v="US"/>
    <s v="USD"/>
    <n v="1343491200"/>
    <d v="2012-07-28T16:00:00"/>
    <n v="1342801164"/>
    <x v="1236"/>
    <b v="0"/>
    <n v="0"/>
    <b v="0"/>
    <s v="music/world music"/>
    <n v="0"/>
    <e v="#DIV/0!"/>
    <x v="4"/>
  </r>
  <r>
    <x v="1"/>
    <s v="US"/>
    <s v="USD"/>
    <n v="1345790865"/>
    <d v="2012-08-24T06:47:45"/>
    <n v="1344062865"/>
    <x v="1237"/>
    <b v="0"/>
    <n v="0"/>
    <b v="0"/>
    <s v="music/world music"/>
    <n v="0"/>
    <e v="#DIV/0!"/>
    <x v="4"/>
  </r>
  <r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</r>
  <r>
    <x v="1"/>
    <s v="US"/>
    <s v="USD"/>
    <n v="1325804767"/>
    <d v="2012-01-05T23:06:07"/>
    <n v="1323212767"/>
    <x v="1239"/>
    <b v="0"/>
    <n v="0"/>
    <b v="0"/>
    <s v="music/world music"/>
    <n v="0"/>
    <e v="#DIV/0!"/>
    <x v="4"/>
  </r>
  <r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</r>
  <r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</r>
  <r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</r>
  <r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</r>
  <r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</r>
  <r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</r>
  <r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</r>
  <r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</r>
  <r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</r>
  <r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</r>
  <r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</r>
  <r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</r>
  <r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</r>
  <r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</r>
  <r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</r>
  <r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</r>
  <r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</r>
  <r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</r>
  <r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</r>
  <r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</r>
  <r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</r>
  <r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</r>
  <r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</r>
  <r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</r>
  <r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</r>
  <r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</r>
  <r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</r>
  <r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</r>
  <r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</r>
  <r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</r>
  <r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</r>
  <r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</r>
  <r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</r>
  <r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</r>
  <r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</r>
  <r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</r>
  <r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</r>
  <r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</r>
  <r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</r>
  <r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</r>
  <r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</r>
  <r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</r>
  <r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</r>
  <r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</r>
  <r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</r>
  <r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</r>
  <r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</r>
  <r>
    <x v="0"/>
    <s v="GB"/>
    <s v="GBP"/>
    <n v="1434120856"/>
    <d v="2015-06-12T14:54:16"/>
    <n v="1428936856"/>
    <x v="1287"/>
    <b v="0"/>
    <n v="25"/>
    <b v="1"/>
    <s v="theater/plays"/>
    <n v="242"/>
    <n v="24.2"/>
    <x v="1"/>
  </r>
  <r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</r>
  <r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</r>
  <r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</r>
  <r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</r>
  <r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</r>
  <r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</r>
  <r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</r>
  <r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</r>
  <r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</r>
  <r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</r>
  <r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</r>
  <r>
    <x v="0"/>
    <s v="US"/>
    <s v="USD"/>
    <n v="1436902359"/>
    <d v="2015-07-14T19:32:39"/>
    <n v="1434310359"/>
    <x v="1299"/>
    <b v="0"/>
    <n v="32"/>
    <b v="1"/>
    <s v="theater/plays"/>
    <n v="124"/>
    <n v="135.625"/>
    <x v="1"/>
  </r>
  <r>
    <x v="0"/>
    <s v="US"/>
    <s v="USD"/>
    <n v="1464807420"/>
    <d v="2016-06-01T18:57:00"/>
    <n v="1461427938"/>
    <x v="1300"/>
    <b v="0"/>
    <n v="24"/>
    <b v="1"/>
    <s v="theater/plays"/>
    <n v="135"/>
    <n v="168.75"/>
    <x v="1"/>
  </r>
  <r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</r>
  <r>
    <x v="0"/>
    <s v="US"/>
    <s v="USD"/>
    <n v="1480559011"/>
    <d v="2016-12-01T02:23:31"/>
    <n v="1477963411"/>
    <x v="1302"/>
    <b v="0"/>
    <n v="50"/>
    <b v="1"/>
    <s v="theater/plays"/>
    <n v="100"/>
    <n v="50"/>
    <x v="1"/>
  </r>
  <r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</r>
  <r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</r>
  <r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</r>
  <r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</r>
  <r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</r>
  <r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</r>
  <r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</r>
  <r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</r>
  <r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</r>
  <r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</r>
  <r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</r>
  <r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</r>
  <r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</r>
  <r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</r>
  <r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</r>
  <r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</r>
  <r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</r>
  <r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</r>
  <r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</r>
  <r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</r>
  <r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</r>
  <r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</r>
  <r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</r>
  <r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</r>
  <r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</r>
  <r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</r>
  <r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</r>
  <r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</r>
  <r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</r>
  <r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</r>
  <r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</r>
  <r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</r>
  <r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</r>
  <r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</r>
  <r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</r>
  <r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</r>
  <r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</r>
  <r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</r>
  <r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</r>
  <r>
    <x v="1"/>
    <s v="US"/>
    <s v="USD"/>
    <n v="1437161739"/>
    <d v="2015-07-17T19:35:39"/>
    <n v="1434569739"/>
    <x v="1342"/>
    <b v="0"/>
    <n v="1"/>
    <b v="0"/>
    <s v="technology/wearables"/>
    <n v="0.2"/>
    <n v="100"/>
    <x v="2"/>
  </r>
  <r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</r>
  <r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</r>
  <r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</r>
  <r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</r>
  <r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</r>
  <r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</r>
  <r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</r>
  <r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</r>
  <r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</r>
  <r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</r>
  <r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</r>
  <r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</r>
  <r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</r>
  <r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</r>
  <r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</r>
  <r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</r>
  <r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</r>
  <r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</r>
  <r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</r>
  <r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</r>
  <r>
    <x v="0"/>
    <s v="US"/>
    <s v="USD"/>
    <n v="1455523140"/>
    <d v="2016-02-15T07:59:00"/>
    <n v="1453925727"/>
    <x v="1363"/>
    <b v="0"/>
    <n v="5"/>
    <b v="1"/>
    <s v="publishing/nonfiction"/>
    <n v="100"/>
    <n v="40"/>
    <x v="3"/>
  </r>
  <r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</r>
  <r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</r>
  <r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</r>
  <r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</r>
  <r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</r>
  <r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</r>
  <r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</r>
  <r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</r>
  <r>
    <x v="0"/>
    <s v="US"/>
    <s v="USD"/>
    <n v="1342115132"/>
    <d v="2012-07-12T17:45:32"/>
    <n v="1339523132"/>
    <x v="1372"/>
    <b v="0"/>
    <n v="16"/>
    <b v="1"/>
    <s v="music/rock"/>
    <n v="124"/>
    <n v="38.75"/>
    <x v="4"/>
  </r>
  <r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</r>
  <r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</r>
  <r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</r>
  <r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</r>
  <r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</r>
  <r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</r>
  <r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</r>
  <r>
    <x v="0"/>
    <s v="US"/>
    <s v="USD"/>
    <n v="1433815200"/>
    <d v="2015-06-09T02:00:00"/>
    <n v="1431886706"/>
    <x v="1380"/>
    <b v="0"/>
    <n v="5"/>
    <b v="1"/>
    <s v="music/rock"/>
    <n v="424"/>
    <n v="21.2"/>
    <x v="4"/>
  </r>
  <r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</r>
  <r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</r>
  <r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</r>
  <r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</r>
  <r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</r>
  <r>
    <x v="0"/>
    <s v="US"/>
    <s v="USD"/>
    <n v="1438183889"/>
    <d v="2015-07-29T15:31:29"/>
    <n v="1435591889"/>
    <x v="1386"/>
    <b v="0"/>
    <n v="14"/>
    <b v="1"/>
    <s v="music/rock"/>
    <n v="218.75"/>
    <n v="62.5"/>
    <x v="4"/>
  </r>
  <r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</r>
  <r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</r>
  <r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</r>
  <r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</r>
  <r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</r>
  <r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</r>
  <r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</r>
  <r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</r>
  <r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</r>
  <r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</r>
  <r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</r>
  <r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</r>
  <r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</r>
  <r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</r>
  <r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</r>
  <r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</r>
  <r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</r>
  <r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</r>
  <r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</r>
  <r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</r>
  <r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</r>
  <r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</r>
  <r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</r>
  <r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</r>
  <r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</r>
  <r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</r>
  <r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</r>
  <r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</r>
  <r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</r>
  <r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</r>
  <r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</r>
  <r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</r>
  <r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</r>
  <r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</r>
  <r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</r>
  <r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</r>
  <r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</r>
  <r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</r>
  <r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</r>
  <r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</r>
  <r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</r>
  <r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</r>
  <r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</r>
  <r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</r>
  <r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</r>
  <r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</r>
  <r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</r>
  <r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</r>
  <r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</r>
  <r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</r>
  <r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</r>
  <r>
    <x v="2"/>
    <s v="DK"/>
    <s v="DKK"/>
    <n v="1461765300"/>
    <d v="2016-04-27T13:55:00"/>
    <n v="1459198499"/>
    <x v="1438"/>
    <b v="0"/>
    <n v="8"/>
    <b v="0"/>
    <s v="publishing/translations"/>
    <n v="3"/>
    <n v="75"/>
    <x v="3"/>
  </r>
  <r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</r>
  <r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</r>
  <r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</r>
  <r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</r>
  <r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</r>
  <r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</r>
  <r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</r>
  <r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</r>
  <r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</r>
  <r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</r>
  <r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</r>
  <r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</r>
  <r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</r>
  <r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</r>
  <r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</r>
  <r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</r>
  <r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</r>
  <r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</r>
  <r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</r>
  <r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</r>
  <r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</r>
  <r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</r>
  <r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</r>
  <r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</r>
  <r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</r>
  <r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</r>
  <r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</r>
  <r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</r>
  <r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</r>
  <r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</r>
  <r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</r>
  <r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</r>
  <r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</r>
  <r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</r>
  <r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</r>
  <r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</r>
  <r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</r>
  <r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</r>
  <r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</r>
  <r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</r>
  <r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</r>
  <r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</r>
  <r>
    <x v="2"/>
    <s v="CA"/>
    <s v="CAD"/>
    <n v="1383430145"/>
    <d v="2013-11-02T22:09:05"/>
    <n v="1380838145"/>
    <x v="1481"/>
    <b v="0"/>
    <n v="6"/>
    <b v="0"/>
    <s v="publishing/fiction"/>
    <n v="2.1"/>
    <n v="17.5"/>
    <x v="3"/>
  </r>
  <r>
    <x v="2"/>
    <s v="US"/>
    <s v="USD"/>
    <n v="1347004260"/>
    <d v="2012-09-07T07:51:00"/>
    <n v="1345062936"/>
    <x v="1482"/>
    <b v="0"/>
    <n v="1"/>
    <b v="0"/>
    <s v="publishing/fiction"/>
    <n v="0.1"/>
    <n v="5"/>
    <x v="3"/>
  </r>
  <r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</r>
  <r>
    <x v="2"/>
    <s v="US"/>
    <s v="USD"/>
    <n v="1342882260"/>
    <d v="2012-07-21T14:51:00"/>
    <n v="1337834963"/>
    <x v="1484"/>
    <b v="0"/>
    <n v="0"/>
    <b v="0"/>
    <s v="publishing/fiction"/>
    <n v="0"/>
    <e v="#DIV/0!"/>
    <x v="3"/>
  </r>
  <r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</r>
  <r>
    <x v="2"/>
    <s v="US"/>
    <s v="USD"/>
    <n v="1425009761"/>
    <d v="2015-02-27T04:02:41"/>
    <n v="1422417761"/>
    <x v="1486"/>
    <b v="0"/>
    <n v="3"/>
    <b v="0"/>
    <s v="publishing/fiction"/>
    <n v="0.24"/>
    <n v="16"/>
    <x v="3"/>
  </r>
  <r>
    <x v="2"/>
    <s v="US"/>
    <s v="USD"/>
    <n v="1470175271"/>
    <d v="2016-08-02T22:01:11"/>
    <n v="1467583271"/>
    <x v="1487"/>
    <b v="0"/>
    <n v="0"/>
    <b v="0"/>
    <s v="publishing/fiction"/>
    <n v="0"/>
    <e v="#DIV/0!"/>
    <x v="3"/>
  </r>
  <r>
    <x v="2"/>
    <s v="AU"/>
    <s v="AUD"/>
    <n v="1388928660"/>
    <d v="2014-01-05T13:31:00"/>
    <n v="1386336660"/>
    <x v="1488"/>
    <b v="0"/>
    <n v="6"/>
    <b v="0"/>
    <s v="publishing/fiction"/>
    <n v="2.4"/>
    <n v="60"/>
    <x v="3"/>
  </r>
  <r>
    <x v="2"/>
    <s v="US"/>
    <s v="USD"/>
    <n v="1352994052"/>
    <d v="2012-11-15T15:40:52"/>
    <n v="1350398452"/>
    <x v="1489"/>
    <b v="0"/>
    <n v="0"/>
    <b v="0"/>
    <s v="publishing/fiction"/>
    <n v="0"/>
    <e v="#DIV/0!"/>
    <x v="3"/>
  </r>
  <r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</r>
  <r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</r>
  <r>
    <x v="2"/>
    <s v="US"/>
    <s v="USD"/>
    <n v="1308431646"/>
    <d v="2011-06-18T21:14:06"/>
    <n v="1305839646"/>
    <x v="1492"/>
    <b v="0"/>
    <n v="2"/>
    <b v="0"/>
    <s v="publishing/fiction"/>
    <n v="0.75"/>
    <n v="15"/>
    <x v="3"/>
  </r>
  <r>
    <x v="2"/>
    <s v="US"/>
    <s v="USD"/>
    <n v="1371415675"/>
    <d v="2013-06-16T20:47:55"/>
    <n v="1368823675"/>
    <x v="1493"/>
    <b v="0"/>
    <n v="0"/>
    <b v="0"/>
    <s v="publishing/fiction"/>
    <n v="0"/>
    <e v="#DIV/0!"/>
    <x v="3"/>
  </r>
  <r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</r>
  <r>
    <x v="2"/>
    <s v="US"/>
    <s v="USD"/>
    <n v="1314471431"/>
    <d v="2011-08-27T18:57:11"/>
    <n v="1311879431"/>
    <x v="1495"/>
    <b v="0"/>
    <n v="0"/>
    <b v="0"/>
    <s v="publishing/fiction"/>
    <n v="0"/>
    <e v="#DIV/0!"/>
    <x v="3"/>
  </r>
  <r>
    <x v="2"/>
    <s v="US"/>
    <s v="USD"/>
    <n v="1410866659"/>
    <d v="2014-09-16T11:24:19"/>
    <n v="1405682659"/>
    <x v="1496"/>
    <b v="0"/>
    <n v="0"/>
    <b v="0"/>
    <s v="publishing/fiction"/>
    <n v="0"/>
    <e v="#DIV/0!"/>
    <x v="3"/>
  </r>
  <r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</r>
  <r>
    <x v="2"/>
    <s v="US"/>
    <s v="USD"/>
    <n v="1409787378"/>
    <d v="2014-09-03T23:36:18"/>
    <n v="1405899378"/>
    <x v="1498"/>
    <b v="0"/>
    <n v="3"/>
    <b v="0"/>
    <s v="publishing/fiction"/>
    <n v="1.9"/>
    <n v="19"/>
    <x v="3"/>
  </r>
  <r>
    <x v="2"/>
    <s v="US"/>
    <s v="USD"/>
    <n v="1470355833"/>
    <d v="2016-08-05T00:10:33"/>
    <n v="1465171833"/>
    <x v="1499"/>
    <b v="0"/>
    <n v="1"/>
    <b v="0"/>
    <s v="publishing/fiction"/>
    <n v="0.25"/>
    <n v="5"/>
    <x v="3"/>
  </r>
  <r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</r>
  <r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</r>
  <r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</r>
  <r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</r>
  <r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</r>
  <r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</r>
  <r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</r>
  <r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</r>
  <r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</r>
  <r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</r>
  <r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</r>
  <r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</r>
  <r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</r>
  <r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</r>
  <r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</r>
  <r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</r>
  <r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</r>
  <r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</r>
  <r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</r>
  <r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</r>
  <r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</r>
  <r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</r>
  <r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</r>
  <r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</r>
  <r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</r>
  <r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</r>
  <r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</r>
  <r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</r>
  <r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</r>
  <r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</r>
  <r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</r>
  <r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</r>
  <r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</r>
  <r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</r>
  <r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</r>
  <r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</r>
  <r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</r>
  <r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</r>
  <r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</r>
  <r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</r>
  <r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</r>
  <r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</r>
  <r>
    <x v="2"/>
    <s v="CA"/>
    <s v="CAD"/>
    <n v="1435708500"/>
    <d v="2015-06-30T23:55:00"/>
    <n v="1434412500"/>
    <x v="1542"/>
    <b v="0"/>
    <n v="1"/>
    <b v="0"/>
    <s v="photography/nature"/>
    <n v="4"/>
    <n v="20"/>
    <x v="8"/>
  </r>
  <r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</r>
  <r>
    <x v="2"/>
    <s v="US"/>
    <s v="USD"/>
    <n v="1427847480"/>
    <d v="2015-04-01T00:18:00"/>
    <n v="1424222024"/>
    <x v="1544"/>
    <b v="0"/>
    <n v="0"/>
    <b v="0"/>
    <s v="photography/nature"/>
    <n v="0"/>
    <e v="#DIV/0!"/>
    <x v="8"/>
  </r>
  <r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</r>
  <r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</r>
  <r>
    <x v="2"/>
    <s v="US"/>
    <s v="USD"/>
    <n v="1487844882"/>
    <d v="2017-02-23T10:14:42"/>
    <n v="1487240082"/>
    <x v="1547"/>
    <b v="0"/>
    <n v="0"/>
    <b v="0"/>
    <s v="photography/nature"/>
    <n v="0"/>
    <e v="#DIV/0!"/>
    <x v="8"/>
  </r>
  <r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</r>
  <r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</r>
  <r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</r>
  <r>
    <x v="2"/>
    <s v="US"/>
    <s v="USD"/>
    <n v="1432756039"/>
    <d v="2015-05-27T19:47:19"/>
    <n v="1430164039"/>
    <x v="1551"/>
    <b v="0"/>
    <n v="0"/>
    <b v="0"/>
    <s v="photography/nature"/>
    <n v="0"/>
    <e v="#DIV/0!"/>
    <x v="8"/>
  </r>
  <r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</r>
  <r>
    <x v="2"/>
    <s v="US"/>
    <s v="USD"/>
    <n v="1441176447"/>
    <d v="2015-09-02T06:47:27"/>
    <n v="1438584447"/>
    <x v="1553"/>
    <b v="0"/>
    <n v="0"/>
    <b v="0"/>
    <s v="photography/nature"/>
    <n v="0"/>
    <e v="#DIV/0!"/>
    <x v="8"/>
  </r>
  <r>
    <x v="2"/>
    <s v="AU"/>
    <s v="AUD"/>
    <n v="1438495390"/>
    <d v="2015-08-02T06:03:10"/>
    <n v="1435903390"/>
    <x v="1554"/>
    <b v="0"/>
    <n v="0"/>
    <b v="0"/>
    <s v="photography/nature"/>
    <n v="0"/>
    <e v="#DIV/0!"/>
    <x v="8"/>
  </r>
  <r>
    <x v="2"/>
    <s v="US"/>
    <s v="USD"/>
    <n v="1442509200"/>
    <d v="2015-09-17T17:00:00"/>
    <n v="1440513832"/>
    <x v="1555"/>
    <b v="0"/>
    <n v="0"/>
    <b v="0"/>
    <s v="photography/nature"/>
    <n v="0"/>
    <e v="#DIV/0!"/>
    <x v="8"/>
  </r>
  <r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</r>
  <r>
    <x v="2"/>
    <s v="US"/>
    <s v="USD"/>
    <n v="1411227633"/>
    <d v="2014-09-20T15:40:33"/>
    <n v="1408549233"/>
    <x v="1557"/>
    <b v="0"/>
    <n v="1"/>
    <b v="0"/>
    <s v="photography/nature"/>
    <n v="4"/>
    <n v="100"/>
    <x v="8"/>
  </r>
  <r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</r>
  <r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</r>
  <r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</r>
  <r>
    <x v="1"/>
    <s v="US"/>
    <s v="USD"/>
    <n v="1383789603"/>
    <d v="2013-11-07T02:00:03"/>
    <n v="1381194003"/>
    <x v="1561"/>
    <b v="0"/>
    <n v="1"/>
    <b v="0"/>
    <s v="publishing/art books"/>
    <n v="0.67"/>
    <n v="67"/>
    <x v="3"/>
  </r>
  <r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</r>
  <r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</r>
  <r>
    <x v="1"/>
    <s v="US"/>
    <s v="USD"/>
    <n v="1432843500"/>
    <d v="2015-05-28T20:05:00"/>
    <n v="1430124509"/>
    <x v="1564"/>
    <b v="0"/>
    <n v="1"/>
    <b v="0"/>
    <s v="publishing/art books"/>
    <n v="0.1"/>
    <n v="10"/>
    <x v="3"/>
  </r>
  <r>
    <x v="1"/>
    <s v="US"/>
    <s v="USD"/>
    <n v="1307554261"/>
    <d v="2011-06-08T17:31:01"/>
    <n v="1304962261"/>
    <x v="1565"/>
    <b v="0"/>
    <n v="1"/>
    <b v="0"/>
    <s v="publishing/art books"/>
    <n v="2.5"/>
    <n v="100"/>
    <x v="3"/>
  </r>
  <r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</r>
  <r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</r>
  <r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</r>
  <r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</r>
  <r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</r>
  <r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</r>
  <r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</r>
  <r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</r>
  <r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</r>
  <r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</r>
  <r>
    <x v="1"/>
    <s v="US"/>
    <s v="USD"/>
    <n v="1435698368"/>
    <d v="2015-06-30T21:06:08"/>
    <n v="1431810368"/>
    <x v="1576"/>
    <b v="0"/>
    <n v="10"/>
    <b v="0"/>
    <s v="publishing/art books"/>
    <n v="13"/>
    <n v="65"/>
    <x v="3"/>
  </r>
  <r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</r>
  <r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</r>
  <r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</r>
  <r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</r>
  <r>
    <x v="2"/>
    <s v="GB"/>
    <s v="GBP"/>
    <n v="1450521990"/>
    <d v="2015-12-19T10:46:30"/>
    <n v="1447757190"/>
    <x v="1581"/>
    <b v="0"/>
    <n v="1"/>
    <b v="0"/>
    <s v="photography/places"/>
    <n v="0.5"/>
    <n v="5"/>
    <x v="8"/>
  </r>
  <r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</r>
  <r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</r>
  <r>
    <x v="2"/>
    <s v="US"/>
    <s v="USD"/>
    <n v="1401464101"/>
    <d v="2014-05-30T15:35:01"/>
    <n v="1400600101"/>
    <x v="1584"/>
    <b v="0"/>
    <n v="0"/>
    <b v="0"/>
    <s v="photography/places"/>
    <n v="0"/>
    <e v="#DIV/0!"/>
    <x v="8"/>
  </r>
  <r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</r>
  <r>
    <x v="2"/>
    <s v="US"/>
    <s v="USD"/>
    <n v="1428197422"/>
    <d v="2015-04-05T01:30:22"/>
    <n v="1425609022"/>
    <x v="1586"/>
    <b v="0"/>
    <n v="0"/>
    <b v="0"/>
    <s v="photography/places"/>
    <n v="0"/>
    <e v="#DIV/0!"/>
    <x v="8"/>
  </r>
  <r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</r>
  <r>
    <x v="2"/>
    <s v="US"/>
    <s v="USD"/>
    <n v="1422735120"/>
    <d v="2015-01-31T20:12:00"/>
    <n v="1420091999"/>
    <x v="1588"/>
    <b v="0"/>
    <n v="0"/>
    <b v="0"/>
    <s v="photography/places"/>
    <n v="0"/>
    <e v="#DIV/0!"/>
    <x v="8"/>
  </r>
  <r>
    <x v="2"/>
    <s v="US"/>
    <s v="USD"/>
    <n v="1444433886"/>
    <d v="2015-10-09T23:38:06"/>
    <n v="1441841886"/>
    <x v="1589"/>
    <b v="0"/>
    <n v="0"/>
    <b v="0"/>
    <s v="photography/places"/>
    <n v="0"/>
    <e v="#DIV/0!"/>
    <x v="8"/>
  </r>
  <r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</r>
  <r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</r>
  <r>
    <x v="2"/>
    <s v="US"/>
    <s v="USD"/>
    <n v="1427503485"/>
    <d v="2015-03-28T00:44:45"/>
    <n v="1423619085"/>
    <x v="1592"/>
    <b v="0"/>
    <n v="0"/>
    <b v="0"/>
    <s v="photography/places"/>
    <n v="0"/>
    <e v="#DIV/0!"/>
    <x v="8"/>
  </r>
  <r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</r>
  <r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</r>
  <r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</r>
  <r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</r>
  <r>
    <x v="2"/>
    <s v="US"/>
    <s v="USD"/>
    <n v="1474360197"/>
    <d v="2016-09-20T08:29:57"/>
    <n v="1471768197"/>
    <x v="1597"/>
    <b v="0"/>
    <n v="0"/>
    <b v="0"/>
    <s v="photography/places"/>
    <n v="0"/>
    <e v="#DIV/0!"/>
    <x v="8"/>
  </r>
  <r>
    <x v="2"/>
    <s v="US"/>
    <s v="USD"/>
    <n v="1437926458"/>
    <d v="2015-07-26T16:00:58"/>
    <n v="1432742458"/>
    <x v="1598"/>
    <b v="0"/>
    <n v="1"/>
    <b v="0"/>
    <s v="photography/places"/>
    <n v="0.125"/>
    <n v="1"/>
    <x v="8"/>
  </r>
  <r>
    <x v="2"/>
    <s v="GB"/>
    <s v="GBP"/>
    <n v="1460116576"/>
    <d v="2016-04-08T11:56:16"/>
    <n v="1457528176"/>
    <x v="1599"/>
    <b v="0"/>
    <n v="0"/>
    <b v="0"/>
    <s v="photography/places"/>
    <n v="0"/>
    <e v="#DIV/0!"/>
    <x v="8"/>
  </r>
  <r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</r>
  <r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</r>
  <r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</r>
  <r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</r>
  <r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</r>
  <r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</r>
  <r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</r>
  <r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</r>
  <r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</r>
  <r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</r>
  <r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</r>
  <r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</r>
  <r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</r>
  <r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</r>
  <r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</r>
  <r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</r>
  <r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</r>
  <r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</r>
  <r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</r>
  <r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</r>
  <r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</r>
  <r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</r>
  <r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</r>
  <r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</r>
  <r>
    <x v="0"/>
    <s v="US"/>
    <s v="USD"/>
    <n v="1357721335"/>
    <d v="2013-01-09T08:48:55"/>
    <n v="1354265335"/>
    <x v="1624"/>
    <b v="0"/>
    <n v="25"/>
    <b v="1"/>
    <s v="music/rock"/>
    <n v="118"/>
    <n v="47.2"/>
    <x v="4"/>
  </r>
  <r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</r>
  <r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</r>
  <r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</r>
  <r>
    <x v="0"/>
    <s v="US"/>
    <s v="USD"/>
    <n v="1403026882"/>
    <d v="2014-06-17T17:41:22"/>
    <n v="1400175682"/>
    <x v="1628"/>
    <b v="0"/>
    <n v="88"/>
    <b v="1"/>
    <s v="music/rock"/>
    <n v="100.925"/>
    <n v="45.875"/>
    <x v="4"/>
  </r>
  <r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</r>
  <r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</r>
  <r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</r>
  <r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</r>
  <r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</r>
  <r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</r>
  <r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</r>
  <r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</r>
  <r>
    <x v="0"/>
    <s v="US"/>
    <s v="USD"/>
    <n v="1262302740"/>
    <d v="2009-12-31T23:39:00"/>
    <n v="1257444140"/>
    <x v="1637"/>
    <b v="0"/>
    <n v="15"/>
    <b v="1"/>
    <s v="music/rock"/>
    <n v="103.8"/>
    <n v="34.6"/>
    <x v="4"/>
  </r>
  <r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</r>
  <r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</r>
  <r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</r>
  <r>
    <x v="0"/>
    <s v="US"/>
    <s v="USD"/>
    <n v="1418998744"/>
    <d v="2014-12-19T14:19:04"/>
    <n v="1416406744"/>
    <x v="1641"/>
    <b v="0"/>
    <n v="26"/>
    <b v="1"/>
    <s v="music/pop"/>
    <n v="101.4"/>
    <n v="97.5"/>
    <x v="4"/>
  </r>
  <r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</r>
  <r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</r>
  <r>
    <x v="0"/>
    <s v="US"/>
    <s v="USD"/>
    <n v="1353551160"/>
    <d v="2012-11-22T02:26:00"/>
    <n v="1348363560"/>
    <x v="1644"/>
    <b v="0"/>
    <n v="128"/>
    <b v="1"/>
    <s v="music/pop"/>
    <n v="109.5"/>
    <n v="85.546875"/>
    <x v="4"/>
  </r>
  <r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</r>
  <r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</r>
  <r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</r>
  <r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</r>
  <r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</r>
  <r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</r>
  <r>
    <x v="0"/>
    <s v="US"/>
    <s v="USD"/>
    <n v="1303801140"/>
    <d v="2011-04-26T06:59:00"/>
    <n v="1300916220"/>
    <x v="1651"/>
    <b v="0"/>
    <n v="20"/>
    <b v="1"/>
    <s v="music/pop"/>
    <n v="100.75"/>
    <n v="100.75"/>
    <x v="4"/>
  </r>
  <r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</r>
  <r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</r>
  <r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</r>
  <r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</r>
  <r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</r>
  <r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</r>
  <r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</r>
  <r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</r>
  <r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</r>
  <r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</r>
  <r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</r>
  <r>
    <x v="0"/>
    <s v="US"/>
    <s v="USD"/>
    <n v="1422750707"/>
    <d v="2015-02-01T00:31:47"/>
    <n v="1420158707"/>
    <x v="1663"/>
    <b v="0"/>
    <n v="32"/>
    <b v="1"/>
    <s v="music/pop"/>
    <n v="108"/>
    <n v="33.75"/>
    <x v="4"/>
  </r>
  <r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</r>
  <r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</r>
  <r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</r>
  <r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</r>
  <r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</r>
  <r>
    <x v="0"/>
    <s v="US"/>
    <s v="USD"/>
    <n v="1464729276"/>
    <d v="2016-05-31T21:14:36"/>
    <n v="1459545276"/>
    <x v="1669"/>
    <b v="0"/>
    <n v="52"/>
    <b v="1"/>
    <s v="music/pop"/>
    <n v="139.75"/>
    <n v="53.75"/>
    <x v="4"/>
  </r>
  <r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</r>
  <r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</r>
  <r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</r>
  <r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</r>
  <r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</r>
  <r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</r>
  <r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</r>
  <r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</r>
  <r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</r>
  <r>
    <x v="0"/>
    <s v="US"/>
    <s v="USD"/>
    <n v="1311298745"/>
    <d v="2011-07-22T01:39:05"/>
    <n v="1309311545"/>
    <x v="1679"/>
    <b v="0"/>
    <n v="56"/>
    <b v="1"/>
    <s v="music/pop"/>
    <n v="175"/>
    <n v="62.5"/>
    <x v="4"/>
  </r>
  <r>
    <x v="0"/>
    <s v="US"/>
    <s v="USD"/>
    <n v="1405188667"/>
    <d v="2014-07-12T18:11:07"/>
    <n v="1402596667"/>
    <x v="1680"/>
    <b v="0"/>
    <n v="25"/>
    <b v="1"/>
    <s v="music/pop"/>
    <n v="117.5"/>
    <n v="47"/>
    <x v="4"/>
  </r>
  <r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</r>
  <r>
    <x v="3"/>
    <s v="US"/>
    <s v="USD"/>
    <n v="1492142860"/>
    <d v="2017-04-14T04:07:40"/>
    <n v="1486962460"/>
    <x v="1682"/>
    <b v="0"/>
    <n v="0"/>
    <b v="0"/>
    <s v="music/faith"/>
    <n v="0"/>
    <e v="#DIV/0!"/>
    <x v="4"/>
  </r>
  <r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</r>
  <r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</r>
  <r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</r>
  <r>
    <x v="3"/>
    <s v="CA"/>
    <s v="CAD"/>
    <n v="1493320519"/>
    <d v="2017-04-27T19:15:19"/>
    <n v="1488140119"/>
    <x v="1686"/>
    <b v="0"/>
    <n v="1"/>
    <b v="0"/>
    <s v="music/faith"/>
    <n v="0.36"/>
    <n v="18"/>
    <x v="4"/>
  </r>
  <r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</r>
  <r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</r>
  <r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</r>
  <r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</r>
  <r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</r>
  <r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</r>
  <r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</r>
  <r>
    <x v="3"/>
    <s v="US"/>
    <s v="USD"/>
    <n v="1490589360"/>
    <d v="2017-03-27T04:36:00"/>
    <n v="1488038674"/>
    <x v="1694"/>
    <b v="0"/>
    <n v="1"/>
    <b v="0"/>
    <s v="music/faith"/>
    <n v="0.05"/>
    <n v="5"/>
    <x v="4"/>
  </r>
  <r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</r>
  <r>
    <x v="3"/>
    <s v="US"/>
    <s v="USD"/>
    <n v="1491007211"/>
    <d v="2017-04-01T00:40:11"/>
    <n v="1488418811"/>
    <x v="1696"/>
    <b v="0"/>
    <n v="0"/>
    <b v="0"/>
    <s v="music/faith"/>
    <n v="0"/>
    <e v="#DIV/0!"/>
    <x v="4"/>
  </r>
  <r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</r>
  <r>
    <x v="3"/>
    <s v="US"/>
    <s v="USD"/>
    <n v="1490499180"/>
    <d v="2017-03-26T03:33:00"/>
    <n v="1488430760"/>
    <x v="1698"/>
    <b v="0"/>
    <n v="0"/>
    <b v="0"/>
    <s v="music/faith"/>
    <n v="0"/>
    <e v="#DIV/0!"/>
    <x v="4"/>
  </r>
  <r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</r>
  <r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</r>
  <r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</r>
  <r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</r>
  <r>
    <x v="2"/>
    <s v="US"/>
    <s v="USD"/>
    <n v="1441003537"/>
    <d v="2015-08-31T06:45:37"/>
    <n v="1435819537"/>
    <x v="1703"/>
    <b v="0"/>
    <n v="2"/>
    <b v="0"/>
    <s v="music/faith"/>
    <n v="1.02"/>
    <n v="25.5"/>
    <x v="4"/>
  </r>
  <r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</r>
  <r>
    <x v="2"/>
    <s v="US"/>
    <s v="USD"/>
    <n v="1441814400"/>
    <d v="2015-09-09T16:00:00"/>
    <n v="1440807846"/>
    <x v="1705"/>
    <b v="0"/>
    <n v="0"/>
    <b v="0"/>
    <s v="music/faith"/>
    <n v="0"/>
    <e v="#DIV/0!"/>
    <x v="4"/>
  </r>
  <r>
    <x v="2"/>
    <s v="DE"/>
    <s v="EUR"/>
    <n v="1440314472"/>
    <d v="2015-08-23T07:21:12"/>
    <n v="1435130472"/>
    <x v="1706"/>
    <b v="0"/>
    <n v="0"/>
    <b v="0"/>
    <s v="music/faith"/>
    <n v="0"/>
    <e v="#DIV/0!"/>
    <x v="4"/>
  </r>
  <r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</r>
  <r>
    <x v="2"/>
    <s v="US"/>
    <s v="USD"/>
    <n v="1462135706"/>
    <d v="2016-05-01T20:48:26"/>
    <n v="1458679706"/>
    <x v="1708"/>
    <b v="0"/>
    <n v="0"/>
    <b v="0"/>
    <s v="music/faith"/>
    <n v="0"/>
    <e v="#DIV/0!"/>
    <x v="4"/>
  </r>
  <r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</r>
  <r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</r>
  <r>
    <x v="2"/>
    <s v="US"/>
    <s v="USD"/>
    <n v="1409585434"/>
    <d v="2014-09-01T15:30:34"/>
    <n v="1406907034"/>
    <x v="1711"/>
    <b v="0"/>
    <n v="2"/>
    <b v="0"/>
    <s v="music/faith"/>
    <n v="10.5"/>
    <n v="525"/>
    <x v="4"/>
  </r>
  <r>
    <x v="2"/>
    <s v="US"/>
    <s v="USD"/>
    <n v="1435701353"/>
    <d v="2015-06-30T21:55:53"/>
    <n v="1430517353"/>
    <x v="1712"/>
    <b v="0"/>
    <n v="0"/>
    <b v="0"/>
    <s v="music/faith"/>
    <n v="0"/>
    <e v="#DIV/0!"/>
    <x v="4"/>
  </r>
  <r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</r>
  <r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</r>
  <r>
    <x v="2"/>
    <s v="US"/>
    <s v="USD"/>
    <n v="1427772120"/>
    <d v="2015-03-31T03:22:00"/>
    <n v="1425186785"/>
    <x v="1715"/>
    <b v="0"/>
    <n v="2"/>
    <b v="0"/>
    <s v="music/faith"/>
    <n v="0.22"/>
    <n v="5.5"/>
    <x v="4"/>
  </r>
  <r>
    <x v="2"/>
    <s v="US"/>
    <s v="USD"/>
    <n v="1481295099"/>
    <d v="2016-12-09T14:51:39"/>
    <n v="1477835499"/>
    <x v="1716"/>
    <b v="0"/>
    <n v="3"/>
    <b v="0"/>
    <s v="music/faith"/>
    <n v="7.5"/>
    <n v="50"/>
    <x v="4"/>
  </r>
  <r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</r>
  <r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</r>
  <r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</r>
  <r>
    <x v="2"/>
    <s v="US"/>
    <s v="USD"/>
    <n v="1415562471"/>
    <d v="2014-11-09T19:47:51"/>
    <n v="1412966871"/>
    <x v="1720"/>
    <b v="0"/>
    <n v="8"/>
    <b v="0"/>
    <s v="music/faith"/>
    <n v="5.625"/>
    <n v="28.125"/>
    <x v="4"/>
  </r>
  <r>
    <x v="2"/>
    <s v="US"/>
    <s v="USD"/>
    <n v="1449831863"/>
    <d v="2015-12-11T11:04:23"/>
    <n v="1447239863"/>
    <x v="1721"/>
    <b v="0"/>
    <n v="0"/>
    <b v="0"/>
    <s v="music/faith"/>
    <n v="0"/>
    <e v="#DIV/0!"/>
    <x v="4"/>
  </r>
  <r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</r>
  <r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</r>
  <r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</r>
  <r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</r>
  <r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</r>
  <r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</r>
  <r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</r>
  <r>
    <x v="2"/>
    <s v="US"/>
    <s v="USD"/>
    <n v="1465521306"/>
    <d v="2016-06-10T01:15:06"/>
    <n v="1460337306"/>
    <x v="1729"/>
    <b v="0"/>
    <n v="0"/>
    <b v="0"/>
    <s v="music/faith"/>
    <n v="0"/>
    <e v="#DIV/0!"/>
    <x v="4"/>
  </r>
  <r>
    <x v="2"/>
    <s v="US"/>
    <s v="USD"/>
    <n v="1445738783"/>
    <d v="2015-10-25T02:06:23"/>
    <n v="1443146783"/>
    <x v="1730"/>
    <b v="0"/>
    <n v="0"/>
    <b v="0"/>
    <s v="music/faith"/>
    <n v="0"/>
    <e v="#DIV/0!"/>
    <x v="4"/>
  </r>
  <r>
    <x v="2"/>
    <s v="US"/>
    <s v="USD"/>
    <n v="1434034800"/>
    <d v="2015-06-11T15:00:00"/>
    <n v="1432849552"/>
    <x v="1731"/>
    <b v="0"/>
    <n v="0"/>
    <b v="0"/>
    <s v="music/faith"/>
    <n v="0"/>
    <e v="#DIV/0!"/>
    <x v="4"/>
  </r>
  <r>
    <x v="2"/>
    <s v="US"/>
    <s v="USD"/>
    <n v="1452920400"/>
    <d v="2016-01-16T05:00:00"/>
    <n v="1447777481"/>
    <x v="1732"/>
    <b v="0"/>
    <n v="0"/>
    <b v="0"/>
    <s v="music/faith"/>
    <n v="0"/>
    <e v="#DIV/0!"/>
    <x v="4"/>
  </r>
  <r>
    <x v="2"/>
    <s v="US"/>
    <s v="USD"/>
    <n v="1473802200"/>
    <d v="2016-09-13T21:30:00"/>
    <n v="1472746374"/>
    <x v="1733"/>
    <b v="0"/>
    <n v="0"/>
    <b v="0"/>
    <s v="music/faith"/>
    <n v="0"/>
    <e v="#DIV/0!"/>
    <x v="4"/>
  </r>
  <r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</r>
  <r>
    <x v="2"/>
    <s v="US"/>
    <s v="USD"/>
    <n v="1470598345"/>
    <d v="2016-08-07T19:32:25"/>
    <n v="1468006345"/>
    <x v="1735"/>
    <b v="0"/>
    <n v="2"/>
    <b v="0"/>
    <s v="music/faith"/>
    <n v="11"/>
    <n v="55"/>
    <x v="4"/>
  </r>
  <r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</r>
  <r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</r>
  <r>
    <x v="2"/>
    <s v="US"/>
    <s v="USD"/>
    <n v="1412283542"/>
    <d v="2014-10-02T20:59:02"/>
    <n v="1409691542"/>
    <x v="1738"/>
    <b v="0"/>
    <n v="1"/>
    <b v="0"/>
    <s v="music/faith"/>
    <n v="0.4"/>
    <n v="20"/>
    <x v="4"/>
  </r>
  <r>
    <x v="2"/>
    <s v="US"/>
    <s v="USD"/>
    <n v="1462391932"/>
    <d v="2016-05-04T19:58:52"/>
    <n v="1457297932"/>
    <x v="1739"/>
    <b v="0"/>
    <n v="1"/>
    <b v="0"/>
    <s v="music/faith"/>
    <n v="0.1"/>
    <n v="1"/>
    <x v="4"/>
  </r>
  <r>
    <x v="2"/>
    <s v="US"/>
    <s v="USD"/>
    <n v="1437075422"/>
    <d v="2015-07-16T19:37:02"/>
    <n v="1434483422"/>
    <x v="1740"/>
    <b v="0"/>
    <n v="0"/>
    <b v="0"/>
    <s v="music/faith"/>
    <n v="0"/>
    <e v="#DIV/0!"/>
    <x v="4"/>
  </r>
  <r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</r>
  <r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</r>
  <r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</r>
  <r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</r>
  <r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</r>
  <r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</r>
  <r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</r>
  <r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</r>
  <r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</r>
  <r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</r>
  <r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</r>
  <r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</r>
  <r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</r>
  <r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</r>
  <r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</r>
  <r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</r>
  <r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</r>
  <r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</r>
  <r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</r>
  <r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</r>
  <r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</r>
  <r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</r>
  <r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</r>
  <r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</r>
  <r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</r>
  <r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</r>
  <r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</r>
  <r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</r>
  <r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</r>
  <r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</r>
  <r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</r>
  <r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</r>
  <r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</r>
  <r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</r>
  <r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</r>
  <r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</r>
  <r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</r>
  <r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</r>
  <r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</r>
  <r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</r>
  <r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</r>
  <r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</r>
  <r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</r>
  <r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</r>
  <r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</r>
  <r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</r>
  <r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</r>
  <r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</r>
  <r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</r>
  <r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</r>
  <r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</r>
  <r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</r>
  <r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</r>
  <r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</r>
  <r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</r>
  <r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</r>
  <r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</r>
  <r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</r>
  <r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</r>
  <r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</r>
  <r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</r>
  <r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</r>
  <r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</r>
  <r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</r>
  <r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</r>
  <r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</r>
  <r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</r>
  <r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</r>
  <r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</r>
  <r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</r>
  <r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</r>
  <r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</r>
  <r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</r>
  <r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</r>
  <r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</r>
  <r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</r>
  <r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</r>
  <r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</r>
  <r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</r>
  <r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</r>
  <r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</r>
  <r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</r>
  <r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</r>
  <r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</r>
  <r>
    <x v="0"/>
    <s v="US"/>
    <s v="USD"/>
    <n v="1373572903"/>
    <d v="2013-07-11T20:01:43"/>
    <n v="1371585703"/>
    <x v="1825"/>
    <b v="0"/>
    <n v="50"/>
    <b v="1"/>
    <s v="music/rock"/>
    <n v="105.05"/>
    <n v="42.02"/>
    <x v="4"/>
  </r>
  <r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</r>
  <r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</r>
  <r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</r>
  <r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</r>
  <r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</r>
  <r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</r>
  <r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</r>
  <r>
    <x v="0"/>
    <s v="US"/>
    <s v="USD"/>
    <n v="1362211140"/>
    <d v="2013-03-02T07:59:00"/>
    <n v="1359421403"/>
    <x v="1833"/>
    <b v="0"/>
    <n v="25"/>
    <b v="1"/>
    <s v="music/rock"/>
    <n v="262.5"/>
    <n v="42"/>
    <x v="4"/>
  </r>
  <r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</r>
  <r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</r>
  <r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</r>
  <r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</r>
  <r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</r>
  <r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</r>
  <r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</r>
  <r>
    <x v="0"/>
    <s v="US"/>
    <s v="USD"/>
    <n v="1400561940"/>
    <d v="2014-05-20T04:59:00"/>
    <n v="1397679445"/>
    <x v="1841"/>
    <b v="0"/>
    <n v="40"/>
    <b v="1"/>
    <s v="music/rock"/>
    <n v="101.75"/>
    <n v="50.875"/>
    <x v="4"/>
  </r>
  <r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</r>
  <r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</r>
  <r>
    <x v="0"/>
    <s v="US"/>
    <s v="USD"/>
    <n v="1307761200"/>
    <d v="2011-06-11T03:00:00"/>
    <n v="1304464914"/>
    <x v="1844"/>
    <b v="0"/>
    <n v="20"/>
    <b v="1"/>
    <s v="music/rock"/>
    <n v="101.4"/>
    <n v="76.05"/>
    <x v="4"/>
  </r>
  <r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</r>
  <r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</r>
  <r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</r>
  <r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</r>
  <r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</r>
  <r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</r>
  <r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</r>
  <r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</r>
  <r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</r>
  <r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</r>
  <r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</r>
  <r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</r>
  <r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</r>
  <r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</r>
  <r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</r>
  <r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</r>
  <r>
    <x v="2"/>
    <s v="GB"/>
    <s v="GBP"/>
    <n v="1422256341"/>
    <d v="2015-01-26T07:12:21"/>
    <n v="1419664341"/>
    <x v="1861"/>
    <b v="0"/>
    <n v="0"/>
    <b v="0"/>
    <s v="games/mobile games"/>
    <n v="0"/>
    <e v="#DIV/0!"/>
    <x v="6"/>
  </r>
  <r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</r>
  <r>
    <x v="2"/>
    <s v="US"/>
    <s v="USD"/>
    <n v="1402600085"/>
    <d v="2014-06-12T19:08:05"/>
    <n v="1400008085"/>
    <x v="1863"/>
    <b v="0"/>
    <n v="2"/>
    <b v="0"/>
    <s v="games/mobile games"/>
    <n v="0.4"/>
    <n v="5"/>
    <x v="6"/>
  </r>
  <r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</r>
  <r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</r>
  <r>
    <x v="2"/>
    <s v="US"/>
    <s v="USD"/>
    <n v="1488340800"/>
    <d v="2017-03-01T04:00:00"/>
    <n v="1483768497"/>
    <x v="1866"/>
    <b v="0"/>
    <n v="2"/>
    <b v="0"/>
    <s v="games/mobile games"/>
    <n v="0.5"/>
    <n v="62.5"/>
    <x v="6"/>
  </r>
  <r>
    <x v="2"/>
    <s v="US"/>
    <s v="USD"/>
    <n v="1478383912"/>
    <d v="2016-11-05T22:11:52"/>
    <n v="1475791912"/>
    <x v="1867"/>
    <b v="0"/>
    <n v="1"/>
    <b v="0"/>
    <s v="games/mobile games"/>
    <n v="0.05"/>
    <n v="10"/>
    <x v="6"/>
  </r>
  <r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</r>
  <r>
    <x v="2"/>
    <s v="US"/>
    <s v="USD"/>
    <n v="1483488249"/>
    <d v="2017-01-04T00:04:09"/>
    <n v="1480896249"/>
    <x v="1869"/>
    <b v="0"/>
    <n v="0"/>
    <b v="0"/>
    <s v="games/mobile games"/>
    <n v="0"/>
    <e v="#DIV/0!"/>
    <x v="6"/>
  </r>
  <r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</r>
  <r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</r>
  <r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</r>
  <r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</r>
  <r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</r>
  <r>
    <x v="2"/>
    <s v="US"/>
    <s v="USD"/>
    <n v="1470519308"/>
    <d v="2016-08-06T21:35:08"/>
    <n v="1465335308"/>
    <x v="1875"/>
    <b v="0"/>
    <n v="3"/>
    <b v="0"/>
    <s v="games/mobile games"/>
    <n v="0.51"/>
    <n v="17"/>
    <x v="6"/>
  </r>
  <r>
    <x v="2"/>
    <s v="AU"/>
    <s v="AUD"/>
    <n v="1402901405"/>
    <d v="2014-06-16T06:50:05"/>
    <n v="1400309405"/>
    <x v="1876"/>
    <b v="0"/>
    <n v="0"/>
    <b v="0"/>
    <s v="games/mobile games"/>
    <n v="0"/>
    <e v="#DIV/0!"/>
    <x v="6"/>
  </r>
  <r>
    <x v="2"/>
    <s v="US"/>
    <s v="USD"/>
    <n v="1425170525"/>
    <d v="2015-03-01T00:42:05"/>
    <n v="1422664925"/>
    <x v="1877"/>
    <b v="0"/>
    <n v="0"/>
    <b v="0"/>
    <s v="games/mobile games"/>
    <n v="0"/>
    <e v="#DIV/0!"/>
    <x v="6"/>
  </r>
  <r>
    <x v="2"/>
    <s v="AU"/>
    <s v="AUD"/>
    <n v="1402618355"/>
    <d v="2014-06-13T00:12:35"/>
    <n v="1400026355"/>
    <x v="1878"/>
    <b v="0"/>
    <n v="0"/>
    <b v="0"/>
    <s v="games/mobile games"/>
    <n v="0"/>
    <e v="#DIV/0!"/>
    <x v="6"/>
  </r>
  <r>
    <x v="2"/>
    <s v="ES"/>
    <s v="EUR"/>
    <n v="1457966129"/>
    <d v="2016-03-14T14:35:29"/>
    <n v="1455377729"/>
    <x v="1879"/>
    <b v="0"/>
    <n v="2"/>
    <b v="0"/>
    <s v="games/mobile games"/>
    <n v="0.12"/>
    <n v="3"/>
    <x v="6"/>
  </r>
  <r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</r>
  <r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</r>
  <r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</r>
  <r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</r>
  <r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</r>
  <r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</r>
  <r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</r>
  <r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</r>
  <r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</r>
  <r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</r>
  <r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</r>
  <r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</r>
  <r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</r>
  <r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</r>
  <r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</r>
  <r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</r>
  <r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</r>
  <r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</r>
  <r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</r>
  <r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</r>
  <r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</r>
  <r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</r>
  <r>
    <x v="2"/>
    <s v="NL"/>
    <s v="EUR"/>
    <n v="1425495447"/>
    <d v="2015-03-04T18:57:27"/>
    <n v="1422903447"/>
    <x v="1902"/>
    <b v="0"/>
    <n v="3"/>
    <b v="0"/>
    <s v="technology/gadgets"/>
    <n v="1.2"/>
    <n v="4"/>
    <x v="2"/>
  </r>
  <r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</r>
  <r>
    <x v="2"/>
    <s v="US"/>
    <s v="USD"/>
    <n v="1451752021"/>
    <d v="2016-01-02T16:27:01"/>
    <n v="1447864021"/>
    <x v="1904"/>
    <b v="0"/>
    <n v="2"/>
    <b v="0"/>
    <s v="technology/gadgets"/>
    <n v="0.1"/>
    <n v="25"/>
    <x v="2"/>
  </r>
  <r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</r>
  <r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</r>
  <r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</r>
  <r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</r>
  <r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</r>
  <r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</r>
  <r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</r>
  <r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</r>
  <r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</r>
  <r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</r>
  <r>
    <x v="2"/>
    <s v="US"/>
    <s v="USD"/>
    <n v="1409620222"/>
    <d v="2014-09-02T01:10:22"/>
    <n v="1407892222"/>
    <x v="1915"/>
    <b v="0"/>
    <n v="4"/>
    <b v="0"/>
    <s v="technology/gadgets"/>
    <n v="1.6"/>
    <n v="2"/>
    <x v="2"/>
  </r>
  <r>
    <x v="2"/>
    <s v="US"/>
    <s v="USD"/>
    <n v="1478542375"/>
    <d v="2016-11-07T18:12:55"/>
    <n v="1476378775"/>
    <x v="1916"/>
    <b v="0"/>
    <n v="6"/>
    <b v="0"/>
    <s v="technology/gadgets"/>
    <n v="0.51"/>
    <n v="17"/>
    <x v="2"/>
  </r>
  <r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</r>
  <r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</r>
  <r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</r>
  <r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</r>
  <r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</r>
  <r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</r>
  <r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</r>
  <r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</r>
  <r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</r>
  <r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</r>
  <r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</r>
  <r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</r>
  <r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</r>
  <r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</r>
  <r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</r>
  <r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</r>
  <r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</r>
  <r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</r>
  <r>
    <x v="0"/>
    <s v="US"/>
    <s v="USD"/>
    <n v="1403326740"/>
    <d v="2014-06-21T04:59:00"/>
    <n v="1400106171"/>
    <x v="1935"/>
    <b v="0"/>
    <n v="50"/>
    <b v="1"/>
    <s v="music/indie rock"/>
    <n v="108.4"/>
    <n v="54.2"/>
    <x v="4"/>
  </r>
  <r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</r>
  <r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</r>
  <r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</r>
  <r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</r>
  <r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</r>
  <r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</r>
  <r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</r>
  <r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</r>
  <r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</r>
  <r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</r>
  <r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</r>
  <r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</r>
  <r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</r>
  <r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</r>
  <r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</r>
  <r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</r>
  <r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</r>
  <r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</r>
  <r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</r>
  <r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</r>
  <r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</r>
  <r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</r>
  <r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</r>
  <r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</r>
  <r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</r>
  <r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</r>
  <r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</r>
  <r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</r>
  <r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</r>
  <r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</r>
  <r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</r>
  <r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</r>
  <r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</r>
  <r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</r>
  <r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</r>
  <r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</r>
  <r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</r>
  <r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</r>
  <r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</r>
  <r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</r>
  <r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</r>
  <r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</r>
  <r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</r>
  <r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</r>
  <r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</r>
  <r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</r>
  <r>
    <x v="2"/>
    <s v="HK"/>
    <s v="HKD"/>
    <n v="1480863887"/>
    <d v="2016-12-04T15:04:47"/>
    <n v="1478268287"/>
    <x v="1982"/>
    <b v="0"/>
    <n v="0"/>
    <b v="0"/>
    <s v="photography/people"/>
    <n v="0"/>
    <e v="#DIV/0!"/>
    <x v="8"/>
  </r>
  <r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</r>
  <r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</r>
  <r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</r>
  <r>
    <x v="2"/>
    <s v="GB"/>
    <s v="GBP"/>
    <n v="1457947483"/>
    <d v="2016-03-14T09:24:43"/>
    <n v="1455359083"/>
    <x v="1986"/>
    <b v="0"/>
    <n v="1"/>
    <b v="0"/>
    <s v="photography/people"/>
    <n v="0.05"/>
    <n v="1"/>
    <x v="8"/>
  </r>
  <r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</r>
  <r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</r>
  <r>
    <x v="2"/>
    <s v="US"/>
    <s v="USD"/>
    <n v="1481473208"/>
    <d v="2016-12-11T16:20:08"/>
    <n v="1478881208"/>
    <x v="1989"/>
    <b v="0"/>
    <n v="1"/>
    <b v="0"/>
    <s v="photography/people"/>
    <n v="1"/>
    <n v="50"/>
    <x v="8"/>
  </r>
  <r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</r>
  <r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</r>
  <r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</r>
  <r>
    <x v="2"/>
    <s v="GB"/>
    <s v="GBP"/>
    <n v="1450706837"/>
    <d v="2015-12-21T14:07:17"/>
    <n v="1448114837"/>
    <x v="1993"/>
    <b v="0"/>
    <n v="0"/>
    <b v="0"/>
    <s v="photography/people"/>
    <n v="0"/>
    <e v="#DIV/0!"/>
    <x v="8"/>
  </r>
  <r>
    <x v="2"/>
    <s v="US"/>
    <s v="USD"/>
    <n v="1481072942"/>
    <d v="2016-12-07T01:09:02"/>
    <n v="1475885342"/>
    <x v="1994"/>
    <b v="0"/>
    <n v="0"/>
    <b v="0"/>
    <s v="photography/people"/>
    <n v="0"/>
    <e v="#DIV/0!"/>
    <x v="8"/>
  </r>
  <r>
    <x v="2"/>
    <s v="CA"/>
    <s v="CAD"/>
    <n v="1437082736"/>
    <d v="2015-07-16T21:38:56"/>
    <n v="1435354736"/>
    <x v="1995"/>
    <b v="0"/>
    <n v="3"/>
    <b v="0"/>
    <s v="photography/people"/>
    <n v="7.8"/>
    <n v="26"/>
    <x v="8"/>
  </r>
  <r>
    <x v="2"/>
    <s v="US"/>
    <s v="USD"/>
    <n v="1405021211"/>
    <d v="2014-07-10T19:40:11"/>
    <n v="1402429211"/>
    <x v="1996"/>
    <b v="0"/>
    <n v="0"/>
    <b v="0"/>
    <s v="photography/people"/>
    <n v="0"/>
    <e v="#DIV/0!"/>
    <x v="8"/>
  </r>
  <r>
    <x v="2"/>
    <s v="US"/>
    <s v="USD"/>
    <n v="1409091612"/>
    <d v="2014-08-26T22:20:12"/>
    <n v="1406499612"/>
    <x v="1997"/>
    <b v="0"/>
    <n v="0"/>
    <b v="0"/>
    <s v="photography/people"/>
    <n v="0"/>
    <e v="#DIV/0!"/>
    <x v="8"/>
  </r>
  <r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</r>
  <r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</r>
  <r>
    <x v="2"/>
    <s v="CA"/>
    <s v="CAD"/>
    <n v="1452120613"/>
    <d v="2016-01-06T22:50:13"/>
    <n v="1449528613"/>
    <x v="2000"/>
    <b v="0"/>
    <n v="25"/>
    <b v="0"/>
    <s v="photography/people"/>
    <n v="12.5"/>
    <n v="25"/>
    <x v="8"/>
  </r>
  <r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</r>
  <r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</r>
  <r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</r>
  <r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</r>
  <r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</r>
  <r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</r>
  <r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</r>
  <r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</r>
  <r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</r>
  <r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</r>
  <r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</r>
  <r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</r>
  <r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</r>
  <r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</r>
  <r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</r>
  <r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</r>
  <r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</r>
  <r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</r>
  <r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</r>
  <r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</r>
  <r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</r>
  <r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</r>
  <r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</r>
  <r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</r>
  <r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</r>
  <r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</r>
  <r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</r>
  <r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</r>
  <r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</r>
  <r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</r>
  <r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</r>
  <r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</r>
  <r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</r>
  <r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</r>
  <r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</r>
  <r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</r>
  <r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</r>
  <r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</r>
  <r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</r>
  <r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</r>
  <r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</r>
  <r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</r>
  <r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</r>
  <r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</r>
  <r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</r>
  <r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</r>
  <r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</r>
  <r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</r>
  <r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</r>
  <r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</r>
  <r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</r>
  <r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</r>
  <r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</r>
  <r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</r>
  <r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</r>
  <r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</r>
  <r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</r>
  <r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</r>
  <r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</r>
  <r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</r>
  <r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</r>
  <r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</r>
  <r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</r>
  <r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</r>
  <r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</r>
  <r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</r>
  <r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</r>
  <r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</r>
  <r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</r>
  <r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</r>
  <r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</r>
  <r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</r>
  <r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</r>
  <r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</r>
  <r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</r>
  <r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</r>
  <r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</r>
  <r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</r>
  <r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</r>
  <r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</r>
  <r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</r>
  <r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</r>
  <r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</r>
  <r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</r>
  <r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</r>
  <r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</r>
  <r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</r>
  <r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</r>
  <r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</r>
  <r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</r>
  <r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</r>
  <r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</r>
  <r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</r>
  <r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</r>
  <r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</r>
  <r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</r>
  <r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</r>
  <r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</r>
  <r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</r>
  <r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</r>
  <r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</r>
  <r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</r>
  <r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</r>
  <r>
    <x v="0"/>
    <s v="US"/>
    <s v="USD"/>
    <n v="1369958400"/>
    <d v="2013-05-31T00:00:00"/>
    <n v="1367286434"/>
    <x v="2104"/>
    <b v="0"/>
    <n v="37"/>
    <b v="1"/>
    <s v="music/indie rock"/>
    <n v="129.5"/>
    <n v="28"/>
    <x v="4"/>
  </r>
  <r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</r>
  <r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</r>
  <r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</r>
  <r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</r>
  <r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</r>
  <r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</r>
  <r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</r>
  <r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</r>
  <r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</r>
  <r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</r>
  <r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</r>
  <r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</r>
  <r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</r>
  <r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</r>
  <r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</r>
  <r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</r>
  <r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</r>
  <r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</r>
  <r>
    <x v="2"/>
    <s v="US"/>
    <s v="USD"/>
    <n v="1268636340"/>
    <d v="2010-03-15T06:59:00"/>
    <n v="1263982307"/>
    <x v="2123"/>
    <b v="0"/>
    <n v="5"/>
    <b v="0"/>
    <s v="games/video games"/>
    <n v="10"/>
    <n v="10"/>
    <x v="6"/>
  </r>
  <r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</r>
  <r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</r>
  <r>
    <x v="2"/>
    <s v="US"/>
    <s v="USD"/>
    <n v="1418080887"/>
    <d v="2014-12-08T23:21:27"/>
    <n v="1415488887"/>
    <x v="2126"/>
    <b v="0"/>
    <n v="2"/>
    <b v="0"/>
    <s v="games/video games"/>
    <n v="0.05"/>
    <n v="5"/>
    <x v="6"/>
  </r>
  <r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</r>
  <r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</r>
  <r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</r>
  <r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</r>
  <r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</r>
  <r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</r>
  <r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</r>
  <r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</r>
  <r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</r>
  <r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</r>
  <r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</r>
  <r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</r>
  <r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</r>
  <r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</r>
  <r>
    <x v="2"/>
    <s v="US"/>
    <s v="USD"/>
    <n v="1415947159"/>
    <d v="2014-11-14T06:39:19"/>
    <n v="1413351559"/>
    <x v="2141"/>
    <b v="0"/>
    <n v="0"/>
    <b v="0"/>
    <s v="games/video games"/>
    <n v="0"/>
    <e v="#DIV/0!"/>
    <x v="6"/>
  </r>
  <r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</r>
  <r>
    <x v="2"/>
    <s v="US"/>
    <s v="USD"/>
    <n v="1279738800"/>
    <d v="2010-07-21T19:00:00"/>
    <n v="1275599812"/>
    <x v="2143"/>
    <b v="0"/>
    <n v="5"/>
    <b v="0"/>
    <s v="games/video games"/>
    <n v="11.25"/>
    <n v="45"/>
    <x v="6"/>
  </r>
  <r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</r>
  <r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</r>
  <r>
    <x v="2"/>
    <s v="US"/>
    <s v="USD"/>
    <n v="1455207510"/>
    <d v="2016-02-11T16:18:30"/>
    <n v="1453997910"/>
    <x v="2146"/>
    <b v="0"/>
    <n v="1"/>
    <b v="0"/>
    <s v="games/video games"/>
    <n v="0.02"/>
    <n v="1"/>
    <x v="6"/>
  </r>
  <r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</r>
  <r>
    <x v="2"/>
    <s v="GB"/>
    <s v="GBP"/>
    <n v="1427992582"/>
    <d v="2015-04-02T16:36:22"/>
    <n v="1425404182"/>
    <x v="2148"/>
    <b v="0"/>
    <n v="2"/>
    <b v="0"/>
    <s v="games/video games"/>
    <n v="2"/>
    <n v="1"/>
    <x v="6"/>
  </r>
  <r>
    <x v="2"/>
    <s v="US"/>
    <s v="USD"/>
    <n v="1280534400"/>
    <d v="2010-07-31T00:00:00"/>
    <n v="1277512556"/>
    <x v="2149"/>
    <b v="0"/>
    <n v="0"/>
    <b v="0"/>
    <s v="games/video games"/>
    <n v="0"/>
    <e v="#DIV/0!"/>
    <x v="6"/>
  </r>
  <r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</r>
  <r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</r>
  <r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</r>
  <r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</r>
  <r>
    <x v="2"/>
    <s v="US"/>
    <s v="USD"/>
    <n v="1390921827"/>
    <d v="2014-01-28T15:10:27"/>
    <n v="1389193827"/>
    <x v="2154"/>
    <b v="0"/>
    <n v="2"/>
    <b v="0"/>
    <s v="games/video games"/>
    <n v="0.8"/>
    <n v="1"/>
    <x v="6"/>
  </r>
  <r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</r>
  <r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</r>
  <r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</r>
  <r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</r>
  <r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</r>
  <r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</r>
  <r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</r>
  <r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</r>
  <r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</r>
  <r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</r>
  <r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</r>
  <r>
    <x v="0"/>
    <s v="US"/>
    <s v="USD"/>
    <n v="1417813618"/>
    <d v="2014-12-05T21:06:58"/>
    <n v="1413922018"/>
    <x v="2166"/>
    <b v="0"/>
    <n v="32"/>
    <b v="1"/>
    <s v="music/rock"/>
    <n v="146.6"/>
    <n v="91.625"/>
    <x v="4"/>
  </r>
  <r>
    <x v="0"/>
    <s v="US"/>
    <s v="USD"/>
    <n v="1347672937"/>
    <d v="2012-09-15T01:35:37"/>
    <n v="1346463337"/>
    <x v="2167"/>
    <b v="0"/>
    <n v="8"/>
    <b v="1"/>
    <s v="music/rock"/>
    <n v="120"/>
    <n v="22.5"/>
    <x v="4"/>
  </r>
  <r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</r>
  <r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</r>
  <r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</r>
  <r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</r>
  <r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</r>
  <r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</r>
  <r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</r>
  <r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</r>
  <r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</r>
  <r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</r>
  <r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</r>
  <r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</r>
  <r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</r>
  <r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</r>
  <r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</r>
  <r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</r>
  <r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</r>
  <r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</r>
  <r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</r>
  <r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</r>
  <r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</r>
  <r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</r>
  <r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</r>
  <r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</r>
  <r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</r>
  <r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</r>
  <r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</r>
  <r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</r>
  <r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</r>
  <r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</r>
  <r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</r>
  <r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</r>
  <r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</r>
  <r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</r>
  <r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</r>
  <r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</r>
  <r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</r>
  <r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</r>
  <r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</r>
  <r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</r>
  <r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</r>
  <r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</r>
  <r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</r>
  <r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</r>
  <r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</r>
  <r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</r>
  <r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</r>
  <r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</r>
  <r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</r>
  <r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</r>
  <r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</r>
  <r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</r>
  <r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</r>
  <r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</r>
  <r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</r>
  <r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</r>
  <r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</r>
  <r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</r>
  <r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</r>
  <r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</r>
  <r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</r>
  <r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</r>
  <r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</r>
  <r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</r>
  <r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</r>
  <r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</r>
  <r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</r>
  <r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</r>
  <r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</r>
  <r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</r>
  <r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</r>
  <r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</r>
  <r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</r>
  <r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</r>
  <r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</r>
  <r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</r>
  <r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</r>
  <r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</r>
  <r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</r>
  <r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</r>
  <r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</r>
  <r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</r>
  <r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</r>
  <r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</r>
  <r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</r>
  <r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</r>
  <r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</r>
  <r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</r>
  <r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</r>
  <r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</r>
  <r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</r>
  <r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</r>
  <r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</r>
  <r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</r>
  <r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</r>
  <r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</r>
  <r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</r>
  <r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</r>
  <r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</r>
  <r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</r>
  <r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</r>
  <r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</r>
  <r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</r>
  <r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</r>
  <r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</r>
  <r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</r>
  <r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</r>
  <r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</r>
  <r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</r>
  <r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</r>
  <r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</r>
  <r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</r>
  <r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</r>
  <r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</r>
  <r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</r>
  <r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</r>
  <r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</r>
  <r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</r>
  <r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</r>
  <r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</r>
  <r>
    <x v="0"/>
    <s v="US"/>
    <s v="USD"/>
    <n v="1340733600"/>
    <d v="2012-06-26T18:00:00"/>
    <n v="1339098689"/>
    <x v="2288"/>
    <b v="0"/>
    <n v="25"/>
    <b v="1"/>
    <s v="music/rock"/>
    <n v="100.1"/>
    <n v="40.04"/>
    <x v="4"/>
  </r>
  <r>
    <x v="0"/>
    <s v="US"/>
    <s v="USD"/>
    <n v="1386372120"/>
    <d v="2013-12-06T23:22:00"/>
    <n v="1382659060"/>
    <x v="2289"/>
    <b v="0"/>
    <n v="25"/>
    <b v="1"/>
    <s v="music/rock"/>
    <n v="107.4"/>
    <n v="64.44"/>
    <x v="4"/>
  </r>
  <r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</r>
  <r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</r>
  <r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</r>
  <r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</r>
  <r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</r>
  <r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</r>
  <r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</r>
  <r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</r>
  <r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</r>
  <r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</r>
  <r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</r>
  <r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</r>
  <r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</r>
  <r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</r>
  <r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</r>
  <r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</r>
  <r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</r>
  <r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</r>
  <r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</r>
  <r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</r>
  <r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</r>
  <r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</r>
  <r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</r>
  <r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</r>
  <r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</r>
  <r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</r>
  <r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</r>
  <r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</r>
  <r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</r>
  <r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</r>
  <r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</r>
  <r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</r>
  <r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</r>
  <r>
    <x v="3"/>
    <s v="US"/>
    <s v="USD"/>
    <n v="1490033247"/>
    <d v="2017-03-20T18:07:27"/>
    <n v="1489428447"/>
    <x v="2323"/>
    <b v="0"/>
    <n v="4"/>
    <b v="0"/>
    <s v="food/small batch"/>
    <n v="48"/>
    <n v="30"/>
    <x v="7"/>
  </r>
  <r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</r>
  <r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</r>
  <r>
    <x v="3"/>
    <s v="US"/>
    <s v="USD"/>
    <n v="1493571600"/>
    <d v="2017-04-30T17:00:00"/>
    <n v="1489106948"/>
    <x v="2326"/>
    <b v="0"/>
    <n v="1"/>
    <b v="0"/>
    <s v="food/small batch"/>
    <n v="0.72"/>
    <n v="108"/>
    <x v="7"/>
  </r>
  <r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</r>
  <r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</r>
  <r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</r>
  <r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</r>
  <r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</r>
  <r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</r>
  <r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</r>
  <r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</r>
  <r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</r>
  <r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</r>
  <r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</r>
  <r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</r>
  <r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</r>
  <r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</r>
  <r>
    <x v="1"/>
    <s v="US"/>
    <s v="USD"/>
    <n v="1436729504"/>
    <d v="2015-07-12T19:31:44"/>
    <n v="1434137504"/>
    <x v="2341"/>
    <b v="0"/>
    <n v="0"/>
    <b v="0"/>
    <s v="technology/web"/>
    <n v="0"/>
    <e v="#DIV/0!"/>
    <x v="2"/>
  </r>
  <r>
    <x v="1"/>
    <s v="US"/>
    <s v="USD"/>
    <n v="1412571600"/>
    <d v="2014-10-06T05:00:00"/>
    <n v="1410799870"/>
    <x v="2342"/>
    <b v="0"/>
    <n v="0"/>
    <b v="0"/>
    <s v="technology/web"/>
    <n v="0"/>
    <e v="#DIV/0!"/>
    <x v="2"/>
  </r>
  <r>
    <x v="1"/>
    <s v="US"/>
    <s v="USD"/>
    <n v="1452282420"/>
    <d v="2016-01-08T19:47:00"/>
    <n v="1447962505"/>
    <x v="2343"/>
    <b v="0"/>
    <n v="1"/>
    <b v="0"/>
    <s v="technology/web"/>
    <n v="3"/>
    <n v="300"/>
    <x v="2"/>
  </r>
  <r>
    <x v="1"/>
    <s v="CA"/>
    <s v="CAD"/>
    <n v="1466789269"/>
    <d v="2016-06-24T17:27:49"/>
    <n v="1464197269"/>
    <x v="2344"/>
    <b v="0"/>
    <n v="1"/>
    <b v="0"/>
    <s v="technology/web"/>
    <n v="0.1"/>
    <n v="1"/>
    <x v="2"/>
  </r>
  <r>
    <x v="1"/>
    <s v="US"/>
    <s v="USD"/>
    <n v="1427845140"/>
    <d v="2015-03-31T23:39:00"/>
    <n v="1424822556"/>
    <x v="2345"/>
    <b v="0"/>
    <n v="0"/>
    <b v="0"/>
    <s v="technology/web"/>
    <n v="0"/>
    <e v="#DIV/0!"/>
    <x v="2"/>
  </r>
  <r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</r>
  <r>
    <x v="1"/>
    <s v="US"/>
    <s v="USD"/>
    <n v="1472135676"/>
    <d v="2016-08-25T14:34:36"/>
    <n v="1469543676"/>
    <x v="2347"/>
    <b v="0"/>
    <n v="1"/>
    <b v="0"/>
    <s v="technology/web"/>
    <n v="1.5"/>
    <n v="15"/>
    <x v="2"/>
  </r>
  <r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</r>
  <r>
    <x v="1"/>
    <s v="SE"/>
    <s v="SEK"/>
    <n v="1439318228"/>
    <d v="2015-08-11T18:37:08"/>
    <n v="1436812628"/>
    <x v="2349"/>
    <b v="0"/>
    <n v="0"/>
    <b v="0"/>
    <s v="technology/web"/>
    <n v="0"/>
    <e v="#DIV/0!"/>
    <x v="2"/>
  </r>
  <r>
    <x v="1"/>
    <s v="IE"/>
    <s v="EUR"/>
    <n v="1483474370"/>
    <d v="2017-01-03T20:12:50"/>
    <n v="1480882370"/>
    <x v="2350"/>
    <b v="0"/>
    <n v="0"/>
    <b v="0"/>
    <s v="technology/web"/>
    <n v="0"/>
    <e v="#DIV/0!"/>
    <x v="2"/>
  </r>
  <r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</r>
  <r>
    <x v="1"/>
    <s v="US"/>
    <s v="USD"/>
    <n v="1433603552"/>
    <d v="2015-06-06T15:12:32"/>
    <n v="1428419552"/>
    <x v="2352"/>
    <b v="0"/>
    <n v="0"/>
    <b v="0"/>
    <s v="technology/web"/>
    <n v="0"/>
    <e v="#DIV/0!"/>
    <x v="2"/>
  </r>
  <r>
    <x v="1"/>
    <s v="US"/>
    <s v="USD"/>
    <n v="1429632822"/>
    <d v="2015-04-21T16:13:42"/>
    <n v="1428596022"/>
    <x v="2353"/>
    <b v="0"/>
    <n v="0"/>
    <b v="0"/>
    <s v="technology/web"/>
    <n v="0"/>
    <e v="#DIV/0!"/>
    <x v="2"/>
  </r>
  <r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</r>
  <r>
    <x v="1"/>
    <s v="AU"/>
    <s v="AUD"/>
    <n v="1430604136"/>
    <d v="2015-05-02T22:02:16"/>
    <n v="1428012136"/>
    <x v="2355"/>
    <b v="0"/>
    <n v="2"/>
    <b v="0"/>
    <s v="technology/web"/>
    <n v="0.6875"/>
    <n v="27.5"/>
    <x v="2"/>
  </r>
  <r>
    <x v="1"/>
    <s v="NL"/>
    <s v="EUR"/>
    <n v="1433530104"/>
    <d v="2015-06-05T18:48:24"/>
    <n v="1430938104"/>
    <x v="2356"/>
    <b v="0"/>
    <n v="0"/>
    <b v="0"/>
    <s v="technology/web"/>
    <n v="0"/>
    <e v="#DIV/0!"/>
    <x v="2"/>
  </r>
  <r>
    <x v="1"/>
    <s v="GB"/>
    <s v="GBP"/>
    <n v="1445093578"/>
    <d v="2015-10-17T14:52:58"/>
    <n v="1442501578"/>
    <x v="2357"/>
    <b v="0"/>
    <n v="0"/>
    <b v="0"/>
    <s v="technology/web"/>
    <n v="0"/>
    <e v="#DIV/0!"/>
    <x v="2"/>
  </r>
  <r>
    <x v="1"/>
    <s v="GB"/>
    <s v="GBP"/>
    <n v="1422664740"/>
    <d v="2015-01-31T00:39:00"/>
    <n v="1417818036"/>
    <x v="2358"/>
    <b v="0"/>
    <n v="0"/>
    <b v="0"/>
    <s v="technology/web"/>
    <n v="0"/>
    <e v="#DIV/0!"/>
    <x v="2"/>
  </r>
  <r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</r>
  <r>
    <x v="1"/>
    <s v="CA"/>
    <s v="CAD"/>
    <n v="1454864280"/>
    <d v="2016-02-07T16:58:00"/>
    <n v="1452272280"/>
    <x v="2360"/>
    <b v="0"/>
    <n v="1"/>
    <b v="0"/>
    <s v="technology/web"/>
    <n v="0.04"/>
    <n v="2"/>
    <x v="2"/>
  </r>
  <r>
    <x v="1"/>
    <s v="CA"/>
    <s v="CAD"/>
    <n v="1462053600"/>
    <d v="2016-04-30T22:00:00"/>
    <n v="1459975008"/>
    <x v="2361"/>
    <b v="0"/>
    <n v="0"/>
    <b v="0"/>
    <s v="technology/web"/>
    <n v="0"/>
    <e v="#DIV/0!"/>
    <x v="2"/>
  </r>
  <r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</r>
  <r>
    <x v="1"/>
    <s v="US"/>
    <s v="USD"/>
    <n v="1451348200"/>
    <d v="2015-12-29T00:16:40"/>
    <n v="1447460200"/>
    <x v="2363"/>
    <b v="0"/>
    <n v="0"/>
    <b v="0"/>
    <s v="technology/web"/>
    <n v="0"/>
    <e v="#DIV/0!"/>
    <x v="2"/>
  </r>
  <r>
    <x v="1"/>
    <s v="US"/>
    <s v="USD"/>
    <n v="1445898356"/>
    <d v="2015-10-26T22:25:56"/>
    <n v="1441146356"/>
    <x v="2364"/>
    <b v="0"/>
    <n v="0"/>
    <b v="0"/>
    <s v="technology/web"/>
    <n v="0"/>
    <e v="#DIV/0!"/>
    <x v="2"/>
  </r>
  <r>
    <x v="1"/>
    <s v="IT"/>
    <s v="EUR"/>
    <n v="1453071600"/>
    <d v="2016-01-17T23:00:00"/>
    <n v="1449596425"/>
    <x v="2365"/>
    <b v="0"/>
    <n v="0"/>
    <b v="0"/>
    <s v="technology/web"/>
    <n v="0"/>
    <e v="#DIV/0!"/>
    <x v="2"/>
  </r>
  <r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</r>
  <r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</r>
  <r>
    <x v="1"/>
    <s v="US"/>
    <s v="USD"/>
    <n v="1429028365"/>
    <d v="2015-04-14T16:19:25"/>
    <n v="1425143965"/>
    <x v="2368"/>
    <b v="0"/>
    <n v="2"/>
    <b v="0"/>
    <s v="technology/web"/>
    <n v="0.25"/>
    <n v="50"/>
    <x v="2"/>
  </r>
  <r>
    <x v="1"/>
    <s v="US"/>
    <s v="USD"/>
    <n v="1455132611"/>
    <d v="2016-02-10T19:30:11"/>
    <n v="1452540611"/>
    <x v="2369"/>
    <b v="0"/>
    <n v="0"/>
    <b v="0"/>
    <s v="technology/web"/>
    <n v="0"/>
    <e v="#DIV/0!"/>
    <x v="2"/>
  </r>
  <r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</r>
  <r>
    <x v="1"/>
    <s v="US"/>
    <s v="USD"/>
    <n v="1435257596"/>
    <d v="2015-06-25T18:39:56"/>
    <n v="1432665596"/>
    <x v="2371"/>
    <b v="0"/>
    <n v="0"/>
    <b v="0"/>
    <s v="technology/web"/>
    <n v="0"/>
    <e v="#DIV/0!"/>
    <x v="2"/>
  </r>
  <r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</r>
  <r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</r>
  <r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</r>
  <r>
    <x v="1"/>
    <s v="US"/>
    <s v="USD"/>
    <n v="1473451437"/>
    <d v="2016-09-09T20:03:57"/>
    <n v="1470859437"/>
    <x v="2375"/>
    <b v="0"/>
    <n v="0"/>
    <b v="0"/>
    <s v="technology/web"/>
    <n v="0"/>
    <e v="#DIV/0!"/>
    <x v="2"/>
  </r>
  <r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</r>
  <r>
    <x v="1"/>
    <s v="CA"/>
    <s v="CAD"/>
    <n v="1480110783"/>
    <d v="2016-11-25T21:53:03"/>
    <n v="1477515183"/>
    <x v="2377"/>
    <b v="0"/>
    <n v="0"/>
    <b v="0"/>
    <s v="technology/web"/>
    <n v="0"/>
    <e v="#DIV/0!"/>
    <x v="2"/>
  </r>
  <r>
    <x v="1"/>
    <s v="US"/>
    <s v="USD"/>
    <n v="1440548330"/>
    <d v="2015-08-26T00:18:50"/>
    <n v="1438042730"/>
    <x v="2378"/>
    <b v="0"/>
    <n v="0"/>
    <b v="0"/>
    <s v="technology/web"/>
    <n v="0"/>
    <e v="#DIV/0!"/>
    <x v="2"/>
  </r>
  <r>
    <x v="1"/>
    <s v="US"/>
    <s v="USD"/>
    <n v="1444004616"/>
    <d v="2015-10-05T00:23:36"/>
    <n v="1440116616"/>
    <x v="2379"/>
    <b v="0"/>
    <n v="0"/>
    <b v="0"/>
    <s v="technology/web"/>
    <n v="0"/>
    <e v="#DIV/0!"/>
    <x v="2"/>
  </r>
  <r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</r>
  <r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</r>
  <r>
    <x v="1"/>
    <s v="US"/>
    <s v="USD"/>
    <n v="1438662603"/>
    <d v="2015-08-04T04:30:03"/>
    <n v="1436502603"/>
    <x v="2382"/>
    <b v="0"/>
    <n v="2"/>
    <b v="0"/>
    <s v="technology/web"/>
    <n v="2.5"/>
    <n v="37.5"/>
    <x v="2"/>
  </r>
  <r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</r>
  <r>
    <x v="1"/>
    <s v="US"/>
    <s v="USD"/>
    <n v="1415932643"/>
    <d v="2014-11-14T02:37:23"/>
    <n v="1413337043"/>
    <x v="2384"/>
    <b v="0"/>
    <n v="8"/>
    <b v="0"/>
    <s v="technology/web"/>
    <n v="0.8"/>
    <n v="1"/>
    <x v="2"/>
  </r>
  <r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</r>
  <r>
    <x v="1"/>
    <s v="CA"/>
    <s v="CAD"/>
    <n v="1420920424"/>
    <d v="2015-01-10T20:07:04"/>
    <n v="1415736424"/>
    <x v="2386"/>
    <b v="0"/>
    <n v="0"/>
    <b v="0"/>
    <s v="technology/web"/>
    <n v="0"/>
    <e v="#DIV/0!"/>
    <x v="2"/>
  </r>
  <r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</r>
  <r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</r>
  <r>
    <x v="1"/>
    <s v="FR"/>
    <s v="EUR"/>
    <n v="1437861540"/>
    <d v="2015-07-25T21:59:00"/>
    <n v="1435160452"/>
    <x v="2389"/>
    <b v="0"/>
    <n v="1"/>
    <b v="0"/>
    <s v="technology/web"/>
    <n v="0.1875"/>
    <n v="30"/>
    <x v="2"/>
  </r>
  <r>
    <x v="1"/>
    <s v="AU"/>
    <s v="AUD"/>
    <n v="1420352264"/>
    <d v="2015-01-04T06:17:44"/>
    <n v="1416896264"/>
    <x v="2390"/>
    <b v="0"/>
    <n v="0"/>
    <b v="0"/>
    <s v="technology/web"/>
    <n v="0"/>
    <e v="#DIV/0!"/>
    <x v="2"/>
  </r>
  <r>
    <x v="1"/>
    <s v="US"/>
    <s v="USD"/>
    <n v="1427825044"/>
    <d v="2015-03-31T18:04:04"/>
    <n v="1425236644"/>
    <x v="2391"/>
    <b v="0"/>
    <n v="1"/>
    <b v="0"/>
    <s v="technology/web"/>
    <n v="0.125"/>
    <n v="25"/>
    <x v="2"/>
  </r>
  <r>
    <x v="1"/>
    <s v="US"/>
    <s v="USD"/>
    <n v="1446087223"/>
    <d v="2015-10-29T02:53:43"/>
    <n v="1443495223"/>
    <x v="2392"/>
    <b v="0"/>
    <n v="0"/>
    <b v="0"/>
    <s v="technology/web"/>
    <n v="0"/>
    <e v="#DIV/0!"/>
    <x v="2"/>
  </r>
  <r>
    <x v="1"/>
    <s v="US"/>
    <s v="USD"/>
    <n v="1439048017"/>
    <d v="2015-08-08T15:33:37"/>
    <n v="1436456017"/>
    <x v="2393"/>
    <b v="0"/>
    <n v="1"/>
    <b v="0"/>
    <s v="technology/web"/>
    <n v="0.05"/>
    <n v="50"/>
    <x v="2"/>
  </r>
  <r>
    <x v="1"/>
    <s v="IE"/>
    <s v="EUR"/>
    <n v="1424940093"/>
    <d v="2015-02-26T08:41:33"/>
    <n v="1422348093"/>
    <x v="2394"/>
    <b v="0"/>
    <n v="2"/>
    <b v="0"/>
    <s v="technology/web"/>
    <n v="0.06"/>
    <n v="1.5"/>
    <x v="2"/>
  </r>
  <r>
    <x v="1"/>
    <s v="US"/>
    <s v="USD"/>
    <n v="1484038620"/>
    <d v="2017-01-10T08:57:00"/>
    <n v="1481597687"/>
    <x v="2395"/>
    <b v="0"/>
    <n v="0"/>
    <b v="0"/>
    <s v="technology/web"/>
    <n v="0"/>
    <e v="#DIV/0!"/>
    <x v="2"/>
  </r>
  <r>
    <x v="1"/>
    <s v="CH"/>
    <s v="CHF"/>
    <n v="1444940558"/>
    <d v="2015-10-15T20:22:38"/>
    <n v="1442348558"/>
    <x v="2396"/>
    <b v="0"/>
    <n v="1"/>
    <b v="0"/>
    <s v="technology/web"/>
    <n v="0.2"/>
    <n v="10"/>
    <x v="2"/>
  </r>
  <r>
    <x v="1"/>
    <s v="US"/>
    <s v="USD"/>
    <n v="1420233256"/>
    <d v="2015-01-02T21:14:16"/>
    <n v="1417641256"/>
    <x v="2397"/>
    <b v="0"/>
    <n v="0"/>
    <b v="0"/>
    <s v="technology/web"/>
    <n v="0"/>
    <e v="#DIV/0!"/>
    <x v="2"/>
  </r>
  <r>
    <x v="1"/>
    <s v="US"/>
    <s v="USD"/>
    <n v="1435874384"/>
    <d v="2015-07-02T21:59:44"/>
    <n v="1433282384"/>
    <x v="2398"/>
    <b v="0"/>
    <n v="0"/>
    <b v="0"/>
    <s v="technology/web"/>
    <n v="0"/>
    <e v="#DIV/0!"/>
    <x v="2"/>
  </r>
  <r>
    <x v="1"/>
    <s v="SE"/>
    <s v="SEK"/>
    <n v="1418934506"/>
    <d v="2014-12-18T20:28:26"/>
    <n v="1415910506"/>
    <x v="2399"/>
    <b v="0"/>
    <n v="0"/>
    <b v="0"/>
    <s v="technology/web"/>
    <n v="0"/>
    <e v="#DIV/0!"/>
    <x v="2"/>
  </r>
  <r>
    <x v="1"/>
    <s v="AU"/>
    <s v="AUD"/>
    <n v="1460615164"/>
    <d v="2016-04-14T06:26:04"/>
    <n v="1458023164"/>
    <x v="2400"/>
    <b v="0"/>
    <n v="0"/>
    <b v="0"/>
    <s v="technology/web"/>
    <n v="0"/>
    <e v="#DIV/0!"/>
    <x v="2"/>
  </r>
  <r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</r>
  <r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</r>
  <r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</r>
  <r>
    <x v="2"/>
    <s v="US"/>
    <s v="USD"/>
    <n v="1451782607"/>
    <d v="2016-01-03T00:56:47"/>
    <n v="1449190607"/>
    <x v="2404"/>
    <b v="0"/>
    <n v="0"/>
    <b v="0"/>
    <s v="food/food trucks"/>
    <n v="0"/>
    <e v="#DIV/0!"/>
    <x v="7"/>
  </r>
  <r>
    <x v="2"/>
    <s v="US"/>
    <s v="USD"/>
    <n v="1472911375"/>
    <d v="2016-09-03T14:02:55"/>
    <n v="1471096975"/>
    <x v="2405"/>
    <b v="0"/>
    <n v="20"/>
    <b v="0"/>
    <s v="food/food trucks"/>
    <n v="22.52"/>
    <n v="56.3"/>
    <x v="7"/>
  </r>
  <r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</r>
  <r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</r>
  <r>
    <x v="2"/>
    <s v="US"/>
    <s v="USD"/>
    <n v="1415247757"/>
    <d v="2014-11-06T04:22:37"/>
    <n v="1412652157"/>
    <x v="2408"/>
    <b v="0"/>
    <n v="2"/>
    <b v="0"/>
    <s v="food/food trucks"/>
    <n v="0.2"/>
    <n v="15"/>
    <x v="7"/>
  </r>
  <r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</r>
  <r>
    <x v="2"/>
    <s v="AU"/>
    <s v="AUD"/>
    <n v="1441619275"/>
    <d v="2015-09-07T09:47:55"/>
    <n v="1439027275"/>
    <x v="2410"/>
    <b v="0"/>
    <n v="0"/>
    <b v="0"/>
    <s v="food/food trucks"/>
    <n v="0"/>
    <e v="#DIV/0!"/>
    <x v="7"/>
  </r>
  <r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</r>
  <r>
    <x v="2"/>
    <s v="FR"/>
    <s v="EUR"/>
    <n v="1480185673"/>
    <d v="2016-11-26T18:41:13"/>
    <n v="1476294073"/>
    <x v="2412"/>
    <b v="0"/>
    <n v="0"/>
    <b v="0"/>
    <s v="food/food trucks"/>
    <n v="0"/>
    <e v="#DIV/0!"/>
    <x v="7"/>
  </r>
  <r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</r>
  <r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</r>
  <r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</r>
  <r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</r>
  <r>
    <x v="2"/>
    <s v="US"/>
    <s v="USD"/>
    <n v="1407705187"/>
    <d v="2014-08-10T21:13:07"/>
    <n v="1405113187"/>
    <x v="2417"/>
    <b v="0"/>
    <n v="0"/>
    <b v="0"/>
    <s v="food/food trucks"/>
    <n v="0"/>
    <e v="#DIV/0!"/>
    <x v="7"/>
  </r>
  <r>
    <x v="2"/>
    <s v="US"/>
    <s v="USD"/>
    <n v="1427225644"/>
    <d v="2015-03-24T19:34:04"/>
    <n v="1422045244"/>
    <x v="2418"/>
    <b v="0"/>
    <n v="5"/>
    <b v="0"/>
    <s v="food/food trucks"/>
    <n v="0.02"/>
    <n v="1"/>
    <x v="7"/>
  </r>
  <r>
    <x v="2"/>
    <s v="US"/>
    <s v="USD"/>
    <n v="1424281389"/>
    <d v="2015-02-18T17:43:09"/>
    <n v="1419097389"/>
    <x v="2419"/>
    <b v="0"/>
    <n v="0"/>
    <b v="0"/>
    <s v="food/food trucks"/>
    <n v="0"/>
    <e v="#DIV/0!"/>
    <x v="7"/>
  </r>
  <r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</r>
  <r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</r>
  <r>
    <x v="2"/>
    <s v="US"/>
    <s v="USD"/>
    <n v="1426091036"/>
    <d v="2015-03-11T16:23:56"/>
    <n v="1423502636"/>
    <x v="2422"/>
    <b v="0"/>
    <n v="1"/>
    <b v="0"/>
    <s v="food/food trucks"/>
    <n v="0.2"/>
    <n v="1"/>
    <x v="7"/>
  </r>
  <r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</r>
  <r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</r>
  <r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</r>
  <r>
    <x v="2"/>
    <s v="US"/>
    <s v="USD"/>
    <n v="1439006692"/>
    <d v="2015-08-08T04:04:52"/>
    <n v="1433822692"/>
    <x v="2426"/>
    <b v="0"/>
    <n v="0"/>
    <b v="0"/>
    <s v="food/food trucks"/>
    <n v="0"/>
    <e v="#DIV/0!"/>
    <x v="7"/>
  </r>
  <r>
    <x v="2"/>
    <s v="US"/>
    <s v="USD"/>
    <n v="1458715133"/>
    <d v="2016-03-23T06:38:53"/>
    <n v="1455262733"/>
    <x v="2427"/>
    <b v="0"/>
    <n v="1"/>
    <b v="0"/>
    <s v="food/food trucks"/>
    <n v="2E-3"/>
    <n v="1"/>
    <x v="7"/>
  </r>
  <r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</r>
  <r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</r>
  <r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</r>
  <r>
    <x v="2"/>
    <s v="US"/>
    <s v="USD"/>
    <n v="1467080613"/>
    <d v="2016-06-28T02:23:33"/>
    <n v="1461896613"/>
    <x v="2431"/>
    <b v="0"/>
    <n v="2"/>
    <b v="0"/>
    <s v="food/food trucks"/>
    <n v="2E-3"/>
    <n v="1"/>
    <x v="7"/>
  </r>
  <r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</r>
  <r>
    <x v="2"/>
    <s v="US"/>
    <s v="USD"/>
    <n v="1456608943"/>
    <d v="2016-02-27T21:35:43"/>
    <n v="1454016943"/>
    <x v="2433"/>
    <b v="0"/>
    <n v="0"/>
    <b v="0"/>
    <s v="food/food trucks"/>
    <n v="0"/>
    <e v="#DIV/0!"/>
    <x v="7"/>
  </r>
  <r>
    <x v="2"/>
    <s v="US"/>
    <s v="USD"/>
    <n v="1438662474"/>
    <d v="2015-08-04T04:27:54"/>
    <n v="1435206474"/>
    <x v="2434"/>
    <b v="0"/>
    <n v="2"/>
    <b v="0"/>
    <s v="food/food trucks"/>
    <n v="0.13"/>
    <n v="13"/>
    <x v="7"/>
  </r>
  <r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</r>
  <r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</r>
  <r>
    <x v="2"/>
    <s v="US"/>
    <s v="USD"/>
    <n v="1426615200"/>
    <d v="2015-03-17T18:00:00"/>
    <n v="1422400188"/>
    <x v="2437"/>
    <b v="0"/>
    <n v="0"/>
    <b v="0"/>
    <s v="food/food trucks"/>
    <n v="0"/>
    <e v="#DIV/0!"/>
    <x v="7"/>
  </r>
  <r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</r>
  <r>
    <x v="2"/>
    <s v="US"/>
    <s v="USD"/>
    <n v="1445197129"/>
    <d v="2015-10-18T19:38:49"/>
    <n v="1442605129"/>
    <x v="2439"/>
    <b v="0"/>
    <n v="0"/>
    <b v="0"/>
    <s v="food/food trucks"/>
    <n v="0"/>
    <e v="#DIV/0!"/>
    <x v="7"/>
  </r>
  <r>
    <x v="2"/>
    <s v="BE"/>
    <s v="EUR"/>
    <n v="1455399313"/>
    <d v="2016-02-13T21:35:13"/>
    <n v="1452807313"/>
    <x v="2440"/>
    <b v="0"/>
    <n v="2"/>
    <b v="0"/>
    <s v="food/food trucks"/>
    <n v="0.2"/>
    <n v="5"/>
    <x v="7"/>
  </r>
  <r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</r>
  <r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</r>
  <r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</r>
  <r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</r>
  <r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</r>
  <r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</r>
  <r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</r>
  <r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</r>
  <r>
    <x v="0"/>
    <s v="US"/>
    <s v="USD"/>
    <n v="1417321515"/>
    <d v="2014-11-30T04:25:15"/>
    <n v="1414725915"/>
    <x v="2449"/>
    <b v="0"/>
    <n v="120"/>
    <b v="1"/>
    <s v="food/small batch"/>
    <n v="108"/>
    <n v="90"/>
    <x v="7"/>
  </r>
  <r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</r>
  <r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</r>
  <r>
    <x v="0"/>
    <s v="US"/>
    <s v="USD"/>
    <n v="1451430000"/>
    <d v="2015-12-29T23:00:00"/>
    <n v="1448914500"/>
    <x v="2452"/>
    <b v="0"/>
    <n v="15"/>
    <b v="1"/>
    <s v="food/small batch"/>
    <n v="133.5"/>
    <n v="53.4"/>
    <x v="7"/>
  </r>
  <r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</r>
  <r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</r>
  <r>
    <x v="0"/>
    <s v="US"/>
    <s v="USD"/>
    <n v="1461177950"/>
    <d v="2016-04-20T18:45:50"/>
    <n v="1458758750"/>
    <x v="2455"/>
    <b v="0"/>
    <n v="16"/>
    <b v="1"/>
    <s v="food/small batch"/>
    <n v="182"/>
    <n v="34.125"/>
    <x v="7"/>
  </r>
  <r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</r>
  <r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</r>
  <r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</r>
  <r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</r>
  <r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</r>
  <r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</r>
  <r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</r>
  <r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</r>
  <r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</r>
  <r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</r>
  <r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</r>
  <r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</r>
  <r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</r>
  <r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</r>
  <r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</r>
  <r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</r>
  <r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</r>
  <r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</r>
  <r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</r>
  <r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</r>
  <r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</r>
  <r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</r>
  <r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</r>
  <r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</r>
  <r>
    <x v="0"/>
    <s v="US"/>
    <s v="USD"/>
    <n v="1444516084"/>
    <d v="2015-10-10T22:28:04"/>
    <n v="1439332084"/>
    <x v="2480"/>
    <b v="0"/>
    <n v="8"/>
    <b v="1"/>
    <s v="music/indie rock"/>
    <n v="100"/>
    <n v="250"/>
    <x v="4"/>
  </r>
  <r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</r>
  <r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</r>
  <r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</r>
  <r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</r>
  <r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</r>
  <r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</r>
  <r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</r>
  <r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</r>
  <r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</r>
  <r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</r>
  <r>
    <x v="0"/>
    <s v="US"/>
    <s v="USD"/>
    <n v="1295142660"/>
    <d v="2011-01-16T01:51:00"/>
    <n v="1293739714"/>
    <x v="2491"/>
    <b v="0"/>
    <n v="10"/>
    <b v="1"/>
    <s v="music/indie rock"/>
    <n v="103.2"/>
    <n v="51.6"/>
    <x v="4"/>
  </r>
  <r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</r>
  <r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</r>
  <r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</r>
  <r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</r>
  <r>
    <x v="0"/>
    <s v="US"/>
    <s v="USD"/>
    <n v="1364597692"/>
    <d v="2013-03-29T22:54:52"/>
    <n v="1361577292"/>
    <x v="2496"/>
    <b v="0"/>
    <n v="10"/>
    <b v="1"/>
    <s v="music/indie rock"/>
    <n v="100"/>
    <n v="600"/>
    <x v="4"/>
  </r>
  <r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</r>
  <r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</r>
  <r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</r>
  <r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</r>
  <r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</r>
  <r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</r>
  <r>
    <x v="2"/>
    <s v="US"/>
    <s v="USD"/>
    <n v="1465333560"/>
    <d v="2016-06-07T21:06:00"/>
    <n v="1462743308"/>
    <x v="2503"/>
    <b v="0"/>
    <n v="0"/>
    <b v="0"/>
    <s v="food/restaurants"/>
    <n v="0"/>
    <e v="#DIV/0!"/>
    <x v="7"/>
  </r>
  <r>
    <x v="2"/>
    <s v="US"/>
    <s v="USD"/>
    <n v="1416014534"/>
    <d v="2014-11-15T01:22:14"/>
    <n v="1413418934"/>
    <x v="2504"/>
    <b v="0"/>
    <n v="0"/>
    <b v="0"/>
    <s v="food/restaurants"/>
    <n v="0"/>
    <e v="#DIV/0!"/>
    <x v="7"/>
  </r>
  <r>
    <x v="2"/>
    <s v="US"/>
    <s v="USD"/>
    <n v="1426292416"/>
    <d v="2015-03-14T00:20:16"/>
    <n v="1423704016"/>
    <x v="2505"/>
    <b v="0"/>
    <n v="0"/>
    <b v="0"/>
    <s v="food/restaurants"/>
    <n v="0"/>
    <e v="#DIV/0!"/>
    <x v="7"/>
  </r>
  <r>
    <x v="2"/>
    <s v="GB"/>
    <s v="GBP"/>
    <n v="1443906000"/>
    <d v="2015-10-03T21:00:00"/>
    <n v="1441955269"/>
    <x v="2506"/>
    <b v="0"/>
    <n v="2"/>
    <b v="0"/>
    <s v="food/restaurants"/>
    <n v="0.6"/>
    <n v="15"/>
    <x v="7"/>
  </r>
  <r>
    <x v="2"/>
    <s v="US"/>
    <s v="USD"/>
    <n v="1431308704"/>
    <d v="2015-05-11T01:45:04"/>
    <n v="1428716704"/>
    <x v="2507"/>
    <b v="0"/>
    <n v="0"/>
    <b v="0"/>
    <s v="food/restaurants"/>
    <n v="0"/>
    <e v="#DIV/0!"/>
    <x v="7"/>
  </r>
  <r>
    <x v="2"/>
    <s v="US"/>
    <s v="USD"/>
    <n v="1408056634"/>
    <d v="2014-08-14T22:50:34"/>
    <n v="1405464634"/>
    <x v="2508"/>
    <b v="0"/>
    <n v="0"/>
    <b v="0"/>
    <s v="food/restaurants"/>
    <n v="0"/>
    <e v="#DIV/0!"/>
    <x v="7"/>
  </r>
  <r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</r>
  <r>
    <x v="2"/>
    <s v="US"/>
    <s v="USD"/>
    <n v="1431647772"/>
    <d v="2015-05-14T23:56:12"/>
    <n v="1426463772"/>
    <x v="2510"/>
    <b v="0"/>
    <n v="2"/>
    <b v="0"/>
    <s v="food/restaurants"/>
    <n v="0.15"/>
    <n v="37.5"/>
    <x v="7"/>
  </r>
  <r>
    <x v="2"/>
    <s v="GB"/>
    <s v="GBP"/>
    <n v="1454323413"/>
    <d v="2016-02-01T10:43:33"/>
    <n v="1451731413"/>
    <x v="2511"/>
    <b v="0"/>
    <n v="0"/>
    <b v="0"/>
    <s v="food/restaurants"/>
    <n v="0"/>
    <e v="#DIV/0!"/>
    <x v="7"/>
  </r>
  <r>
    <x v="2"/>
    <s v="US"/>
    <s v="USD"/>
    <n v="1418504561"/>
    <d v="2014-12-13T21:02:41"/>
    <n v="1417208561"/>
    <x v="2512"/>
    <b v="0"/>
    <n v="0"/>
    <b v="0"/>
    <s v="food/restaurants"/>
    <n v="0"/>
    <e v="#DIV/0!"/>
    <x v="7"/>
  </r>
  <r>
    <x v="2"/>
    <s v="DE"/>
    <s v="EUR"/>
    <n v="1488067789"/>
    <d v="2017-02-26T00:09:49"/>
    <n v="1482883789"/>
    <x v="2513"/>
    <b v="0"/>
    <n v="0"/>
    <b v="0"/>
    <s v="food/restaurants"/>
    <n v="0"/>
    <e v="#DIV/0!"/>
    <x v="7"/>
  </r>
  <r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</r>
  <r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</r>
  <r>
    <x v="2"/>
    <s v="US"/>
    <s v="USD"/>
    <n v="1417279252"/>
    <d v="2014-11-29T16:40:52"/>
    <n v="1414683652"/>
    <x v="2516"/>
    <b v="0"/>
    <n v="0"/>
    <b v="0"/>
    <s v="food/restaurants"/>
    <n v="0"/>
    <e v="#DIV/0!"/>
    <x v="7"/>
  </r>
  <r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</r>
  <r>
    <x v="2"/>
    <s v="US"/>
    <s v="USD"/>
    <n v="1415899228"/>
    <d v="2014-11-13T17:20:28"/>
    <n v="1413303628"/>
    <x v="2518"/>
    <b v="0"/>
    <n v="0"/>
    <b v="0"/>
    <s v="food/restaurants"/>
    <n v="0"/>
    <e v="#DIV/0!"/>
    <x v="7"/>
  </r>
  <r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</r>
  <r>
    <x v="2"/>
    <s v="US"/>
    <s v="USD"/>
    <n v="1476559260"/>
    <d v="2016-10-15T19:21:00"/>
    <n v="1472567085"/>
    <x v="2520"/>
    <b v="0"/>
    <n v="0"/>
    <b v="0"/>
    <s v="food/restaurants"/>
    <n v="0"/>
    <e v="#DIV/0!"/>
    <x v="7"/>
  </r>
  <r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</r>
  <r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</r>
  <r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</r>
  <r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</r>
  <r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</r>
  <r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</r>
  <r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</r>
  <r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</r>
  <r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</r>
  <r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</r>
  <r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</r>
  <r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</r>
  <r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</r>
  <r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</r>
  <r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</r>
  <r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</r>
  <r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</r>
  <r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</r>
  <r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</r>
  <r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</r>
  <r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</r>
  <r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</r>
  <r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</r>
  <r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</r>
  <r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</r>
  <r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</r>
  <r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</r>
  <r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</r>
  <r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</r>
  <r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</r>
  <r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</r>
  <r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</r>
  <r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</r>
  <r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</r>
  <r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</r>
  <r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</r>
  <r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</r>
  <r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</r>
  <r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</r>
  <r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</r>
  <r>
    <x v="1"/>
    <s v="CA"/>
    <s v="CAD"/>
    <n v="1444740089"/>
    <d v="2015-10-13T12:41:29"/>
    <n v="1442148089"/>
    <x v="2561"/>
    <b v="0"/>
    <n v="0"/>
    <b v="0"/>
    <s v="food/food trucks"/>
    <n v="0"/>
    <e v="#DIV/0!"/>
    <x v="7"/>
  </r>
  <r>
    <x v="1"/>
    <s v="DE"/>
    <s v="EUR"/>
    <n v="1476189339"/>
    <d v="2016-10-11T12:35:39"/>
    <n v="1471005339"/>
    <x v="2562"/>
    <b v="0"/>
    <n v="3"/>
    <b v="0"/>
    <s v="food/food trucks"/>
    <n v="0.75"/>
    <n v="25"/>
    <x v="7"/>
  </r>
  <r>
    <x v="1"/>
    <s v="US"/>
    <s v="USD"/>
    <n v="1438226451"/>
    <d v="2015-07-30T03:20:51"/>
    <n v="1433042451"/>
    <x v="2563"/>
    <b v="0"/>
    <n v="0"/>
    <b v="0"/>
    <s v="food/food trucks"/>
    <n v="0"/>
    <e v="#DIV/0!"/>
    <x v="7"/>
  </r>
  <r>
    <x v="1"/>
    <s v="CA"/>
    <s v="CAD"/>
    <n v="1406854699"/>
    <d v="2014-08-01T00:58:19"/>
    <n v="1404262699"/>
    <x v="2564"/>
    <b v="0"/>
    <n v="0"/>
    <b v="0"/>
    <s v="food/food trucks"/>
    <n v="0"/>
    <e v="#DIV/0!"/>
    <x v="7"/>
  </r>
  <r>
    <x v="1"/>
    <s v="US"/>
    <s v="USD"/>
    <n v="1462827000"/>
    <d v="2016-05-09T20:50:00"/>
    <n v="1457710589"/>
    <x v="2565"/>
    <b v="0"/>
    <n v="1"/>
    <b v="0"/>
    <s v="food/food trucks"/>
    <n v="1"/>
    <n v="100"/>
    <x v="7"/>
  </r>
  <r>
    <x v="1"/>
    <s v="US"/>
    <s v="USD"/>
    <n v="1408663948"/>
    <d v="2014-08-21T23:32:28"/>
    <n v="1406071948"/>
    <x v="2566"/>
    <b v="0"/>
    <n v="0"/>
    <b v="0"/>
    <s v="food/food trucks"/>
    <n v="0"/>
    <e v="#DIV/0!"/>
    <x v="7"/>
  </r>
  <r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</r>
  <r>
    <x v="1"/>
    <s v="GB"/>
    <s v="GBP"/>
    <n v="1472745594"/>
    <d v="2016-09-01T15:59:54"/>
    <n v="1470153594"/>
    <x v="2568"/>
    <b v="0"/>
    <n v="1"/>
    <b v="0"/>
    <s v="food/food trucks"/>
    <n v="0.5"/>
    <n v="50"/>
    <x v="7"/>
  </r>
  <r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</r>
  <r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</r>
  <r>
    <x v="1"/>
    <s v="AU"/>
    <s v="AUD"/>
    <n v="1463645521"/>
    <d v="2016-05-19T08:12:01"/>
    <n v="1458461521"/>
    <x v="2571"/>
    <b v="0"/>
    <n v="4"/>
    <b v="0"/>
    <s v="food/food trucks"/>
    <n v="0.25"/>
    <n v="62.5"/>
    <x v="7"/>
  </r>
  <r>
    <x v="1"/>
    <s v="US"/>
    <s v="USD"/>
    <n v="1428893517"/>
    <d v="2015-04-13T02:51:57"/>
    <n v="1426301517"/>
    <x v="2572"/>
    <b v="0"/>
    <n v="0"/>
    <b v="0"/>
    <s v="food/food trucks"/>
    <n v="0"/>
    <e v="#DIV/0!"/>
    <x v="7"/>
  </r>
  <r>
    <x v="1"/>
    <s v="US"/>
    <s v="USD"/>
    <n v="1408803149"/>
    <d v="2014-08-23T14:12:29"/>
    <n v="1404915149"/>
    <x v="2573"/>
    <b v="0"/>
    <n v="0"/>
    <b v="0"/>
    <s v="food/food trucks"/>
    <n v="0"/>
    <e v="#DIV/0!"/>
    <x v="7"/>
  </r>
  <r>
    <x v="1"/>
    <s v="US"/>
    <s v="USD"/>
    <n v="1463600945"/>
    <d v="2016-05-18T19:49:05"/>
    <n v="1461786545"/>
    <x v="2574"/>
    <b v="0"/>
    <n v="0"/>
    <b v="0"/>
    <s v="food/food trucks"/>
    <n v="0"/>
    <e v="#DIV/0!"/>
    <x v="7"/>
  </r>
  <r>
    <x v="1"/>
    <s v="US"/>
    <s v="USD"/>
    <n v="1421030194"/>
    <d v="2015-01-12T02:36:34"/>
    <n v="1418438194"/>
    <x v="2575"/>
    <b v="0"/>
    <n v="0"/>
    <b v="0"/>
    <s v="food/food trucks"/>
    <n v="0"/>
    <e v="#DIV/0!"/>
    <x v="7"/>
  </r>
  <r>
    <x v="1"/>
    <s v="US"/>
    <s v="USD"/>
    <n v="1428707647"/>
    <d v="2015-04-10T23:14:07"/>
    <n v="1424823247"/>
    <x v="2576"/>
    <b v="0"/>
    <n v="0"/>
    <b v="0"/>
    <s v="food/food trucks"/>
    <n v="0"/>
    <e v="#DIV/0!"/>
    <x v="7"/>
  </r>
  <r>
    <x v="1"/>
    <s v="US"/>
    <s v="USD"/>
    <n v="1407181297"/>
    <d v="2014-08-04T19:41:37"/>
    <n v="1405021297"/>
    <x v="2577"/>
    <b v="0"/>
    <n v="0"/>
    <b v="0"/>
    <s v="food/food trucks"/>
    <n v="0"/>
    <e v="#DIV/0!"/>
    <x v="7"/>
  </r>
  <r>
    <x v="1"/>
    <s v="US"/>
    <s v="USD"/>
    <n v="1444410000"/>
    <d v="2015-10-09T17:00:00"/>
    <n v="1440203579"/>
    <x v="2578"/>
    <b v="0"/>
    <n v="0"/>
    <b v="0"/>
    <s v="food/food trucks"/>
    <n v="0"/>
    <e v="#DIV/0!"/>
    <x v="7"/>
  </r>
  <r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</r>
  <r>
    <x v="1"/>
    <s v="US"/>
    <s v="USD"/>
    <n v="1431745200"/>
    <d v="2015-05-16T03:00:00"/>
    <n v="1429170603"/>
    <x v="2580"/>
    <b v="0"/>
    <n v="2"/>
    <b v="0"/>
    <s v="food/food trucks"/>
    <n v="0.6"/>
    <n v="25.5"/>
    <x v="7"/>
  </r>
  <r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</r>
  <r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</r>
  <r>
    <x v="2"/>
    <s v="US"/>
    <s v="USD"/>
    <n v="1426526880"/>
    <d v="2015-03-16T17:28:00"/>
    <n v="1421346480"/>
    <x v="2583"/>
    <b v="0"/>
    <n v="5"/>
    <b v="0"/>
    <s v="food/food trucks"/>
    <n v="0.5"/>
    <n v="1"/>
    <x v="7"/>
  </r>
  <r>
    <x v="2"/>
    <s v="US"/>
    <s v="USD"/>
    <n v="1434341369"/>
    <d v="2015-06-15T04:09:29"/>
    <n v="1431749369"/>
    <x v="2584"/>
    <b v="0"/>
    <n v="0"/>
    <b v="0"/>
    <s v="food/food trucks"/>
    <n v="0"/>
    <e v="#DIV/0!"/>
    <x v="7"/>
  </r>
  <r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</r>
  <r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</r>
  <r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</r>
  <r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</r>
  <r>
    <x v="2"/>
    <s v="DK"/>
    <s v="DKK"/>
    <n v="1458733927"/>
    <d v="2016-03-23T11:52:07"/>
    <n v="1456145527"/>
    <x v="2589"/>
    <b v="0"/>
    <n v="1"/>
    <b v="0"/>
    <s v="food/food trucks"/>
    <n v="0.01"/>
    <n v="5"/>
    <x v="7"/>
  </r>
  <r>
    <x v="2"/>
    <s v="AU"/>
    <s v="AUD"/>
    <n v="1453817297"/>
    <d v="2016-01-26T14:08:17"/>
    <n v="1453212497"/>
    <x v="2590"/>
    <b v="0"/>
    <n v="0"/>
    <b v="0"/>
    <s v="food/food trucks"/>
    <n v="0"/>
    <e v="#DIV/0!"/>
    <x v="7"/>
  </r>
  <r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</r>
  <r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</r>
  <r>
    <x v="2"/>
    <s v="US"/>
    <s v="USD"/>
    <n v="1429993026"/>
    <d v="2015-04-25T20:17:06"/>
    <n v="1427401026"/>
    <x v="2593"/>
    <b v="0"/>
    <n v="0"/>
    <b v="0"/>
    <s v="food/food trucks"/>
    <n v="0"/>
    <e v="#DIV/0!"/>
    <x v="7"/>
  </r>
  <r>
    <x v="2"/>
    <s v="US"/>
    <s v="USD"/>
    <n v="1407453228"/>
    <d v="2014-08-07T23:13:48"/>
    <n v="1404861228"/>
    <x v="2594"/>
    <b v="0"/>
    <n v="1"/>
    <b v="0"/>
    <s v="food/food trucks"/>
    <n v="1.25E-3"/>
    <n v="1"/>
    <x v="7"/>
  </r>
  <r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</r>
  <r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</r>
  <r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</r>
  <r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</r>
  <r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</r>
  <r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</r>
  <r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</r>
  <r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</r>
  <r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</r>
  <r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</r>
  <r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</r>
  <r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</r>
  <r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</r>
  <r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</r>
  <r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</r>
  <r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</r>
  <r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</r>
  <r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</r>
  <r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</r>
  <r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</r>
  <r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</r>
  <r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</r>
  <r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</r>
  <r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</r>
  <r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</r>
  <r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</r>
  <r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</r>
  <r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</r>
  <r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</r>
  <r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</r>
  <r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</r>
  <r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</r>
  <r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</r>
  <r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</r>
  <r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</r>
  <r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</r>
  <r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</r>
  <r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</r>
  <r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</r>
  <r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</r>
  <r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</r>
  <r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</r>
  <r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</r>
  <r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</r>
  <r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</r>
  <r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</r>
  <r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</r>
  <r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</r>
  <r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</r>
  <r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</r>
  <r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</r>
  <r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</r>
  <r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</r>
  <r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</r>
  <r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</r>
  <r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</r>
  <r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</r>
  <r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</r>
  <r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</r>
  <r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</r>
  <r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</r>
  <r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</r>
  <r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</r>
  <r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</r>
  <r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</r>
  <r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</r>
  <r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</r>
  <r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</r>
  <r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</r>
  <r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</r>
  <r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</r>
  <r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</r>
  <r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</r>
  <r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</r>
  <r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</r>
  <r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</r>
  <r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</r>
  <r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</r>
  <r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</r>
  <r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</r>
  <r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</r>
  <r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</r>
  <r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</r>
  <r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</r>
  <r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</r>
  <r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</r>
  <r>
    <x v="2"/>
    <s v="US"/>
    <s v="USD"/>
    <n v="1405027750"/>
    <d v="2014-07-10T21:29:10"/>
    <n v="1402867750"/>
    <x v="2681"/>
    <b v="0"/>
    <n v="2"/>
    <b v="0"/>
    <s v="food/food trucks"/>
    <n v="0.6875"/>
    <n v="27.5"/>
    <x v="7"/>
  </r>
  <r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</r>
  <r>
    <x v="2"/>
    <s v="US"/>
    <s v="USD"/>
    <n v="1425233240"/>
    <d v="2015-03-01T18:07:20"/>
    <n v="1422641240"/>
    <x v="2683"/>
    <b v="0"/>
    <n v="3"/>
    <b v="0"/>
    <s v="food/food trucks"/>
    <n v="0.24"/>
    <n v="12"/>
    <x v="7"/>
  </r>
  <r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</r>
  <r>
    <x v="2"/>
    <s v="US"/>
    <s v="USD"/>
    <n v="1430149330"/>
    <d v="2015-04-27T15:42:10"/>
    <n v="1424968930"/>
    <x v="2685"/>
    <b v="0"/>
    <n v="1"/>
    <b v="0"/>
    <s v="food/food trucks"/>
    <n v="0.02"/>
    <n v="10"/>
    <x v="7"/>
  </r>
  <r>
    <x v="2"/>
    <s v="US"/>
    <s v="USD"/>
    <n v="1412119423"/>
    <d v="2014-09-30T23:23:43"/>
    <n v="1410391423"/>
    <x v="2686"/>
    <b v="0"/>
    <n v="0"/>
    <b v="0"/>
    <s v="food/food trucks"/>
    <n v="0"/>
    <e v="#DIV/0!"/>
    <x v="7"/>
  </r>
  <r>
    <x v="2"/>
    <s v="US"/>
    <s v="USD"/>
    <n v="1435591318"/>
    <d v="2015-06-29T15:21:58"/>
    <n v="1432999318"/>
    <x v="2687"/>
    <b v="0"/>
    <n v="0"/>
    <b v="0"/>
    <s v="food/food trucks"/>
    <n v="0"/>
    <e v="#DIV/0!"/>
    <x v="7"/>
  </r>
  <r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</r>
  <r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</r>
  <r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</r>
  <r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</r>
  <r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</r>
  <r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</r>
  <r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</r>
  <r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</r>
  <r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</r>
  <r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</r>
  <r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</r>
  <r>
    <x v="2"/>
    <s v="CA"/>
    <s v="CAD"/>
    <n v="1407533463"/>
    <d v="2014-08-08T21:31:03"/>
    <n v="1404941463"/>
    <x v="2699"/>
    <b v="0"/>
    <n v="0"/>
    <b v="0"/>
    <s v="food/food trucks"/>
    <n v="0"/>
    <e v="#DIV/0!"/>
    <x v="7"/>
  </r>
  <r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</r>
  <r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</r>
  <r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</r>
  <r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</r>
  <r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</r>
  <r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</r>
  <r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</r>
  <r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</r>
  <r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</r>
  <r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</r>
  <r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</r>
  <r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</r>
  <r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</r>
  <r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</r>
  <r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</r>
  <r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</r>
  <r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</r>
  <r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</r>
  <r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</r>
  <r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</r>
  <r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</r>
  <r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</r>
  <r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</r>
  <r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</r>
  <r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</r>
  <r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</r>
  <r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</r>
  <r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</r>
  <r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</r>
  <r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</r>
  <r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</r>
  <r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</r>
  <r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</r>
  <r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</r>
  <r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</r>
  <r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</r>
  <r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</r>
  <r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</r>
  <r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</r>
  <r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</r>
  <r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</r>
  <r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</r>
  <r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</r>
  <r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</r>
  <r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</r>
  <r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</r>
  <r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</r>
  <r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</r>
  <r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</r>
  <r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</r>
  <r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</r>
  <r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</r>
  <r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</r>
  <r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</r>
  <r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</r>
  <r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</r>
  <r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</r>
  <r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</r>
  <r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</r>
  <r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</r>
  <r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</r>
  <r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</r>
  <r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</r>
  <r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</r>
  <r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</r>
  <r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</r>
  <r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</r>
  <r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</r>
  <r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</r>
  <r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</r>
  <r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</r>
  <r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</r>
  <r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</r>
  <r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</r>
  <r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</r>
  <r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</r>
  <r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</r>
  <r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</r>
  <r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</r>
  <r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</r>
  <r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</r>
  <r>
    <x v="0"/>
    <s v="US"/>
    <s v="USD"/>
    <n v="1423724400"/>
    <d v="2015-02-12T07:00:00"/>
    <n v="1421274954"/>
    <x v="2781"/>
    <b v="0"/>
    <n v="28"/>
    <b v="1"/>
    <s v="theater/plays"/>
    <n v="105.28"/>
    <n v="47"/>
    <x v="1"/>
  </r>
  <r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</r>
  <r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</r>
  <r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</r>
  <r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</r>
  <r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</r>
  <r>
    <x v="0"/>
    <s v="US"/>
    <s v="USD"/>
    <n v="1405658752"/>
    <d v="2014-07-18T04:45:52"/>
    <n v="1403066752"/>
    <x v="2787"/>
    <b v="0"/>
    <n v="38"/>
    <b v="1"/>
    <s v="theater/plays"/>
    <n v="119.7"/>
    <n v="31.5"/>
    <x v="1"/>
  </r>
  <r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</r>
  <r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</r>
  <r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</r>
  <r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</r>
  <r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</r>
  <r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</r>
  <r>
    <x v="0"/>
    <s v="GB"/>
    <s v="GBP"/>
    <n v="1457031600"/>
    <d v="2016-03-03T19:00:00"/>
    <n v="1455640559"/>
    <x v="2794"/>
    <b v="0"/>
    <n v="3"/>
    <b v="1"/>
    <s v="theater/plays"/>
    <n v="150"/>
    <n v="25"/>
    <x v="1"/>
  </r>
  <r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</r>
  <r>
    <x v="0"/>
    <s v="GB"/>
    <s v="GBP"/>
    <n v="1404564028"/>
    <d v="2014-07-05T12:40:28"/>
    <n v="1401972028"/>
    <x v="2796"/>
    <b v="0"/>
    <n v="21"/>
    <b v="1"/>
    <s v="theater/plays"/>
    <n v="115.5"/>
    <n v="44"/>
    <x v="1"/>
  </r>
  <r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</r>
  <r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</r>
  <r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</r>
  <r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</r>
  <r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</r>
  <r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</r>
  <r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</r>
  <r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</r>
  <r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</r>
  <r>
    <x v="0"/>
    <s v="GB"/>
    <s v="GBP"/>
    <n v="1438772400"/>
    <d v="2015-08-05T11:00:00"/>
    <n v="1435645490"/>
    <x v="2806"/>
    <b v="0"/>
    <n v="76"/>
    <b v="1"/>
    <s v="theater/plays"/>
    <n v="112.1"/>
    <n v="44.25"/>
    <x v="1"/>
  </r>
  <r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</r>
  <r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</r>
  <r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</r>
  <r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</r>
  <r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</r>
  <r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</r>
  <r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</r>
  <r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</r>
  <r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</r>
  <r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</r>
  <r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</r>
  <r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</r>
  <r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</r>
  <r>
    <x v="0"/>
    <s v="GB"/>
    <s v="GBP"/>
    <n v="1456444800"/>
    <d v="2016-02-26T00:00:00"/>
    <n v="1454337589"/>
    <x v="2820"/>
    <b v="0"/>
    <n v="20"/>
    <b v="1"/>
    <s v="theater/plays"/>
    <n v="136"/>
    <n v="13.6"/>
    <x v="1"/>
  </r>
  <r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</r>
  <r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</r>
  <r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</r>
  <r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</r>
  <r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</r>
  <r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</r>
  <r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</r>
  <r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</r>
  <r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</r>
  <r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</r>
  <r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</r>
  <r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</r>
  <r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</r>
  <r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</r>
  <r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</r>
  <r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</r>
  <r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</r>
  <r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</r>
  <r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</r>
  <r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</r>
  <r>
    <x v="2"/>
    <s v="GB"/>
    <s v="GBP"/>
    <n v="1450032297"/>
    <d v="2015-12-13T18:44:57"/>
    <n v="1444844697"/>
    <x v="2841"/>
    <b v="0"/>
    <n v="1"/>
    <b v="0"/>
    <s v="theater/plays"/>
    <n v="1"/>
    <n v="10"/>
    <x v="1"/>
  </r>
  <r>
    <x v="2"/>
    <s v="GB"/>
    <s v="GBP"/>
    <n v="1403348400"/>
    <d v="2014-06-21T11:00:00"/>
    <n v="1401058295"/>
    <x v="2842"/>
    <b v="0"/>
    <n v="0"/>
    <b v="0"/>
    <s v="theater/plays"/>
    <n v="0"/>
    <e v="#DIV/0!"/>
    <x v="1"/>
  </r>
  <r>
    <x v="2"/>
    <s v="US"/>
    <s v="USD"/>
    <n v="1465790400"/>
    <d v="2016-06-13T04:00:00"/>
    <n v="1462210950"/>
    <x v="2843"/>
    <b v="0"/>
    <n v="0"/>
    <b v="0"/>
    <s v="theater/plays"/>
    <n v="0"/>
    <e v="#DIV/0!"/>
    <x v="1"/>
  </r>
  <r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</r>
  <r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</r>
  <r>
    <x v="2"/>
    <s v="US"/>
    <s v="USD"/>
    <n v="1432917394"/>
    <d v="2015-05-29T16:36:34"/>
    <n v="1429029394"/>
    <x v="2846"/>
    <b v="0"/>
    <n v="0"/>
    <b v="0"/>
    <s v="theater/plays"/>
    <n v="0"/>
    <e v="#DIV/0!"/>
    <x v="1"/>
  </r>
  <r>
    <x v="2"/>
    <s v="US"/>
    <s v="USD"/>
    <n v="1464031265"/>
    <d v="2016-05-23T19:21:05"/>
    <n v="1458847265"/>
    <x v="2847"/>
    <b v="0"/>
    <n v="0"/>
    <b v="0"/>
    <s v="theater/plays"/>
    <n v="0"/>
    <e v="#DIV/0!"/>
    <x v="1"/>
  </r>
  <r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</r>
  <r>
    <x v="2"/>
    <s v="GB"/>
    <s v="GBP"/>
    <n v="1461406600"/>
    <d v="2016-04-23T10:16:40"/>
    <n v="1458814600"/>
    <x v="2849"/>
    <b v="0"/>
    <n v="1"/>
    <b v="0"/>
    <s v="theater/plays"/>
    <n v="1"/>
    <n v="5"/>
    <x v="1"/>
  </r>
  <r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</r>
  <r>
    <x v="2"/>
    <s v="IE"/>
    <s v="EUR"/>
    <n v="1454109420"/>
    <d v="2016-01-29T23:17:00"/>
    <n v="1453334629"/>
    <x v="2851"/>
    <b v="0"/>
    <n v="0"/>
    <b v="0"/>
    <s v="theater/plays"/>
    <n v="0"/>
    <e v="#DIV/0!"/>
    <x v="1"/>
  </r>
  <r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</r>
  <r>
    <x v="2"/>
    <s v="CA"/>
    <s v="CAD"/>
    <n v="1410669297"/>
    <d v="2014-09-14T04:34:57"/>
    <n v="1405485297"/>
    <x v="2853"/>
    <b v="0"/>
    <n v="0"/>
    <b v="0"/>
    <s v="theater/plays"/>
    <n v="0"/>
    <e v="#DIV/0!"/>
    <x v="1"/>
  </r>
  <r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</r>
  <r>
    <x v="2"/>
    <s v="US"/>
    <s v="USD"/>
    <n v="1454110440"/>
    <d v="2016-01-29T23:34:00"/>
    <n v="1451607071"/>
    <x v="2855"/>
    <b v="0"/>
    <n v="5"/>
    <b v="0"/>
    <s v="theater/plays"/>
    <n v="50"/>
    <n v="60"/>
    <x v="1"/>
  </r>
  <r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</r>
  <r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</r>
  <r>
    <x v="2"/>
    <s v="NL"/>
    <s v="EUR"/>
    <n v="1417778880"/>
    <d v="2014-12-05T11:28:00"/>
    <n v="1415711095"/>
    <x v="2858"/>
    <b v="0"/>
    <n v="0"/>
    <b v="0"/>
    <s v="theater/plays"/>
    <n v="0"/>
    <e v="#DIV/0!"/>
    <x v="1"/>
  </r>
  <r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</r>
  <r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</r>
  <r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</r>
  <r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</r>
  <r>
    <x v="2"/>
    <s v="US"/>
    <s v="USD"/>
    <n v="1410279123"/>
    <d v="2014-09-09T16:12:03"/>
    <n v="1405095123"/>
    <x v="2863"/>
    <b v="0"/>
    <n v="1"/>
    <b v="0"/>
    <s v="theater/plays"/>
    <n v="0.04"/>
    <n v="20"/>
    <x v="1"/>
  </r>
  <r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</r>
  <r>
    <x v="2"/>
    <s v="US"/>
    <s v="USD"/>
    <n v="1420512259"/>
    <d v="2015-01-06T02:44:19"/>
    <n v="1415328259"/>
    <x v="2865"/>
    <b v="0"/>
    <n v="0"/>
    <b v="0"/>
    <s v="theater/plays"/>
    <n v="0"/>
    <e v="#DIV/0!"/>
    <x v="1"/>
  </r>
  <r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</r>
  <r>
    <x v="2"/>
    <s v="US"/>
    <s v="USD"/>
    <n v="1467604800"/>
    <d v="2016-07-04T04:00:00"/>
    <n v="1465533672"/>
    <x v="2867"/>
    <b v="0"/>
    <n v="10"/>
    <b v="0"/>
    <s v="theater/plays"/>
    <n v="20.16"/>
    <n v="50.4"/>
    <x v="1"/>
  </r>
  <r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</r>
  <r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</r>
  <r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</r>
  <r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</r>
  <r>
    <x v="2"/>
    <s v="US"/>
    <s v="USD"/>
    <n v="1434768438"/>
    <d v="2015-06-20T02:47:18"/>
    <n v="1429584438"/>
    <x v="2872"/>
    <b v="0"/>
    <n v="0"/>
    <b v="0"/>
    <s v="theater/plays"/>
    <n v="0"/>
    <e v="#DIV/0!"/>
    <x v="1"/>
  </r>
  <r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</r>
  <r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</r>
  <r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</r>
  <r>
    <x v="2"/>
    <s v="US"/>
    <s v="USD"/>
    <n v="1437069079"/>
    <d v="2015-07-16T17:51:19"/>
    <n v="1434477079"/>
    <x v="2876"/>
    <b v="0"/>
    <n v="0"/>
    <b v="0"/>
    <s v="theater/plays"/>
    <n v="0"/>
    <e v="#DIV/0!"/>
    <x v="1"/>
  </r>
  <r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</r>
  <r>
    <x v="2"/>
    <s v="GB"/>
    <s v="GBP"/>
    <n v="1435934795"/>
    <d v="2015-07-03T14:46:35"/>
    <n v="1430750795"/>
    <x v="2878"/>
    <b v="0"/>
    <n v="4"/>
    <b v="0"/>
    <s v="theater/plays"/>
    <n v="2.1"/>
    <n v="15.75"/>
    <x v="1"/>
  </r>
  <r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</r>
  <r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</r>
  <r>
    <x v="2"/>
    <s v="US"/>
    <s v="USD"/>
    <n v="1417620036"/>
    <d v="2014-12-03T15:20:36"/>
    <n v="1412432436"/>
    <x v="2881"/>
    <b v="0"/>
    <n v="0"/>
    <b v="0"/>
    <s v="theater/plays"/>
    <n v="0"/>
    <e v="#DIV/0!"/>
    <x v="1"/>
  </r>
  <r>
    <x v="2"/>
    <s v="US"/>
    <s v="USD"/>
    <n v="1462112318"/>
    <d v="2016-05-01T14:18:38"/>
    <n v="1459520318"/>
    <x v="2882"/>
    <b v="0"/>
    <n v="4"/>
    <b v="0"/>
    <s v="theater/plays"/>
    <n v="33.6"/>
    <n v="63"/>
    <x v="1"/>
  </r>
  <r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</r>
  <r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</r>
  <r>
    <x v="2"/>
    <s v="US"/>
    <s v="USD"/>
    <n v="1426294201"/>
    <d v="2015-03-14T00:50:01"/>
    <n v="1423705801"/>
    <x v="2885"/>
    <b v="0"/>
    <n v="5"/>
    <b v="0"/>
    <s v="theater/plays"/>
    <n v="32.5"/>
    <n v="26"/>
    <x v="1"/>
  </r>
  <r>
    <x v="2"/>
    <s v="US"/>
    <s v="USD"/>
    <n v="1442635140"/>
    <d v="2015-09-19T03:59:00"/>
    <n v="1442243484"/>
    <x v="2886"/>
    <b v="0"/>
    <n v="1"/>
    <b v="0"/>
    <s v="theater/plays"/>
    <n v="5"/>
    <n v="10"/>
    <x v="1"/>
  </r>
  <r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</r>
  <r>
    <x v="2"/>
    <s v="US"/>
    <s v="USD"/>
    <n v="1413608340"/>
    <d v="2014-10-18T04:59:00"/>
    <n v="1412945440"/>
    <x v="2888"/>
    <b v="0"/>
    <n v="0"/>
    <b v="0"/>
    <s v="theater/plays"/>
    <n v="0"/>
    <e v="#DIV/0!"/>
    <x v="1"/>
  </r>
  <r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</r>
  <r>
    <x v="2"/>
    <s v="US"/>
    <s v="USD"/>
    <n v="1407553200"/>
    <d v="2014-08-09T03:00:00"/>
    <n v="1405100992"/>
    <x v="2890"/>
    <b v="0"/>
    <n v="3"/>
    <b v="0"/>
    <s v="theater/plays"/>
    <n v="1.05"/>
    <n v="7"/>
    <x v="1"/>
  </r>
  <r>
    <x v="2"/>
    <s v="US"/>
    <s v="USD"/>
    <n v="1460751128"/>
    <d v="2016-04-15T20:12:08"/>
    <n v="1455570728"/>
    <x v="2891"/>
    <b v="0"/>
    <n v="10"/>
    <b v="0"/>
    <s v="theater/plays"/>
    <n v="2.73"/>
    <n v="27.3"/>
    <x v="1"/>
  </r>
  <r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</r>
  <r>
    <x v="2"/>
    <s v="US"/>
    <s v="USD"/>
    <n v="1420768800"/>
    <d v="2015-01-09T02:00:00"/>
    <n v="1415644395"/>
    <x v="2893"/>
    <b v="0"/>
    <n v="2"/>
    <b v="0"/>
    <s v="theater/plays"/>
    <n v="0.5"/>
    <n v="12.5"/>
    <x v="1"/>
  </r>
  <r>
    <x v="2"/>
    <s v="US"/>
    <s v="USD"/>
    <n v="1428100815"/>
    <d v="2015-04-03T22:40:15"/>
    <n v="1422920415"/>
    <x v="2894"/>
    <b v="0"/>
    <n v="0"/>
    <b v="0"/>
    <s v="theater/plays"/>
    <n v="0"/>
    <e v="#DIV/0!"/>
    <x v="1"/>
  </r>
  <r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</r>
  <r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</r>
  <r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</r>
  <r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</r>
  <r>
    <x v="2"/>
    <s v="US"/>
    <s v="USD"/>
    <n v="1469325158"/>
    <d v="2016-07-24T01:52:38"/>
    <n v="1464141158"/>
    <x v="2899"/>
    <b v="0"/>
    <n v="0"/>
    <b v="0"/>
    <s v="theater/plays"/>
    <n v="0"/>
    <e v="#DIV/0!"/>
    <x v="1"/>
  </r>
  <r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</r>
  <r>
    <x v="2"/>
    <s v="US"/>
    <s v="USD"/>
    <n v="1423345339"/>
    <d v="2015-02-07T21:42:19"/>
    <n v="1418161339"/>
    <x v="2901"/>
    <b v="0"/>
    <n v="2"/>
    <b v="0"/>
    <s v="theater/plays"/>
    <n v="0.8"/>
    <n v="3"/>
    <x v="1"/>
  </r>
  <r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</r>
  <r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</r>
  <r>
    <x v="2"/>
    <s v="GB"/>
    <s v="GBP"/>
    <n v="1415534400"/>
    <d v="2014-11-09T12:00:00"/>
    <n v="1414538031"/>
    <x v="2904"/>
    <b v="0"/>
    <n v="4"/>
    <b v="0"/>
    <s v="theater/plays"/>
    <n v="5"/>
    <n v="18.75"/>
    <x v="1"/>
  </r>
  <r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</r>
  <r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</r>
  <r>
    <x v="2"/>
    <s v="US"/>
    <s v="USD"/>
    <n v="1463259837"/>
    <d v="2016-05-14T21:03:57"/>
    <n v="1458075837"/>
    <x v="2907"/>
    <b v="0"/>
    <n v="2"/>
    <b v="0"/>
    <s v="theater/plays"/>
    <n v="0.08"/>
    <n v="1"/>
    <x v="1"/>
  </r>
  <r>
    <x v="2"/>
    <s v="US"/>
    <s v="USD"/>
    <n v="1465407219"/>
    <d v="2016-06-08T17:33:39"/>
    <n v="1462815219"/>
    <x v="2908"/>
    <b v="0"/>
    <n v="5"/>
    <b v="0"/>
    <s v="theater/plays"/>
    <n v="2.75"/>
    <n v="52.8"/>
    <x v="1"/>
  </r>
  <r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</r>
  <r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</r>
  <r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</r>
  <r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</r>
  <r>
    <x v="2"/>
    <s v="US"/>
    <s v="USD"/>
    <n v="1410041339"/>
    <d v="2014-09-06T22:08:59"/>
    <n v="1404857339"/>
    <x v="2913"/>
    <b v="0"/>
    <n v="2"/>
    <b v="0"/>
    <s v="theater/plays"/>
    <n v="0.02"/>
    <n v="1"/>
    <x v="1"/>
  </r>
  <r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</r>
  <r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</r>
  <r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</r>
  <r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</r>
  <r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</r>
  <r>
    <x v="2"/>
    <s v="US"/>
    <s v="USD"/>
    <n v="1407250329"/>
    <d v="2014-08-05T14:52:09"/>
    <n v="1404658329"/>
    <x v="2919"/>
    <b v="0"/>
    <n v="6"/>
    <b v="0"/>
    <s v="theater/plays"/>
    <n v="8.5"/>
    <n v="8.5"/>
    <x v="1"/>
  </r>
  <r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</r>
  <r>
    <x v="0"/>
    <s v="US"/>
    <s v="USD"/>
    <n v="1411679804"/>
    <d v="2014-09-25T21:16:44"/>
    <n v="1409087804"/>
    <x v="2921"/>
    <b v="0"/>
    <n v="3"/>
    <b v="1"/>
    <s v="theater/musical"/>
    <n v="129"/>
    <n v="43"/>
    <x v="1"/>
  </r>
  <r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</r>
  <r>
    <x v="0"/>
    <s v="US"/>
    <s v="USD"/>
    <n v="1422068400"/>
    <d v="2015-01-24T03:00:00"/>
    <n v="1420774779"/>
    <x v="2923"/>
    <b v="0"/>
    <n v="10"/>
    <b v="1"/>
    <s v="theater/musical"/>
    <n v="100"/>
    <n v="30"/>
    <x v="1"/>
  </r>
  <r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</r>
  <r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</r>
  <r>
    <x v="0"/>
    <s v="US"/>
    <s v="USD"/>
    <n v="1424715779"/>
    <d v="2015-02-23T18:22:59"/>
    <n v="1423506179"/>
    <x v="2926"/>
    <b v="0"/>
    <n v="50"/>
    <b v="1"/>
    <s v="theater/musical"/>
    <n v="125"/>
    <n v="75"/>
    <x v="1"/>
  </r>
  <r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</r>
  <r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</r>
  <r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</r>
  <r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</r>
  <r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</r>
  <r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</r>
  <r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</r>
  <r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</r>
  <r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</r>
  <r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</r>
  <r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</r>
  <r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</r>
  <r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</r>
  <r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</r>
  <r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</r>
  <r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</r>
  <r>
    <x v="2"/>
    <s v="US"/>
    <s v="USD"/>
    <n v="1428894380"/>
    <d v="2015-04-13T03:06:20"/>
    <n v="1426302380"/>
    <x v="2943"/>
    <b v="0"/>
    <n v="0"/>
    <b v="0"/>
    <s v="theater/spaces"/>
    <n v="0"/>
    <e v="#DIV/0!"/>
    <x v="1"/>
  </r>
  <r>
    <x v="2"/>
    <s v="US"/>
    <s v="USD"/>
    <n v="1433714198"/>
    <d v="2015-06-07T21:56:38"/>
    <n v="1431122198"/>
    <x v="2944"/>
    <b v="0"/>
    <n v="1"/>
    <b v="0"/>
    <s v="theater/spaces"/>
    <n v="1"/>
    <n v="100"/>
    <x v="1"/>
  </r>
  <r>
    <x v="2"/>
    <s v="US"/>
    <s v="USD"/>
    <n v="1432437660"/>
    <d v="2015-05-24T03:21:00"/>
    <n v="1429845660"/>
    <x v="2945"/>
    <b v="0"/>
    <n v="0"/>
    <b v="0"/>
    <s v="theater/spaces"/>
    <n v="0"/>
    <e v="#DIV/0!"/>
    <x v="1"/>
  </r>
  <r>
    <x v="2"/>
    <s v="GB"/>
    <s v="GBP"/>
    <n v="1471265092"/>
    <d v="2016-08-15T12:44:52"/>
    <n v="1468673092"/>
    <x v="2946"/>
    <b v="0"/>
    <n v="2"/>
    <b v="0"/>
    <s v="theater/spaces"/>
    <n v="0.1"/>
    <n v="1"/>
    <x v="1"/>
  </r>
  <r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</r>
  <r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</r>
  <r>
    <x v="2"/>
    <s v="US"/>
    <s v="USD"/>
    <n v="1447965917"/>
    <d v="2015-11-19T20:45:17"/>
    <n v="1445370317"/>
    <x v="2949"/>
    <b v="0"/>
    <n v="2"/>
    <b v="0"/>
    <s v="theater/spaces"/>
    <n v="2.5"/>
    <n v="12.5"/>
    <x v="1"/>
  </r>
  <r>
    <x v="2"/>
    <s v="US"/>
    <s v="USD"/>
    <n v="1453538752"/>
    <d v="2016-01-23T08:45:52"/>
    <n v="1450946752"/>
    <x v="2950"/>
    <b v="0"/>
    <n v="0"/>
    <b v="0"/>
    <s v="theater/spaces"/>
    <n v="0"/>
    <e v="#DIV/0!"/>
    <x v="1"/>
  </r>
  <r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</r>
  <r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</r>
  <r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</r>
  <r>
    <x v="1"/>
    <s v="US"/>
    <s v="USD"/>
    <n v="1489669203"/>
    <d v="2017-03-16T13:00:03"/>
    <n v="1487944803"/>
    <x v="2954"/>
    <b v="0"/>
    <n v="0"/>
    <b v="0"/>
    <s v="theater/spaces"/>
    <n v="0"/>
    <e v="#DIV/0!"/>
    <x v="1"/>
  </r>
  <r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</r>
  <r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</r>
  <r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</r>
  <r>
    <x v="1"/>
    <s v="US"/>
    <s v="USD"/>
    <n v="1462729317"/>
    <d v="2016-05-08T17:41:57"/>
    <n v="1457548917"/>
    <x v="2958"/>
    <b v="0"/>
    <n v="0"/>
    <b v="0"/>
    <s v="theater/spaces"/>
    <n v="0"/>
    <e v="#DIV/0!"/>
    <x v="1"/>
  </r>
  <r>
    <x v="1"/>
    <s v="GB"/>
    <s v="GBP"/>
    <n v="1465258325"/>
    <d v="2016-06-07T00:12:05"/>
    <n v="1462666325"/>
    <x v="2959"/>
    <b v="0"/>
    <n v="0"/>
    <b v="0"/>
    <s v="theater/spaces"/>
    <n v="0"/>
    <e v="#DIV/0!"/>
    <x v="1"/>
  </r>
  <r>
    <x v="1"/>
    <s v="US"/>
    <s v="USD"/>
    <n v="1410459023"/>
    <d v="2014-09-11T18:10:23"/>
    <n v="1407867023"/>
    <x v="2960"/>
    <b v="0"/>
    <n v="0"/>
    <b v="0"/>
    <s v="theater/spaces"/>
    <n v="0"/>
    <e v="#DIV/0!"/>
    <x v="1"/>
  </r>
  <r>
    <x v="0"/>
    <s v="US"/>
    <s v="USD"/>
    <n v="1427342400"/>
    <d v="2015-03-26T04:00:00"/>
    <n v="1424927159"/>
    <x v="2961"/>
    <b v="0"/>
    <n v="108"/>
    <b v="1"/>
    <s v="theater/plays"/>
    <n v="109.62"/>
    <n v="50.75"/>
    <x v="1"/>
  </r>
  <r>
    <x v="0"/>
    <s v="US"/>
    <s v="USD"/>
    <n v="1425193140"/>
    <d v="2015-03-01T06:59:00"/>
    <n v="1422769906"/>
    <x v="2962"/>
    <b v="0"/>
    <n v="20"/>
    <b v="1"/>
    <s v="theater/plays"/>
    <n v="121.8"/>
    <n v="60.9"/>
    <x v="1"/>
  </r>
  <r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</r>
  <r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</r>
  <r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</r>
  <r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</r>
  <r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</r>
  <r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</r>
  <r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</r>
  <r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</r>
  <r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</r>
  <r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</r>
  <r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</r>
  <r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</r>
  <r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</r>
  <r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</r>
  <r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</r>
  <r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</r>
  <r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</r>
  <r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</r>
  <r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</r>
  <r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</r>
  <r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</r>
  <r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</r>
  <r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</r>
  <r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</r>
  <r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</r>
  <r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</r>
  <r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</r>
  <r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</r>
  <r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</r>
  <r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</r>
  <r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</r>
  <r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</r>
  <r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</r>
  <r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</r>
  <r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</r>
  <r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</r>
  <r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</r>
  <r>
    <x v="0"/>
    <s v="US"/>
    <s v="USD"/>
    <n v="1485885600"/>
    <d v="2017-01-31T18:00:00"/>
    <n v="1484682670"/>
    <x v="3000"/>
    <b v="0"/>
    <n v="8"/>
    <b v="1"/>
    <s v="theater/spaces"/>
    <n v="100"/>
    <n v="62.5"/>
    <x v="1"/>
  </r>
  <r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</r>
  <r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</r>
  <r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</r>
  <r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</r>
  <r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</r>
  <r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</r>
  <r>
    <x v="0"/>
    <s v="US"/>
    <s v="USD"/>
    <n v="1429938683"/>
    <d v="2015-04-25T05:11:23"/>
    <n v="1428124283"/>
    <x v="3007"/>
    <b v="0"/>
    <n v="20"/>
    <b v="1"/>
    <s v="theater/spaces"/>
    <n v="180"/>
    <n v="54"/>
    <x v="1"/>
  </r>
  <r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</r>
  <r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</r>
  <r>
    <x v="0"/>
    <s v="US"/>
    <s v="USD"/>
    <n v="1424548719"/>
    <d v="2015-02-21T19:58:39"/>
    <n v="1419364719"/>
    <x v="3010"/>
    <b v="0"/>
    <n v="15"/>
    <b v="1"/>
    <s v="theater/spaces"/>
    <n v="158"/>
    <n v="158"/>
    <x v="1"/>
  </r>
  <r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</r>
  <r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</r>
  <r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</r>
  <r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</r>
  <r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</r>
  <r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</r>
  <r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</r>
  <r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</r>
  <r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</r>
  <r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</r>
  <r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</r>
  <r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</r>
  <r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</r>
  <r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</r>
  <r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</r>
  <r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</r>
  <r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</r>
  <r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</r>
  <r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</r>
  <r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</r>
  <r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</r>
  <r>
    <x v="0"/>
    <s v="US"/>
    <s v="USD"/>
    <n v="1441933459"/>
    <d v="2015-09-11T01:04:19"/>
    <n v="1439341459"/>
    <x v="3032"/>
    <b v="0"/>
    <n v="25"/>
    <b v="1"/>
    <s v="theater/spaces"/>
    <n v="127.2"/>
    <n v="50.88"/>
    <x v="1"/>
  </r>
  <r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</r>
  <r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</r>
  <r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</r>
  <r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</r>
  <r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</r>
  <r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</r>
  <r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</r>
  <r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</r>
  <r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</r>
  <r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</r>
  <r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</r>
  <r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</r>
  <r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</r>
  <r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</r>
  <r>
    <x v="0"/>
    <s v="US"/>
    <s v="USD"/>
    <n v="1461762960"/>
    <d v="2016-04-27T13:16:00"/>
    <n v="1457999054"/>
    <x v="3047"/>
    <b v="0"/>
    <n v="20"/>
    <b v="1"/>
    <s v="theater/spaces"/>
    <n v="149"/>
    <n v="37.25"/>
    <x v="1"/>
  </r>
  <r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</r>
  <r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</r>
  <r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</r>
  <r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</r>
  <r>
    <x v="2"/>
    <s v="US"/>
    <s v="USD"/>
    <n v="1432828740"/>
    <d v="2015-05-28T15:59:00"/>
    <n v="1430237094"/>
    <x v="3052"/>
    <b v="0"/>
    <n v="2"/>
    <b v="0"/>
    <s v="theater/spaces"/>
    <n v="0.15"/>
    <n v="37.5"/>
    <x v="1"/>
  </r>
  <r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</r>
  <r>
    <x v="2"/>
    <s v="US"/>
    <s v="USD"/>
    <n v="1425258240"/>
    <d v="2015-03-02T01:04:00"/>
    <n v="1422043154"/>
    <x v="3054"/>
    <b v="0"/>
    <n v="0"/>
    <b v="0"/>
    <s v="theater/spaces"/>
    <n v="0"/>
    <e v="#DIV/0!"/>
    <x v="1"/>
  </r>
  <r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</r>
  <r>
    <x v="2"/>
    <s v="US"/>
    <s v="USD"/>
    <n v="1412003784"/>
    <d v="2014-09-29T15:16:24"/>
    <n v="1406819784"/>
    <x v="3056"/>
    <b v="0"/>
    <n v="0"/>
    <b v="0"/>
    <s v="theater/spaces"/>
    <n v="0"/>
    <e v="#DIV/0!"/>
    <x v="1"/>
  </r>
  <r>
    <x v="2"/>
    <s v="GB"/>
    <s v="GBP"/>
    <n v="1459694211"/>
    <d v="2016-04-03T14:36:51"/>
    <n v="1457105811"/>
    <x v="3057"/>
    <b v="0"/>
    <n v="0"/>
    <b v="0"/>
    <s v="theater/spaces"/>
    <n v="0"/>
    <e v="#DIV/0!"/>
    <x v="1"/>
  </r>
  <r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</r>
  <r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</r>
  <r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</r>
  <r>
    <x v="2"/>
    <s v="US"/>
    <s v="USD"/>
    <n v="1407955748"/>
    <d v="2014-08-13T18:49:08"/>
    <n v="1405363748"/>
    <x v="3061"/>
    <b v="0"/>
    <n v="0"/>
    <b v="0"/>
    <s v="theater/spaces"/>
    <n v="0"/>
    <e v="#DIV/0!"/>
    <x v="1"/>
  </r>
  <r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</r>
  <r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</r>
  <r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</r>
  <r>
    <x v="2"/>
    <s v="US"/>
    <s v="USD"/>
    <n v="1406683172"/>
    <d v="2014-07-30T01:19:32"/>
    <n v="1404523172"/>
    <x v="3065"/>
    <b v="0"/>
    <n v="2"/>
    <b v="0"/>
    <s v="theater/spaces"/>
    <n v="0.04"/>
    <n v="5"/>
    <x v="1"/>
  </r>
  <r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</r>
  <r>
    <x v="2"/>
    <s v="NZ"/>
    <s v="NZD"/>
    <n v="1441837879"/>
    <d v="2015-09-09T22:31:19"/>
    <n v="1439245879"/>
    <x v="3067"/>
    <b v="0"/>
    <n v="1"/>
    <b v="0"/>
    <s v="theater/spaces"/>
    <n v="2.5"/>
    <n v="200"/>
    <x v="1"/>
  </r>
  <r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</r>
  <r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</r>
  <r>
    <x v="2"/>
    <s v="GB"/>
    <s v="GBP"/>
    <n v="1481132169"/>
    <d v="2016-12-07T17:36:09"/>
    <n v="1479317769"/>
    <x v="3070"/>
    <b v="0"/>
    <n v="16"/>
    <b v="0"/>
    <s v="theater/spaces"/>
    <n v="3.34"/>
    <n v="20.875"/>
    <x v="1"/>
  </r>
  <r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</r>
  <r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</r>
  <r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</r>
  <r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</r>
  <r>
    <x v="2"/>
    <s v="US"/>
    <s v="USD"/>
    <n v="1471573640"/>
    <d v="2016-08-19T02:27:20"/>
    <n v="1467253640"/>
    <x v="3075"/>
    <b v="0"/>
    <n v="20"/>
    <b v="0"/>
    <s v="theater/spaces"/>
    <n v="8.64"/>
    <n v="64.8"/>
    <x v="1"/>
  </r>
  <r>
    <x v="2"/>
    <s v="US"/>
    <s v="USD"/>
    <n v="1444405123"/>
    <d v="2015-10-09T15:38:43"/>
    <n v="1439221123"/>
    <x v="3076"/>
    <b v="0"/>
    <n v="50"/>
    <b v="0"/>
    <s v="theater/spaces"/>
    <n v="15.06"/>
    <n v="30.12"/>
    <x v="1"/>
  </r>
  <r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</r>
  <r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</r>
  <r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</r>
  <r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</r>
  <r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</r>
  <r>
    <x v="2"/>
    <s v="US"/>
    <s v="USD"/>
    <n v="1447628946"/>
    <d v="2015-11-15T23:09:06"/>
    <n v="1445033346"/>
    <x v="3082"/>
    <b v="0"/>
    <n v="0"/>
    <b v="0"/>
    <s v="theater/spaces"/>
    <n v="0"/>
    <e v="#DIV/0!"/>
    <x v="1"/>
  </r>
  <r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</r>
  <r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</r>
  <r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</r>
  <r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</r>
  <r>
    <x v="2"/>
    <s v="US"/>
    <s v="USD"/>
    <n v="1482294990"/>
    <d v="2016-12-21T04:36:30"/>
    <n v="1477107390"/>
    <x v="3087"/>
    <b v="0"/>
    <n v="2"/>
    <b v="0"/>
    <s v="theater/spaces"/>
    <n v="0.625"/>
    <n v="62.5"/>
    <x v="1"/>
  </r>
  <r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</r>
  <r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</r>
  <r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</r>
  <r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</r>
  <r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</r>
  <r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</r>
  <r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</r>
  <r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</r>
  <r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</r>
  <r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</r>
  <r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</r>
  <r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</r>
  <r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</r>
  <r>
    <x v="2"/>
    <s v="FR"/>
    <s v="EUR"/>
    <n v="1437033360"/>
    <d v="2015-07-16T07:56:00"/>
    <n v="1434445937"/>
    <x v="3101"/>
    <b v="0"/>
    <n v="12"/>
    <b v="0"/>
    <s v="theater/spaces"/>
    <n v="12"/>
    <n v="25"/>
    <x v="1"/>
  </r>
  <r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</r>
  <r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</r>
  <r>
    <x v="2"/>
    <s v="AU"/>
    <s v="AUD"/>
    <n v="1422928800"/>
    <d v="2015-02-03T02:00:00"/>
    <n v="1420235311"/>
    <x v="3104"/>
    <b v="0"/>
    <n v="5"/>
    <b v="0"/>
    <s v="theater/spaces"/>
    <n v="29.625"/>
    <n v="237"/>
    <x v="1"/>
  </r>
  <r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</r>
  <r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</r>
  <r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</r>
  <r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</r>
  <r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</r>
  <r>
    <x v="2"/>
    <s v="US"/>
    <s v="USD"/>
    <n v="1487465119"/>
    <d v="2017-02-19T00:45:19"/>
    <n v="1484009119"/>
    <x v="3110"/>
    <b v="0"/>
    <n v="1"/>
    <b v="0"/>
    <s v="theater/spaces"/>
    <n v="0.04"/>
    <n v="10"/>
    <x v="1"/>
  </r>
  <r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</r>
  <r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</r>
  <r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</r>
  <r>
    <x v="2"/>
    <s v="US"/>
    <s v="USD"/>
    <n v="1411312250"/>
    <d v="2014-09-21T15:10:50"/>
    <n v="1406128250"/>
    <x v="3114"/>
    <b v="0"/>
    <n v="0"/>
    <b v="0"/>
    <s v="theater/spaces"/>
    <n v="0"/>
    <e v="#DIV/0!"/>
    <x v="1"/>
  </r>
  <r>
    <x v="2"/>
    <s v="SE"/>
    <s v="SEK"/>
    <n v="1465123427"/>
    <d v="2016-06-05T10:43:47"/>
    <n v="1462531427"/>
    <x v="3115"/>
    <b v="0"/>
    <n v="1"/>
    <b v="0"/>
    <s v="theater/spaces"/>
    <n v="3"/>
    <n v="300"/>
    <x v="1"/>
  </r>
  <r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</r>
  <r>
    <x v="2"/>
    <s v="GB"/>
    <s v="GBP"/>
    <n v="1464354720"/>
    <d v="2016-05-27T13:12:00"/>
    <n v="1463648360"/>
    <x v="3117"/>
    <b v="0"/>
    <n v="1"/>
    <b v="0"/>
    <s v="theater/spaces"/>
    <n v="0.1"/>
    <n v="1"/>
    <x v="1"/>
  </r>
  <r>
    <x v="2"/>
    <s v="SE"/>
    <s v="SEK"/>
    <n v="1467473723"/>
    <d v="2016-07-02T15:35:23"/>
    <n v="1465832123"/>
    <x v="3118"/>
    <b v="0"/>
    <n v="2"/>
    <b v="0"/>
    <s v="theater/spaces"/>
    <n v="0.31"/>
    <n v="775"/>
    <x v="1"/>
  </r>
  <r>
    <x v="2"/>
    <s v="US"/>
    <s v="USD"/>
    <n v="1427414732"/>
    <d v="2015-03-27T00:05:32"/>
    <n v="1424826332"/>
    <x v="3119"/>
    <b v="0"/>
    <n v="1"/>
    <b v="0"/>
    <s v="theater/spaces"/>
    <n v="0.05"/>
    <n v="5"/>
    <x v="1"/>
  </r>
  <r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</r>
  <r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</r>
  <r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</r>
  <r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</r>
  <r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</r>
  <r>
    <x v="1"/>
    <s v="US"/>
    <s v="USD"/>
    <n v="1452142672"/>
    <d v="2016-01-07T04:57:52"/>
    <n v="1449550672"/>
    <x v="3125"/>
    <b v="0"/>
    <n v="0"/>
    <b v="0"/>
    <s v="theater/spaces"/>
    <n v="0"/>
    <e v="#DIV/0!"/>
    <x v="1"/>
  </r>
  <r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</r>
  <r>
    <x v="1"/>
    <s v="US"/>
    <s v="USD"/>
    <n v="1425242029"/>
    <d v="2015-03-01T20:33:49"/>
    <n v="1422650029"/>
    <x v="3127"/>
    <b v="0"/>
    <n v="0"/>
    <b v="0"/>
    <s v="theater/spaces"/>
    <n v="0"/>
    <e v="#DIV/0!"/>
    <x v="1"/>
  </r>
  <r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</r>
  <r>
    <x v="3"/>
    <s v="US"/>
    <s v="USD"/>
    <n v="1492542819"/>
    <d v="2017-04-18T19:13:39"/>
    <n v="1489090419"/>
    <x v="3129"/>
    <b v="0"/>
    <n v="1"/>
    <b v="0"/>
    <s v="theater/plays"/>
    <n v="0.8"/>
    <n v="10"/>
    <x v="1"/>
  </r>
  <r>
    <x v="3"/>
    <s v="US"/>
    <s v="USD"/>
    <n v="1492145940"/>
    <d v="2017-04-14T04:59:00"/>
    <n v="1489504916"/>
    <x v="3130"/>
    <b v="0"/>
    <n v="4"/>
    <b v="0"/>
    <s v="theater/plays"/>
    <n v="3.75"/>
    <n v="93.75"/>
    <x v="1"/>
  </r>
  <r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</r>
  <r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</r>
  <r>
    <x v="3"/>
    <s v="GB"/>
    <s v="GBP"/>
    <n v="1490358834"/>
    <d v="2017-03-24T12:33:54"/>
    <n v="1487770434"/>
    <x v="3133"/>
    <b v="0"/>
    <n v="16"/>
    <b v="0"/>
    <s v="theater/plays"/>
    <n v="108"/>
    <n v="33.75"/>
    <x v="1"/>
  </r>
  <r>
    <x v="3"/>
    <s v="GB"/>
    <s v="GBP"/>
    <n v="1490631419"/>
    <d v="2017-03-27T16:16:59"/>
    <n v="1488820619"/>
    <x v="3134"/>
    <b v="0"/>
    <n v="12"/>
    <b v="0"/>
    <s v="theater/plays"/>
    <n v="22.5"/>
    <n v="18.75"/>
    <x v="1"/>
  </r>
  <r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</r>
  <r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</r>
  <r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</r>
  <r>
    <x v="3"/>
    <s v="GB"/>
    <s v="GBP"/>
    <n v="1491233407"/>
    <d v="2017-04-03T15:30:07"/>
    <n v="1489591807"/>
    <x v="3138"/>
    <b v="0"/>
    <n v="0"/>
    <b v="0"/>
    <s v="theater/plays"/>
    <n v="0"/>
    <e v="#DIV/0!"/>
    <x v="1"/>
  </r>
  <r>
    <x v="3"/>
    <s v="MX"/>
    <s v="MXN"/>
    <n v="1490416380"/>
    <d v="2017-03-25T04:33:00"/>
    <n v="1487485760"/>
    <x v="3139"/>
    <b v="0"/>
    <n v="6"/>
    <b v="0"/>
    <s v="theater/plays"/>
    <n v="5.4"/>
    <n v="450"/>
    <x v="1"/>
  </r>
  <r>
    <x v="3"/>
    <s v="FR"/>
    <s v="EUR"/>
    <n v="1491581703"/>
    <d v="2017-04-07T16:15:03"/>
    <n v="1488993303"/>
    <x v="3140"/>
    <b v="0"/>
    <n v="4"/>
    <b v="0"/>
    <s v="theater/plays"/>
    <n v="0.96"/>
    <n v="24"/>
    <x v="1"/>
  </r>
  <r>
    <x v="3"/>
    <s v="NL"/>
    <s v="EUR"/>
    <n v="1492372800"/>
    <d v="2017-04-16T20:00:00"/>
    <n v="1488823488"/>
    <x v="3141"/>
    <b v="0"/>
    <n v="8"/>
    <b v="0"/>
    <s v="theater/plays"/>
    <n v="51.6"/>
    <n v="32.25"/>
    <x v="1"/>
  </r>
  <r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</r>
  <r>
    <x v="3"/>
    <s v="GB"/>
    <s v="GBP"/>
    <n v="1491726956"/>
    <d v="2017-04-09T08:35:56"/>
    <n v="1489480556"/>
    <x v="3143"/>
    <b v="0"/>
    <n v="0"/>
    <b v="0"/>
    <s v="theater/plays"/>
    <n v="0"/>
    <e v="#DIV/0!"/>
    <x v="1"/>
  </r>
  <r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</r>
  <r>
    <x v="3"/>
    <s v="US"/>
    <s v="USD"/>
    <n v="1490659134"/>
    <d v="2017-03-27T23:58:54"/>
    <n v="1485478734"/>
    <x v="3145"/>
    <b v="0"/>
    <n v="0"/>
    <b v="0"/>
    <s v="theater/plays"/>
    <n v="0"/>
    <e v="#DIV/0!"/>
    <x v="1"/>
  </r>
  <r>
    <x v="3"/>
    <s v="MX"/>
    <s v="MXN"/>
    <n v="1492356166"/>
    <d v="2017-04-16T15:22:46"/>
    <n v="1488471766"/>
    <x v="3146"/>
    <b v="0"/>
    <n v="12"/>
    <b v="0"/>
    <s v="theater/plays"/>
    <n v="10.5"/>
    <n v="437.5"/>
    <x v="1"/>
  </r>
  <r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</r>
  <r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</r>
  <r>
    <x v="0"/>
    <s v="US"/>
    <s v="USD"/>
    <n v="1354845600"/>
    <d v="2012-12-07T02:00:00"/>
    <n v="1352766300"/>
    <x v="3149"/>
    <b v="1"/>
    <n v="25"/>
    <b v="1"/>
    <s v="theater/plays"/>
    <n v="104"/>
    <n v="52"/>
    <x v="1"/>
  </r>
  <r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</r>
  <r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</r>
  <r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</r>
  <r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</r>
  <r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</r>
  <r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</r>
  <r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</r>
  <r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</r>
  <r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</r>
  <r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</r>
  <r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</r>
  <r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</r>
  <r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</r>
  <r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</r>
  <r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</r>
  <r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</r>
  <r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</r>
  <r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</r>
  <r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</r>
  <r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</r>
  <r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</r>
  <r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</r>
  <r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</r>
  <r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</r>
  <r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</r>
  <r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</r>
  <r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</r>
  <r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</r>
  <r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</r>
  <r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</r>
  <r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</r>
  <r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</r>
  <r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</r>
  <r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</r>
  <r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</r>
  <r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</r>
  <r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</r>
  <r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</r>
  <r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</r>
  <r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</r>
  <r>
    <x v="2"/>
    <s v="CA"/>
    <s v="CAD"/>
    <n v="1481258275"/>
    <d v="2016-12-09T04:37:55"/>
    <n v="1478662675"/>
    <x v="3190"/>
    <b v="0"/>
    <n v="0"/>
    <b v="0"/>
    <s v="theater/musical"/>
    <n v="0"/>
    <e v="#DIV/0!"/>
    <x v="1"/>
  </r>
  <r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</r>
  <r>
    <x v="2"/>
    <s v="GB"/>
    <s v="GBP"/>
    <n v="1425160800"/>
    <d v="2015-02-28T22:00:00"/>
    <n v="1421274859"/>
    <x v="3192"/>
    <b v="0"/>
    <n v="8"/>
    <b v="0"/>
    <s v="theater/musical"/>
    <n v="1.02"/>
    <n v="12.75"/>
    <x v="1"/>
  </r>
  <r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</r>
  <r>
    <x v="2"/>
    <s v="US"/>
    <s v="USD"/>
    <n v="1437960598"/>
    <d v="2015-07-27T01:29:58"/>
    <n v="1435368598"/>
    <x v="3194"/>
    <b v="0"/>
    <n v="0"/>
    <b v="0"/>
    <s v="theater/musical"/>
    <n v="0"/>
    <e v="#DIV/0!"/>
    <x v="1"/>
  </r>
  <r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</r>
  <r>
    <x v="2"/>
    <s v="US"/>
    <s v="USD"/>
    <n v="1438437600"/>
    <d v="2015-08-01T14:00:00"/>
    <n v="1433254875"/>
    <x v="3196"/>
    <b v="0"/>
    <n v="6"/>
    <b v="0"/>
    <s v="theater/musical"/>
    <n v="0.06"/>
    <n v="300"/>
    <x v="1"/>
  </r>
  <r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</r>
  <r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</r>
  <r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</r>
  <r>
    <x v="2"/>
    <s v="US"/>
    <s v="USD"/>
    <n v="1461994440"/>
    <d v="2016-04-30T05:34:00"/>
    <n v="1459410101"/>
    <x v="3200"/>
    <b v="0"/>
    <n v="1"/>
    <b v="0"/>
    <s v="theater/musical"/>
    <n v="2E-3"/>
    <n v="1"/>
    <x v="1"/>
  </r>
  <r>
    <x v="2"/>
    <s v="GB"/>
    <s v="GBP"/>
    <n v="1409509477"/>
    <d v="2014-08-31T18:24:37"/>
    <n v="1407695077"/>
    <x v="3201"/>
    <b v="0"/>
    <n v="2"/>
    <b v="0"/>
    <s v="theater/musical"/>
    <n v="1.25"/>
    <n v="12.5"/>
    <x v="1"/>
  </r>
  <r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</r>
  <r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</r>
  <r>
    <x v="2"/>
    <s v="US"/>
    <s v="USD"/>
    <n v="1437149640"/>
    <d v="2015-07-17T16:14:00"/>
    <n v="1434558479"/>
    <x v="3204"/>
    <b v="0"/>
    <n v="0"/>
    <b v="0"/>
    <s v="theater/musical"/>
    <n v="0"/>
    <e v="#DIV/0!"/>
    <x v="1"/>
  </r>
  <r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</r>
  <r>
    <x v="2"/>
    <s v="US"/>
    <s v="USD"/>
    <n v="1442644651"/>
    <d v="2015-09-19T06:37:31"/>
    <n v="1440052651"/>
    <x v="3206"/>
    <b v="0"/>
    <n v="0"/>
    <b v="0"/>
    <s v="theater/musical"/>
    <n v="0"/>
    <e v="#DIV/0!"/>
    <x v="1"/>
  </r>
  <r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</r>
  <r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</r>
  <r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</r>
  <r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</r>
  <r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</r>
  <r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</r>
  <r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</r>
  <r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</r>
  <r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</r>
  <r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</r>
  <r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</r>
  <r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</r>
  <r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</r>
  <r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</r>
  <r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</r>
  <r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</r>
  <r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</r>
  <r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</r>
  <r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</r>
  <r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</r>
  <r>
    <x v="0"/>
    <s v="GB"/>
    <s v="GBP"/>
    <n v="1484687436"/>
    <d v="2017-01-17T21:10:36"/>
    <n v="1482095436"/>
    <x v="3227"/>
    <b v="0"/>
    <n v="30"/>
    <b v="1"/>
    <s v="theater/plays"/>
    <n v="125"/>
    <n v="50"/>
    <x v="1"/>
  </r>
  <r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</r>
  <r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</r>
  <r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</r>
  <r>
    <x v="0"/>
    <s v="US"/>
    <s v="USD"/>
    <n v="1460846347"/>
    <d v="2016-04-16T22:39:07"/>
    <n v="1458254347"/>
    <x v="3231"/>
    <b v="0"/>
    <n v="28"/>
    <b v="1"/>
    <s v="theater/plays"/>
    <n v="161"/>
    <n v="57.5"/>
    <x v="1"/>
  </r>
  <r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</r>
  <r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</r>
  <r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</r>
  <r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</r>
  <r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</r>
  <r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</r>
  <r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</r>
  <r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</r>
  <r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</r>
  <r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</r>
  <r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</r>
  <r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</r>
  <r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</r>
  <r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</r>
  <r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</r>
  <r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</r>
  <r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</r>
  <r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</r>
  <r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</r>
  <r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</r>
  <r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</r>
  <r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</r>
  <r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</r>
  <r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</r>
  <r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</r>
  <r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</r>
  <r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</r>
  <r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</r>
  <r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</r>
  <r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</r>
  <r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</r>
  <r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</r>
  <r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</r>
  <r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</r>
  <r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</r>
  <r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</r>
  <r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</r>
  <r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</r>
  <r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</r>
  <r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</r>
  <r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</r>
  <r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</r>
  <r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</r>
  <r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</r>
  <r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</r>
  <r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</r>
  <r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</r>
  <r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</r>
  <r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</r>
  <r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</r>
  <r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</r>
  <r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</r>
  <r>
    <x v="0"/>
    <s v="US"/>
    <s v="USD"/>
    <n v="1454047140"/>
    <d v="2016-01-29T05:59:00"/>
    <n v="1452546853"/>
    <x v="3284"/>
    <b v="0"/>
    <n v="15"/>
    <b v="1"/>
    <s v="theater/plays"/>
    <n v="101.6"/>
    <n v="203.2"/>
    <x v="1"/>
  </r>
  <r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</r>
  <r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</r>
  <r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</r>
  <r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</r>
  <r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</r>
  <r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</r>
  <r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</r>
  <r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</r>
  <r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</r>
  <r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</r>
  <r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</r>
  <r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</r>
  <r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</r>
  <r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</r>
  <r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</r>
  <r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</r>
  <r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</r>
  <r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</r>
  <r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</r>
  <r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</r>
  <r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</r>
  <r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</r>
  <r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</r>
  <r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</r>
  <r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</r>
  <r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</r>
  <r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</r>
  <r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</r>
  <r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</r>
  <r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</r>
  <r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</r>
  <r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</r>
  <r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</r>
  <r>
    <x v="0"/>
    <s v="CA"/>
    <s v="CAD"/>
    <n v="1460341800"/>
    <d v="2016-04-11T02:30:00"/>
    <n v="1456902893"/>
    <x v="3318"/>
    <b v="0"/>
    <n v="32"/>
    <b v="1"/>
    <s v="theater/plays"/>
    <n v="125.6"/>
    <n v="78.5"/>
    <x v="1"/>
  </r>
  <r>
    <x v="0"/>
    <s v="GB"/>
    <s v="GBP"/>
    <n v="1422712986"/>
    <d v="2015-01-31T14:03:06"/>
    <n v="1418824986"/>
    <x v="3319"/>
    <b v="0"/>
    <n v="16"/>
    <b v="1"/>
    <s v="theater/plays"/>
    <n v="108"/>
    <n v="33.75"/>
    <x v="1"/>
  </r>
  <r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</r>
  <r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</r>
  <r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</r>
  <r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</r>
  <r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</r>
  <r>
    <x v="0"/>
    <s v="GB"/>
    <s v="GBP"/>
    <n v="1428256277"/>
    <d v="2015-04-05T17:51:17"/>
    <n v="1425235877"/>
    <x v="3325"/>
    <b v="0"/>
    <n v="15"/>
    <b v="1"/>
    <s v="theater/plays"/>
    <n v="112.5"/>
    <n v="30"/>
    <x v="1"/>
  </r>
  <r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</r>
  <r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</r>
  <r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</r>
  <r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</r>
  <r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</r>
  <r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</r>
  <r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</r>
  <r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</r>
  <r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</r>
  <r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</r>
  <r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</r>
  <r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</r>
  <r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</r>
  <r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</r>
  <r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</r>
  <r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</r>
  <r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</r>
  <r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</r>
  <r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</r>
  <r>
    <x v="0"/>
    <s v="US"/>
    <s v="USD"/>
    <n v="1429317420"/>
    <d v="2015-04-18T00:37:00"/>
    <n v="1424226768"/>
    <x v="3345"/>
    <b v="0"/>
    <n v="13"/>
    <b v="1"/>
    <s v="theater/plays"/>
    <n v="130"/>
    <n v="50"/>
    <x v="1"/>
  </r>
  <r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</r>
  <r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</r>
  <r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</r>
  <r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</r>
  <r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</r>
  <r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</r>
  <r>
    <x v="0"/>
    <s v="GB"/>
    <s v="GBP"/>
    <n v="1467414000"/>
    <d v="2016-07-01T23:00:00"/>
    <n v="1462492178"/>
    <x v="3352"/>
    <b v="0"/>
    <n v="70"/>
    <b v="1"/>
    <s v="theater/plays"/>
    <n v="107.52"/>
    <n v="76.8"/>
    <x v="1"/>
  </r>
  <r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</r>
  <r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</r>
  <r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</r>
  <r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</r>
  <r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</r>
  <r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</r>
  <r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</r>
  <r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</r>
  <r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</r>
  <r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</r>
  <r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</r>
  <r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</r>
  <r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</r>
  <r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</r>
  <r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</r>
  <r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</r>
  <r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</r>
  <r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</r>
  <r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</r>
  <r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</r>
  <r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</r>
  <r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</r>
  <r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</r>
  <r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</r>
  <r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</r>
  <r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</r>
  <r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</r>
  <r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</r>
  <r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</r>
  <r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</r>
  <r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</r>
  <r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</r>
  <r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</r>
  <r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</r>
  <r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</r>
  <r>
    <x v="0"/>
    <s v="GB"/>
    <s v="GBP"/>
    <n v="1434625441"/>
    <d v="2015-06-18T11:04:01"/>
    <n v="1432033441"/>
    <x v="3388"/>
    <b v="0"/>
    <n v="45"/>
    <b v="1"/>
    <s v="theater/plays"/>
    <n v="103.8"/>
    <n v="34.6"/>
    <x v="1"/>
  </r>
  <r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</r>
  <r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</r>
  <r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</r>
  <r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</r>
  <r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</r>
  <r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</r>
  <r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</r>
  <r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</r>
  <r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</r>
  <r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</r>
  <r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</r>
  <r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</r>
  <r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</r>
  <r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</r>
  <r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</r>
  <r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</r>
  <r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</r>
  <r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</r>
  <r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</r>
  <r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</r>
  <r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</r>
  <r>
    <x v="0"/>
    <s v="US"/>
    <s v="USD"/>
    <n v="1465196400"/>
    <d v="2016-06-06T07:00:00"/>
    <n v="1462841990"/>
    <x v="3410"/>
    <b v="0"/>
    <n v="40"/>
    <b v="1"/>
    <s v="theater/plays"/>
    <n v="108.5"/>
    <n v="81.375"/>
    <x v="1"/>
  </r>
  <r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</r>
  <r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</r>
  <r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</r>
  <r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</r>
  <r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</r>
  <r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</r>
  <r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</r>
  <r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</r>
  <r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</r>
  <r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</r>
  <r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</r>
  <r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</r>
  <r>
    <x v="0"/>
    <s v="US"/>
    <s v="USD"/>
    <n v="1429912341"/>
    <d v="2015-04-24T21:52:21"/>
    <n v="1427320341"/>
    <x v="3423"/>
    <b v="0"/>
    <n v="10"/>
    <b v="1"/>
    <s v="theater/plays"/>
    <n v="140"/>
    <n v="35"/>
    <x v="1"/>
  </r>
  <r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</r>
  <r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</r>
  <r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</r>
  <r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</r>
  <r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</r>
  <r>
    <x v="0"/>
    <s v="GB"/>
    <s v="GBP"/>
    <n v="1478046661"/>
    <d v="2016-11-02T00:31:01"/>
    <n v="1476837061"/>
    <x v="3429"/>
    <b v="0"/>
    <n v="12"/>
    <b v="1"/>
    <s v="theater/plays"/>
    <n v="130"/>
    <n v="16.25"/>
    <x v="1"/>
  </r>
  <r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</r>
  <r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</r>
  <r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</r>
  <r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</r>
  <r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</r>
  <r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</r>
  <r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</r>
  <r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</r>
  <r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</r>
  <r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</r>
  <r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</r>
  <r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</r>
  <r>
    <x v="0"/>
    <s v="US"/>
    <s v="USD"/>
    <n v="1433016672"/>
    <d v="2015-05-30T20:11:12"/>
    <n v="1430424672"/>
    <x v="3442"/>
    <b v="0"/>
    <n v="8"/>
    <b v="1"/>
    <s v="theater/plays"/>
    <n v="100"/>
    <n v="31.25"/>
    <x v="1"/>
  </r>
  <r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</r>
  <r>
    <x v="0"/>
    <s v="AU"/>
    <s v="AUD"/>
    <n v="1465394340"/>
    <d v="2016-06-08T13:59:00"/>
    <n v="1464677986"/>
    <x v="3444"/>
    <b v="0"/>
    <n v="20"/>
    <b v="1"/>
    <s v="theater/plays"/>
    <n v="289"/>
    <n v="43.35"/>
    <x v="1"/>
  </r>
  <r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</r>
  <r>
    <x v="0"/>
    <s v="GB"/>
    <s v="GBP"/>
    <n v="1423138800"/>
    <d v="2015-02-05T12:20:00"/>
    <n v="1421092725"/>
    <x v="3446"/>
    <b v="0"/>
    <n v="25"/>
    <b v="1"/>
    <s v="theater/plays"/>
    <n v="108.2"/>
    <n v="43.28"/>
    <x v="1"/>
  </r>
  <r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</r>
  <r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</r>
  <r>
    <x v="0"/>
    <s v="US"/>
    <s v="USD"/>
    <n v="1468036800"/>
    <d v="2016-07-09T04:00:00"/>
    <n v="1465607738"/>
    <x v="3449"/>
    <b v="0"/>
    <n v="20"/>
    <b v="1"/>
    <s v="theater/plays"/>
    <n v="170.625"/>
    <n v="68.25"/>
    <x v="1"/>
  </r>
  <r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</r>
  <r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</r>
  <r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</r>
  <r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</r>
  <r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</r>
  <r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</r>
  <r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</r>
  <r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</r>
  <r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</r>
  <r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</r>
  <r>
    <x v="0"/>
    <s v="GB"/>
    <s v="GBP"/>
    <n v="1408106352"/>
    <d v="2014-08-15T12:39:12"/>
    <n v="1406896752"/>
    <x v="3460"/>
    <b v="0"/>
    <n v="19"/>
    <b v="1"/>
    <s v="theater/plays"/>
    <n v="190"/>
    <n v="50"/>
    <x v="1"/>
  </r>
  <r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</r>
  <r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</r>
  <r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</r>
  <r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</r>
  <r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</r>
  <r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</r>
  <r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</r>
  <r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</r>
  <r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</r>
  <r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</r>
  <r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</r>
  <r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</r>
  <r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</r>
  <r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</r>
  <r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</r>
  <r>
    <x v="0"/>
    <s v="US"/>
    <s v="USD"/>
    <n v="1414378800"/>
    <d v="2014-10-27T03:00:00"/>
    <n v="1412836990"/>
    <x v="3476"/>
    <b v="0"/>
    <n v="6"/>
    <b v="1"/>
    <s v="theater/plays"/>
    <n v="104"/>
    <n v="52"/>
    <x v="1"/>
  </r>
  <r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</r>
  <r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</r>
  <r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</r>
  <r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</r>
  <r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</r>
  <r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</r>
  <r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</r>
  <r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</r>
  <r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</r>
  <r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</r>
  <r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</r>
  <r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</r>
  <r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</r>
  <r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</r>
  <r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</r>
  <r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</r>
  <r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</r>
  <r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</r>
  <r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</r>
  <r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</r>
  <r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</r>
  <r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</r>
  <r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</r>
  <r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</r>
  <r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</r>
  <r>
    <x v="0"/>
    <s v="US"/>
    <s v="USD"/>
    <n v="1458100740"/>
    <d v="2016-03-16T03:59:00"/>
    <n v="1456862924"/>
    <x v="3502"/>
    <b v="0"/>
    <n v="31"/>
    <b v="1"/>
    <s v="theater/plays"/>
    <n v="105.4"/>
    <n v="136"/>
    <x v="1"/>
  </r>
  <r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</r>
  <r>
    <x v="0"/>
    <s v="US"/>
    <s v="USD"/>
    <n v="1447959491"/>
    <d v="2015-11-19T18:58:11"/>
    <n v="1445363891"/>
    <x v="3504"/>
    <b v="0"/>
    <n v="8"/>
    <b v="1"/>
    <s v="theater/plays"/>
    <n v="100"/>
    <n v="125"/>
    <x v="1"/>
  </r>
  <r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</r>
  <r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</r>
  <r>
    <x v="0"/>
    <s v="US"/>
    <s v="USD"/>
    <n v="1464732537"/>
    <d v="2016-05-31T22:08:57"/>
    <n v="1462140537"/>
    <x v="3507"/>
    <b v="0"/>
    <n v="72"/>
    <b v="1"/>
    <s v="theater/plays"/>
    <n v="104.4"/>
    <n v="145"/>
    <x v="1"/>
  </r>
  <r>
    <x v="0"/>
    <s v="GB"/>
    <s v="GBP"/>
    <n v="1462914000"/>
    <d v="2016-05-10T21:00:00"/>
    <n v="1460914253"/>
    <x v="3508"/>
    <b v="0"/>
    <n v="15"/>
    <b v="1"/>
    <s v="theater/plays"/>
    <n v="180"/>
    <n v="12"/>
    <x v="1"/>
  </r>
  <r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</r>
  <r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</r>
  <r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</r>
  <r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</r>
  <r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</r>
  <r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</r>
  <r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</r>
  <r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</r>
  <r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</r>
  <r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</r>
  <r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</r>
  <r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</r>
  <r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</r>
  <r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</r>
  <r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</r>
  <r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</r>
  <r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</r>
  <r>
    <x v="0"/>
    <s v="US"/>
    <s v="USD"/>
    <n v="1461823140"/>
    <d v="2016-04-28T05:59:00"/>
    <n v="1459411371"/>
    <x v="3526"/>
    <b v="0"/>
    <n v="34"/>
    <b v="1"/>
    <s v="theater/plays"/>
    <n v="102"/>
    <n v="99"/>
    <x v="1"/>
  </r>
  <r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</r>
  <r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</r>
  <r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</r>
  <r>
    <x v="0"/>
    <s v="GB"/>
    <s v="GBP"/>
    <n v="1460318400"/>
    <d v="2016-04-10T20:00:00"/>
    <n v="1457881057"/>
    <x v="3530"/>
    <b v="0"/>
    <n v="22"/>
    <b v="1"/>
    <s v="theater/plays"/>
    <n v="100"/>
    <n v="125"/>
    <x v="1"/>
  </r>
  <r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</r>
  <r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</r>
  <r>
    <x v="0"/>
    <s v="US"/>
    <s v="USD"/>
    <n v="1447269367"/>
    <d v="2015-11-11T19:16:07"/>
    <n v="1444673767"/>
    <x v="3533"/>
    <b v="0"/>
    <n v="8"/>
    <b v="1"/>
    <s v="theater/plays"/>
    <n v="126.2"/>
    <n v="78.875"/>
    <x v="1"/>
  </r>
  <r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</r>
  <r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</r>
  <r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</r>
  <r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</r>
  <r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</r>
  <r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</r>
  <r>
    <x v="0"/>
    <s v="GB"/>
    <s v="GBP"/>
    <n v="1466899491"/>
    <d v="2016-06-26T00:04:51"/>
    <n v="1464307491"/>
    <x v="3540"/>
    <b v="0"/>
    <n v="8"/>
    <b v="1"/>
    <s v="theater/plays"/>
    <n v="123"/>
    <n v="46.125"/>
    <x v="1"/>
  </r>
  <r>
    <x v="0"/>
    <s v="GB"/>
    <s v="GBP"/>
    <n v="1441042275"/>
    <d v="2015-08-31T17:31:15"/>
    <n v="1438882275"/>
    <x v="3541"/>
    <b v="0"/>
    <n v="32"/>
    <b v="1"/>
    <s v="theater/plays"/>
    <n v="105"/>
    <n v="39.375"/>
    <x v="1"/>
  </r>
  <r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</r>
  <r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</r>
  <r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</r>
  <r>
    <x v="0"/>
    <s v="US"/>
    <s v="USD"/>
    <n v="1428780159"/>
    <d v="2015-04-11T19:22:39"/>
    <n v="1426188159"/>
    <x v="3545"/>
    <b v="0"/>
    <n v="8"/>
    <b v="1"/>
    <s v="theater/plays"/>
    <n v="100.4"/>
    <n v="31.375"/>
    <x v="1"/>
  </r>
  <r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</r>
  <r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</r>
  <r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</r>
  <r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</r>
  <r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</r>
  <r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</r>
  <r>
    <x v="0"/>
    <s v="GB"/>
    <s v="GBP"/>
    <n v="1403964324"/>
    <d v="2014-06-28T14:05:24"/>
    <n v="1401372324"/>
    <x v="3552"/>
    <b v="0"/>
    <n v="20"/>
    <b v="1"/>
    <s v="theater/plays"/>
    <n v="100"/>
    <n v="38.65"/>
    <x v="1"/>
  </r>
  <r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</r>
  <r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</r>
  <r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</r>
  <r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</r>
  <r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</r>
  <r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</r>
  <r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</r>
  <r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</r>
  <r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</r>
  <r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</r>
  <r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</r>
  <r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</r>
  <r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</r>
  <r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</r>
  <r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</r>
  <r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</r>
  <r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</r>
  <r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</r>
  <r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</r>
  <r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</r>
  <r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</r>
  <r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</r>
  <r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</r>
  <r>
    <x v="0"/>
    <s v="US"/>
    <s v="USD"/>
    <n v="1480947054"/>
    <d v="2016-12-05T14:10:54"/>
    <n v="1475759454"/>
    <x v="3576"/>
    <b v="0"/>
    <n v="5"/>
    <b v="1"/>
    <s v="theater/plays"/>
    <n v="100"/>
    <n v="20"/>
    <x v="1"/>
  </r>
  <r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</r>
  <r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</r>
  <r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</r>
  <r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</r>
  <r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</r>
  <r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</r>
  <r>
    <x v="0"/>
    <s v="US"/>
    <s v="USD"/>
    <n v="1460970805"/>
    <d v="2016-04-18T09:13:25"/>
    <n v="1455790405"/>
    <x v="3583"/>
    <b v="0"/>
    <n v="24"/>
    <b v="1"/>
    <s v="theater/plays"/>
    <n v="108.5"/>
    <n v="135.625"/>
    <x v="1"/>
  </r>
  <r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</r>
  <r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</r>
  <r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</r>
  <r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</r>
  <r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</r>
  <r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</r>
  <r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</r>
  <r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</r>
  <r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</r>
  <r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</r>
  <r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</r>
  <r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</r>
  <r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</r>
  <r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</r>
  <r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</r>
  <r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</r>
  <r>
    <x v="0"/>
    <s v="US"/>
    <s v="USD"/>
    <n v="1476390164"/>
    <d v="2016-10-13T20:22:44"/>
    <n v="1473970964"/>
    <x v="3600"/>
    <b v="0"/>
    <n v="4"/>
    <b v="1"/>
    <s v="theater/plays"/>
    <n v="130"/>
    <n v="3.25"/>
    <x v="1"/>
  </r>
  <r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</r>
  <r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</r>
  <r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</r>
  <r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</r>
  <r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</r>
  <r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</r>
  <r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</r>
  <r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</r>
  <r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</r>
  <r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</r>
  <r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</r>
  <r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</r>
  <r>
    <x v="0"/>
    <s v="US"/>
    <s v="USD"/>
    <n v="1403964574"/>
    <d v="2014-06-28T14:09:34"/>
    <n v="1401372574"/>
    <x v="3613"/>
    <b v="0"/>
    <n v="20"/>
    <b v="1"/>
    <s v="theater/plays"/>
    <n v="100"/>
    <n v="62.5"/>
    <x v="1"/>
  </r>
  <r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</r>
  <r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</r>
  <r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</r>
  <r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</r>
  <r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</r>
  <r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</r>
  <r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</r>
  <r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</r>
  <r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</r>
  <r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</r>
  <r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</r>
  <r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</r>
  <r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</r>
  <r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</r>
  <r>
    <x v="2"/>
    <s v="US"/>
    <s v="USD"/>
    <n v="1450040396"/>
    <d v="2015-12-13T20:59:56"/>
    <n v="1444852796"/>
    <x v="3628"/>
    <b v="0"/>
    <n v="0"/>
    <b v="0"/>
    <s v="theater/musical"/>
    <n v="0"/>
    <e v="#DIV/0!"/>
    <x v="1"/>
  </r>
  <r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</r>
  <r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</r>
  <r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</r>
  <r>
    <x v="2"/>
    <s v="GB"/>
    <s v="GBP"/>
    <n v="1416781749"/>
    <d v="2014-11-23T22:29:09"/>
    <n v="1415053749"/>
    <x v="3632"/>
    <b v="0"/>
    <n v="1"/>
    <b v="0"/>
    <s v="theater/musical"/>
    <n v="20"/>
    <n v="100"/>
    <x v="1"/>
  </r>
  <r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</r>
  <r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</r>
  <r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</r>
  <r>
    <x v="2"/>
    <s v="US"/>
    <s v="USD"/>
    <n v="1442248829"/>
    <d v="2015-09-14T16:40:29"/>
    <n v="1439224829"/>
    <x v="3636"/>
    <b v="0"/>
    <n v="0"/>
    <b v="0"/>
    <s v="theater/musical"/>
    <n v="0"/>
    <e v="#DIV/0!"/>
    <x v="1"/>
  </r>
  <r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</r>
  <r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</r>
  <r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</r>
  <r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</r>
  <r>
    <x v="2"/>
    <s v="US"/>
    <s v="USD"/>
    <n v="1412485200"/>
    <d v="2014-10-05T05:00:00"/>
    <n v="1410966179"/>
    <x v="3641"/>
    <b v="0"/>
    <n v="0"/>
    <b v="0"/>
    <s v="theater/musical"/>
    <n v="0"/>
    <e v="#DIV/0!"/>
    <x v="1"/>
  </r>
  <r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</r>
  <r>
    <x v="2"/>
    <s v="US"/>
    <s v="USD"/>
    <n v="1447734439"/>
    <d v="2015-11-17T04:27:19"/>
    <n v="1444274839"/>
    <x v="3643"/>
    <b v="0"/>
    <n v="0"/>
    <b v="0"/>
    <s v="theater/musical"/>
    <n v="0"/>
    <e v="#DIV/0!"/>
    <x v="1"/>
  </r>
  <r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</r>
  <r>
    <x v="2"/>
    <s v="CA"/>
    <s v="CAD"/>
    <n v="1479773838"/>
    <d v="2016-11-22T00:17:18"/>
    <n v="1477178238"/>
    <x v="3645"/>
    <b v="0"/>
    <n v="1"/>
    <b v="0"/>
    <s v="theater/musical"/>
    <n v="0.1"/>
    <n v="1"/>
    <x v="1"/>
  </r>
  <r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</r>
  <r>
    <x v="2"/>
    <s v="GB"/>
    <s v="GBP"/>
    <n v="1475258327"/>
    <d v="2016-09-30T17:58:47"/>
    <n v="1471370327"/>
    <x v="3647"/>
    <b v="0"/>
    <n v="2"/>
    <b v="0"/>
    <s v="theater/musical"/>
    <n v="6"/>
    <n v="15"/>
    <x v="1"/>
  </r>
  <r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</r>
  <r>
    <x v="0"/>
    <s v="CA"/>
    <s v="CAD"/>
    <n v="1402938394"/>
    <d v="2014-06-16T17:06:34"/>
    <n v="1400691994"/>
    <x v="3649"/>
    <b v="0"/>
    <n v="8"/>
    <b v="1"/>
    <s v="theater/plays"/>
    <n v="104"/>
    <n v="97.5"/>
    <x v="1"/>
  </r>
  <r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</r>
  <r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</r>
  <r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</r>
  <r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</r>
  <r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</r>
  <r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</r>
  <r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</r>
  <r>
    <x v="0"/>
    <s v="DK"/>
    <s v="DKK"/>
    <n v="1464817320"/>
    <d v="2016-06-01T21:42:00"/>
    <n v="1462806419"/>
    <x v="3657"/>
    <b v="0"/>
    <n v="20"/>
    <b v="1"/>
    <s v="theater/plays"/>
    <n v="110.75"/>
    <n v="110.75"/>
    <x v="1"/>
  </r>
  <r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</r>
  <r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</r>
  <r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</r>
  <r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</r>
  <r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</r>
  <r>
    <x v="0"/>
    <s v="GB"/>
    <s v="GBP"/>
    <n v="1482321030"/>
    <d v="2016-12-21T11:50:30"/>
    <n v="1477133430"/>
    <x v="3663"/>
    <b v="0"/>
    <n v="9"/>
    <b v="1"/>
    <s v="theater/plays"/>
    <n v="104"/>
    <n v="26"/>
    <x v="1"/>
  </r>
  <r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</r>
  <r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</r>
  <r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</r>
  <r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</r>
  <r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</r>
  <r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</r>
  <r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</r>
  <r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</r>
  <r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</r>
  <r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</r>
  <r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</r>
  <r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</r>
  <r>
    <x v="0"/>
    <s v="US"/>
    <s v="USD"/>
    <n v="1410550484"/>
    <d v="2014-09-12T19:34:44"/>
    <n v="1408995284"/>
    <x v="3676"/>
    <b v="0"/>
    <n v="16"/>
    <b v="1"/>
    <s v="theater/plays"/>
    <n v="128.75"/>
    <n v="64.375"/>
    <x v="1"/>
  </r>
  <r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</r>
  <r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</r>
  <r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</r>
  <r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</r>
  <r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</r>
  <r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</r>
  <r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</r>
  <r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</r>
  <r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</r>
  <r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</r>
  <r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</r>
  <r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</r>
  <r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</r>
  <r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</r>
  <r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</r>
  <r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</r>
  <r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</r>
  <r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</r>
  <r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</r>
  <r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</r>
  <r>
    <x v="0"/>
    <s v="GB"/>
    <s v="GBP"/>
    <n v="1462878648"/>
    <d v="2016-05-10T11:10:48"/>
    <n v="1461064248"/>
    <x v="3697"/>
    <b v="0"/>
    <n v="30"/>
    <b v="1"/>
    <s v="theater/plays"/>
    <n v="108"/>
    <n v="72"/>
    <x v="1"/>
  </r>
  <r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</r>
  <r>
    <x v="0"/>
    <s v="US"/>
    <s v="USD"/>
    <n v="1413383216"/>
    <d v="2014-10-15T14:26:56"/>
    <n v="1410791216"/>
    <x v="3699"/>
    <b v="0"/>
    <n v="40"/>
    <b v="1"/>
    <s v="theater/plays"/>
    <n v="100.8"/>
    <n v="63"/>
    <x v="1"/>
  </r>
  <r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</r>
  <r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</r>
  <r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</r>
  <r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</r>
  <r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</r>
  <r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</r>
  <r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</r>
  <r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</r>
  <r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</r>
  <r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</r>
  <r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</r>
  <r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</r>
  <r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</r>
  <r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</r>
  <r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</r>
  <r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</r>
  <r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</r>
  <r>
    <x v="0"/>
    <s v="GB"/>
    <s v="GBP"/>
    <n v="1431204449"/>
    <d v="2015-05-09T20:47:29"/>
    <n v="1428526049"/>
    <x v="3717"/>
    <b v="0"/>
    <n v="13"/>
    <b v="1"/>
    <s v="theater/plays"/>
    <n v="100.75"/>
    <n v="310"/>
    <x v="1"/>
  </r>
  <r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</r>
  <r>
    <x v="0"/>
    <s v="GB"/>
    <s v="GBP"/>
    <n v="1434994266"/>
    <d v="2015-06-22T17:31:06"/>
    <n v="1432402266"/>
    <x v="3719"/>
    <b v="0"/>
    <n v="4"/>
    <b v="1"/>
    <s v="theater/plays"/>
    <n v="210"/>
    <n v="105"/>
    <x v="1"/>
  </r>
  <r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</r>
  <r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</r>
  <r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</r>
  <r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</r>
  <r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</r>
  <r>
    <x v="0"/>
    <s v="GB"/>
    <s v="GBP"/>
    <n v="1455831000"/>
    <d v="2016-02-18T21:30:00"/>
    <n v="1454366467"/>
    <x v="3725"/>
    <b v="0"/>
    <n v="15"/>
    <b v="1"/>
    <s v="theater/plays"/>
    <n v="127"/>
    <n v="25.4"/>
    <x v="1"/>
  </r>
  <r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</r>
  <r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</r>
  <r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</r>
  <r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</r>
  <r>
    <x v="2"/>
    <s v="US"/>
    <s v="USD"/>
    <n v="1439828159"/>
    <d v="2015-08-17T16:15:59"/>
    <n v="1437236159"/>
    <x v="3730"/>
    <b v="0"/>
    <n v="1"/>
    <b v="0"/>
    <s v="theater/plays"/>
    <n v="10"/>
    <n v="100"/>
    <x v="1"/>
  </r>
  <r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</r>
  <r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</r>
  <r>
    <x v="2"/>
    <s v="US"/>
    <s v="USD"/>
    <n v="1429396200"/>
    <d v="2015-04-18T22:30:00"/>
    <n v="1428539708"/>
    <x v="3733"/>
    <b v="0"/>
    <n v="0"/>
    <b v="0"/>
    <s v="theater/plays"/>
    <n v="0"/>
    <e v="#DIV/0!"/>
    <x v="1"/>
  </r>
  <r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</r>
  <r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</r>
  <r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</r>
  <r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</r>
  <r>
    <x v="2"/>
    <s v="GB"/>
    <s v="GBP"/>
    <n v="1405461600"/>
    <d v="2014-07-15T22:00:00"/>
    <n v="1403562705"/>
    <x v="3738"/>
    <b v="0"/>
    <n v="6"/>
    <b v="0"/>
    <s v="theater/plays"/>
    <n v="18"/>
    <n v="45"/>
    <x v="1"/>
  </r>
  <r>
    <x v="2"/>
    <s v="GB"/>
    <s v="GBP"/>
    <n v="1468752468"/>
    <d v="2016-07-17T10:47:48"/>
    <n v="1467024468"/>
    <x v="3739"/>
    <b v="0"/>
    <n v="8"/>
    <b v="0"/>
    <s v="theater/plays"/>
    <n v="20.125"/>
    <n v="100.625"/>
    <x v="1"/>
  </r>
  <r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</r>
  <r>
    <x v="2"/>
    <s v="US"/>
    <s v="USD"/>
    <n v="1450389950"/>
    <d v="2015-12-17T22:05:50"/>
    <n v="1447797950"/>
    <x v="3741"/>
    <b v="0"/>
    <n v="0"/>
    <b v="0"/>
    <s v="theater/plays"/>
    <n v="0"/>
    <e v="#DIV/0!"/>
    <x v="1"/>
  </r>
  <r>
    <x v="2"/>
    <s v="US"/>
    <s v="USD"/>
    <n v="1409980144"/>
    <d v="2014-09-06T05:09:04"/>
    <n v="1407388144"/>
    <x v="3742"/>
    <b v="0"/>
    <n v="4"/>
    <b v="0"/>
    <s v="theater/plays"/>
    <n v="2"/>
    <n v="25"/>
    <x v="1"/>
  </r>
  <r>
    <x v="2"/>
    <s v="US"/>
    <s v="USD"/>
    <n v="1404406964"/>
    <d v="2014-07-03T17:02:44"/>
    <n v="1401814964"/>
    <x v="3743"/>
    <b v="0"/>
    <n v="0"/>
    <b v="0"/>
    <s v="theater/plays"/>
    <n v="0"/>
    <e v="#DIV/0!"/>
    <x v="1"/>
  </r>
  <r>
    <x v="2"/>
    <s v="US"/>
    <s v="USD"/>
    <n v="1404532740"/>
    <d v="2014-07-05T03:59:00"/>
    <n v="1401823952"/>
    <x v="3744"/>
    <b v="0"/>
    <n v="0"/>
    <b v="0"/>
    <s v="theater/plays"/>
    <n v="0"/>
    <e v="#DIV/0!"/>
    <x v="1"/>
  </r>
  <r>
    <x v="2"/>
    <s v="US"/>
    <s v="USD"/>
    <n v="1407689102"/>
    <d v="2014-08-10T16:45:02"/>
    <n v="1405097102"/>
    <x v="3745"/>
    <b v="0"/>
    <n v="1"/>
    <b v="0"/>
    <s v="theater/plays"/>
    <n v="10"/>
    <n v="10"/>
    <x v="1"/>
  </r>
  <r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</r>
  <r>
    <x v="2"/>
    <s v="GB"/>
    <s v="GBP"/>
    <n v="1436137140"/>
    <d v="2015-07-05T22:59:00"/>
    <n v="1433833896"/>
    <x v="3747"/>
    <b v="0"/>
    <n v="1"/>
    <b v="0"/>
    <s v="theater/plays"/>
    <n v="1"/>
    <n v="25"/>
    <x v="1"/>
  </r>
  <r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</r>
  <r>
    <x v="0"/>
    <s v="US"/>
    <s v="USD"/>
    <n v="1461902340"/>
    <d v="2016-04-29T03:59:00"/>
    <n v="1459220588"/>
    <x v="3749"/>
    <b v="0"/>
    <n v="7"/>
    <b v="1"/>
    <s v="theater/musical"/>
    <n v="105"/>
    <n v="75"/>
    <x v="1"/>
  </r>
  <r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</r>
  <r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</r>
  <r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</r>
  <r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</r>
  <r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</r>
  <r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</r>
  <r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</r>
  <r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</r>
  <r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</r>
  <r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</r>
  <r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</r>
  <r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</r>
  <r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</r>
  <r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</r>
  <r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</r>
  <r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</r>
  <r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</r>
  <r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</r>
  <r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</r>
  <r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</r>
  <r>
    <x v="0"/>
    <s v="GB"/>
    <s v="GBP"/>
    <n v="1434234010"/>
    <d v="2015-06-13T22:20:10"/>
    <n v="1431642010"/>
    <x v="3770"/>
    <b v="0"/>
    <n v="20"/>
    <b v="1"/>
    <s v="theater/musical"/>
    <n v="100"/>
    <n v="100"/>
    <x v="1"/>
  </r>
  <r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</r>
  <r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</r>
  <r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</r>
  <r>
    <x v="0"/>
    <s v="CA"/>
    <s v="CAD"/>
    <n v="1428606055"/>
    <d v="2015-04-09T19:00:55"/>
    <n v="1427223655"/>
    <x v="3774"/>
    <b v="0"/>
    <n v="25"/>
    <b v="1"/>
    <s v="theater/musical"/>
    <n v="100"/>
    <n v="100"/>
    <x v="1"/>
  </r>
  <r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</r>
  <r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</r>
  <r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</r>
  <r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</r>
  <r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</r>
  <r>
    <x v="0"/>
    <s v="US"/>
    <s v="USD"/>
    <n v="1436817960"/>
    <d v="2015-07-13T20:06:00"/>
    <n v="1433999785"/>
    <x v="3780"/>
    <b v="0"/>
    <n v="30"/>
    <b v="1"/>
    <s v="theater/musical"/>
    <n v="120"/>
    <n v="100"/>
    <x v="1"/>
  </r>
  <r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</r>
  <r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</r>
  <r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</r>
  <r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</r>
  <r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</r>
  <r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</r>
  <r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</r>
  <r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</r>
  <r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</r>
  <r>
    <x v="2"/>
    <s v="US"/>
    <s v="USD"/>
    <n v="1479834023"/>
    <d v="2016-11-22T17:00:23"/>
    <n v="1477238423"/>
    <x v="3790"/>
    <b v="0"/>
    <n v="0"/>
    <b v="0"/>
    <s v="theater/musical"/>
    <n v="0"/>
    <e v="#DIV/0!"/>
    <x v="1"/>
  </r>
  <r>
    <x v="2"/>
    <s v="US"/>
    <s v="USD"/>
    <n v="1404664592"/>
    <d v="2014-07-06T16:36:32"/>
    <n v="1399480592"/>
    <x v="3791"/>
    <b v="0"/>
    <n v="0"/>
    <b v="0"/>
    <s v="theater/musical"/>
    <n v="0"/>
    <e v="#DIV/0!"/>
    <x v="1"/>
  </r>
  <r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</r>
  <r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</r>
  <r>
    <x v="2"/>
    <s v="GB"/>
    <s v="GBP"/>
    <n v="1433685354"/>
    <d v="2015-06-07T13:55:54"/>
    <n v="1431093354"/>
    <x v="3794"/>
    <b v="0"/>
    <n v="1"/>
    <b v="0"/>
    <s v="theater/musical"/>
    <n v="1"/>
    <n v="50"/>
    <x v="1"/>
  </r>
  <r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</r>
  <r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</r>
  <r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</r>
  <r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</r>
  <r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</r>
  <r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</r>
  <r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</r>
  <r>
    <x v="2"/>
    <s v="US"/>
    <s v="USD"/>
    <n v="1445482906"/>
    <d v="2015-10-22T03:01:46"/>
    <n v="1442890906"/>
    <x v="3802"/>
    <b v="0"/>
    <n v="0"/>
    <b v="0"/>
    <s v="theater/musical"/>
    <n v="0"/>
    <e v="#DIV/0!"/>
    <x v="1"/>
  </r>
  <r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</r>
  <r>
    <x v="2"/>
    <s v="US"/>
    <s v="USD"/>
    <n v="1469948400"/>
    <d v="2016-07-31T07:00:00"/>
    <n v="1465172024"/>
    <x v="3804"/>
    <b v="0"/>
    <n v="0"/>
    <b v="0"/>
    <s v="theater/musical"/>
    <n v="0"/>
    <e v="#DIV/0!"/>
    <x v="1"/>
  </r>
  <r>
    <x v="2"/>
    <s v="US"/>
    <s v="USD"/>
    <n v="1411852640"/>
    <d v="2014-09-27T21:17:20"/>
    <n v="1406668640"/>
    <x v="3805"/>
    <b v="0"/>
    <n v="2"/>
    <b v="0"/>
    <s v="theater/musical"/>
    <n v="2E-3"/>
    <n v="1.5"/>
    <x v="1"/>
  </r>
  <r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</r>
  <r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</r>
  <r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</r>
  <r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</r>
  <r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</r>
  <r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</r>
  <r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</r>
  <r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</r>
  <r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</r>
  <r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</r>
  <r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</r>
  <r>
    <x v="0"/>
    <s v="US"/>
    <s v="USD"/>
    <n v="1445659140"/>
    <d v="2015-10-24T03:59:00"/>
    <n v="1444236216"/>
    <x v="3817"/>
    <b v="0"/>
    <n v="20"/>
    <b v="1"/>
    <s v="theater/plays"/>
    <n v="107.25"/>
    <n v="107.25"/>
    <x v="1"/>
  </r>
  <r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</r>
  <r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</r>
  <r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</r>
  <r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</r>
  <r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</r>
  <r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</r>
  <r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</r>
  <r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</r>
  <r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</r>
  <r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</r>
  <r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</r>
  <r>
    <x v="0"/>
    <s v="US"/>
    <s v="USD"/>
    <n v="1472676371"/>
    <d v="2016-08-31T20:46:11"/>
    <n v="1470948371"/>
    <x v="3829"/>
    <b v="0"/>
    <n v="8"/>
    <b v="1"/>
    <s v="theater/plays"/>
    <n v="100.2"/>
    <n v="62.625"/>
    <x v="1"/>
  </r>
  <r>
    <x v="0"/>
    <s v="US"/>
    <s v="USD"/>
    <n v="1464371211"/>
    <d v="2016-05-27T17:46:51"/>
    <n v="1463161611"/>
    <x v="3830"/>
    <b v="0"/>
    <n v="3"/>
    <b v="1"/>
    <s v="theater/plays"/>
    <n v="225"/>
    <n v="75"/>
    <x v="1"/>
  </r>
  <r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</r>
  <r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</r>
  <r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</r>
  <r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</r>
  <r>
    <x v="0"/>
    <s v="GB"/>
    <s v="GBP"/>
    <n v="1461278208"/>
    <d v="2016-04-21T22:36:48"/>
    <n v="1459463808"/>
    <x v="3835"/>
    <b v="0"/>
    <n v="8"/>
    <b v="1"/>
    <s v="theater/plays"/>
    <n v="160"/>
    <n v="40"/>
    <x v="1"/>
  </r>
  <r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</r>
  <r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</r>
  <r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</r>
  <r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</r>
  <r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</r>
  <r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</r>
  <r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</r>
  <r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</r>
  <r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</r>
  <r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</r>
  <r>
    <x v="2"/>
    <s v="US"/>
    <s v="USD"/>
    <n v="1412405940"/>
    <d v="2014-10-04T06:59:00"/>
    <n v="1409721542"/>
    <x v="3846"/>
    <b v="1"/>
    <n v="8"/>
    <b v="0"/>
    <s v="theater/plays"/>
    <n v="2.7"/>
    <n v="23.625"/>
    <x v="1"/>
  </r>
  <r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</r>
  <r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</r>
  <r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</r>
  <r>
    <x v="2"/>
    <s v="US"/>
    <s v="USD"/>
    <n v="1420081143"/>
    <d v="2015-01-01T02:59:03"/>
    <n v="1417489143"/>
    <x v="3850"/>
    <b v="1"/>
    <n v="4"/>
    <b v="0"/>
    <s v="theater/plays"/>
    <n v="3.8"/>
    <n v="9.5"/>
    <x v="1"/>
  </r>
  <r>
    <x v="2"/>
    <s v="GB"/>
    <s v="GBP"/>
    <n v="1437129179"/>
    <d v="2015-07-17T10:32:59"/>
    <n v="1434537179"/>
    <x v="3851"/>
    <b v="1"/>
    <n v="24"/>
    <b v="0"/>
    <s v="theater/plays"/>
    <n v="34.08"/>
    <n v="35.5"/>
    <x v="1"/>
  </r>
  <r>
    <x v="2"/>
    <s v="US"/>
    <s v="USD"/>
    <n v="1427427276"/>
    <d v="2015-03-27T03:34:36"/>
    <n v="1425270876"/>
    <x v="3852"/>
    <b v="0"/>
    <n v="2"/>
    <b v="0"/>
    <s v="theater/plays"/>
    <n v="0.2"/>
    <n v="10"/>
    <x v="1"/>
  </r>
  <r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</r>
  <r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</r>
  <r>
    <x v="2"/>
    <s v="US"/>
    <s v="USD"/>
    <n v="1427408271"/>
    <d v="2015-03-26T22:17:51"/>
    <n v="1424819871"/>
    <x v="3855"/>
    <b v="0"/>
    <n v="1"/>
    <b v="0"/>
    <s v="theater/plays"/>
    <n v="2.5"/>
    <n v="25"/>
    <x v="1"/>
  </r>
  <r>
    <x v="2"/>
    <s v="US"/>
    <s v="USD"/>
    <n v="1425833403"/>
    <d v="2015-03-08T16:50:03"/>
    <n v="1423245003"/>
    <x v="3856"/>
    <b v="0"/>
    <n v="1"/>
    <b v="0"/>
    <s v="theater/plays"/>
    <n v="0.02"/>
    <n v="1"/>
    <x v="1"/>
  </r>
  <r>
    <x v="2"/>
    <s v="US"/>
    <s v="USD"/>
    <n v="1406913120"/>
    <d v="2014-08-01T17:12:00"/>
    <n v="1404927690"/>
    <x v="3857"/>
    <b v="0"/>
    <n v="4"/>
    <b v="0"/>
    <s v="theater/plays"/>
    <n v="5.2"/>
    <n v="65"/>
    <x v="1"/>
  </r>
  <r>
    <x v="2"/>
    <s v="GB"/>
    <s v="GBP"/>
    <n v="1432328400"/>
    <d v="2015-05-22T21:00:00"/>
    <n v="1430734844"/>
    <x v="3858"/>
    <b v="0"/>
    <n v="1"/>
    <b v="0"/>
    <s v="theater/plays"/>
    <n v="2"/>
    <n v="10"/>
    <x v="1"/>
  </r>
  <r>
    <x v="2"/>
    <s v="US"/>
    <s v="USD"/>
    <n v="1403730000"/>
    <d v="2014-06-25T21:00:00"/>
    <n v="1401485207"/>
    <x v="3859"/>
    <b v="0"/>
    <n v="1"/>
    <b v="0"/>
    <s v="theater/plays"/>
    <n v="0.04"/>
    <n v="1"/>
    <x v="1"/>
  </r>
  <r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</r>
  <r>
    <x v="2"/>
    <s v="US"/>
    <s v="USD"/>
    <n v="1415828820"/>
    <d v="2014-11-12T21:47:00"/>
    <n v="1412258977"/>
    <x v="3861"/>
    <b v="0"/>
    <n v="1"/>
    <b v="0"/>
    <s v="theater/plays"/>
    <n v="5"/>
    <n v="100"/>
    <x v="1"/>
  </r>
  <r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</r>
  <r>
    <x v="2"/>
    <s v="US"/>
    <s v="USD"/>
    <n v="1446739905"/>
    <d v="2015-11-05T16:11:45"/>
    <n v="1441552305"/>
    <x v="3863"/>
    <b v="0"/>
    <n v="0"/>
    <b v="0"/>
    <s v="theater/plays"/>
    <n v="0"/>
    <e v="#DIV/0!"/>
    <x v="1"/>
  </r>
  <r>
    <x v="2"/>
    <s v="US"/>
    <s v="USD"/>
    <n v="1447799054"/>
    <d v="2015-11-17T22:24:14"/>
    <n v="1445203454"/>
    <x v="3864"/>
    <b v="0"/>
    <n v="3"/>
    <b v="0"/>
    <s v="theater/plays"/>
    <n v="1.2"/>
    <n v="20"/>
    <x v="1"/>
  </r>
  <r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</r>
  <r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</r>
  <r>
    <x v="2"/>
    <s v="US"/>
    <s v="USD"/>
    <n v="1466278339"/>
    <d v="2016-06-18T19:32:19"/>
    <n v="1463686339"/>
    <x v="3867"/>
    <b v="0"/>
    <n v="5"/>
    <b v="0"/>
    <s v="theater/plays"/>
    <n v="12.55"/>
    <n v="50.2"/>
    <x v="1"/>
  </r>
  <r>
    <x v="1"/>
    <s v="GB"/>
    <s v="GBP"/>
    <n v="1410191405"/>
    <d v="2014-09-08T15:50:05"/>
    <n v="1408031405"/>
    <x v="3868"/>
    <b v="0"/>
    <n v="1"/>
    <b v="0"/>
    <s v="theater/musical"/>
    <n v="0.2"/>
    <n v="10"/>
    <x v="1"/>
  </r>
  <r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</r>
  <r>
    <x v="1"/>
    <s v="US"/>
    <s v="USD"/>
    <n v="1404360478"/>
    <d v="2014-07-03T04:07:58"/>
    <n v="1401768478"/>
    <x v="3870"/>
    <b v="0"/>
    <n v="10"/>
    <b v="0"/>
    <s v="theater/musical"/>
    <n v="15"/>
    <n v="150"/>
    <x v="1"/>
  </r>
  <r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</r>
  <r>
    <x v="1"/>
    <s v="US"/>
    <s v="USD"/>
    <n v="1439522996"/>
    <d v="2015-08-14T03:29:56"/>
    <n v="1435202996"/>
    <x v="3872"/>
    <b v="0"/>
    <n v="0"/>
    <b v="0"/>
    <s v="theater/musical"/>
    <n v="0"/>
    <e v="#DIV/0!"/>
    <x v="1"/>
  </r>
  <r>
    <x v="1"/>
    <s v="US"/>
    <s v="USD"/>
    <n v="1444322535"/>
    <d v="2015-10-08T16:42:15"/>
    <n v="1441730535"/>
    <x v="3873"/>
    <b v="0"/>
    <n v="0"/>
    <b v="0"/>
    <s v="theater/musical"/>
    <n v="0"/>
    <e v="#DIV/0!"/>
    <x v="1"/>
  </r>
  <r>
    <x v="1"/>
    <s v="NZ"/>
    <s v="NZD"/>
    <n v="1422061200"/>
    <d v="2015-01-24T01:00:00"/>
    <n v="1420244622"/>
    <x v="3874"/>
    <b v="0"/>
    <n v="0"/>
    <b v="0"/>
    <s v="theater/musical"/>
    <n v="0"/>
    <e v="#DIV/0!"/>
    <x v="1"/>
  </r>
  <r>
    <x v="1"/>
    <s v="DK"/>
    <s v="DKK"/>
    <n v="1472896800"/>
    <d v="2016-09-03T10:00:00"/>
    <n v="1472804365"/>
    <x v="3875"/>
    <b v="0"/>
    <n v="0"/>
    <b v="0"/>
    <s v="theater/musical"/>
    <n v="0"/>
    <e v="#DIV/0!"/>
    <x v="1"/>
  </r>
  <r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</r>
  <r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</r>
  <r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</r>
  <r>
    <x v="1"/>
    <s v="GB"/>
    <s v="GBP"/>
    <n v="1422218396"/>
    <d v="2015-01-25T20:39:56"/>
    <n v="1419626396"/>
    <x v="3879"/>
    <b v="0"/>
    <n v="0"/>
    <b v="0"/>
    <s v="theater/musical"/>
    <n v="0"/>
    <e v="#DIV/0!"/>
    <x v="1"/>
  </r>
  <r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</r>
  <r>
    <x v="1"/>
    <s v="US"/>
    <s v="USD"/>
    <n v="1487550399"/>
    <d v="2017-02-20T00:26:39"/>
    <n v="1484958399"/>
    <x v="3881"/>
    <b v="0"/>
    <n v="1"/>
    <b v="0"/>
    <s v="theater/musical"/>
    <n v="5"/>
    <n v="25"/>
    <x v="1"/>
  </r>
  <r>
    <x v="1"/>
    <s v="AU"/>
    <s v="AUD"/>
    <n v="1454281380"/>
    <d v="2016-01-31T23:03:00"/>
    <n v="1451950570"/>
    <x v="3882"/>
    <b v="0"/>
    <n v="0"/>
    <b v="0"/>
    <s v="theater/musical"/>
    <n v="0"/>
    <e v="#DIV/0!"/>
    <x v="1"/>
  </r>
  <r>
    <x v="1"/>
    <s v="GB"/>
    <s v="GBP"/>
    <n v="1409668069"/>
    <d v="2014-09-02T14:27:49"/>
    <n v="1407076069"/>
    <x v="3883"/>
    <b v="0"/>
    <n v="0"/>
    <b v="0"/>
    <s v="theater/musical"/>
    <n v="0"/>
    <e v="#DIV/0!"/>
    <x v="1"/>
  </r>
  <r>
    <x v="1"/>
    <s v="US"/>
    <s v="USD"/>
    <n v="1427479192"/>
    <d v="2015-03-27T17:59:52"/>
    <n v="1425322792"/>
    <x v="3884"/>
    <b v="0"/>
    <n v="0"/>
    <b v="0"/>
    <s v="theater/musical"/>
    <n v="0"/>
    <e v="#DIV/0!"/>
    <x v="1"/>
  </r>
  <r>
    <x v="1"/>
    <s v="US"/>
    <s v="USD"/>
    <n v="1462834191"/>
    <d v="2016-05-09T22:49:51"/>
    <n v="1460242191"/>
    <x v="3885"/>
    <b v="0"/>
    <n v="0"/>
    <b v="0"/>
    <s v="theater/musical"/>
    <n v="0"/>
    <e v="#DIV/0!"/>
    <x v="1"/>
  </r>
  <r>
    <x v="1"/>
    <s v="AU"/>
    <s v="AUD"/>
    <n v="1418275702"/>
    <d v="2014-12-11T05:28:22"/>
    <n v="1415683702"/>
    <x v="3886"/>
    <b v="0"/>
    <n v="0"/>
    <b v="0"/>
    <s v="theater/musical"/>
    <n v="0"/>
    <e v="#DIV/0!"/>
    <x v="1"/>
  </r>
  <r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</r>
  <r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</r>
  <r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</r>
  <r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</r>
  <r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</r>
  <r>
    <x v="2"/>
    <s v="US"/>
    <s v="USD"/>
    <n v="1408863600"/>
    <d v="2014-08-24T07:00:00"/>
    <n v="1408203557"/>
    <x v="3892"/>
    <b v="0"/>
    <n v="0"/>
    <b v="0"/>
    <s v="theater/plays"/>
    <n v="0"/>
    <e v="#DIV/0!"/>
    <x v="1"/>
  </r>
  <r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</r>
  <r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</r>
  <r>
    <x v="2"/>
    <s v="US"/>
    <s v="USD"/>
    <n v="1425103218"/>
    <d v="2015-02-28T06:00:18"/>
    <n v="1422424818"/>
    <x v="3895"/>
    <b v="0"/>
    <n v="1"/>
    <b v="0"/>
    <s v="theater/plays"/>
    <n v="5"/>
    <n v="50"/>
    <x v="1"/>
  </r>
  <r>
    <x v="2"/>
    <s v="US"/>
    <s v="USD"/>
    <n v="1402979778"/>
    <d v="2014-06-17T04:36:18"/>
    <n v="1401770178"/>
    <x v="3896"/>
    <b v="0"/>
    <n v="4"/>
    <b v="0"/>
    <s v="theater/plays"/>
    <n v="10.625"/>
    <n v="42.5"/>
    <x v="1"/>
  </r>
  <r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</r>
  <r>
    <x v="2"/>
    <s v="GB"/>
    <s v="GBP"/>
    <n v="1439827200"/>
    <d v="2015-08-17T16:00:00"/>
    <n v="1436355270"/>
    <x v="3898"/>
    <b v="0"/>
    <n v="16"/>
    <b v="0"/>
    <s v="theater/plays"/>
    <n v="32.56"/>
    <n v="50.875"/>
    <x v="1"/>
  </r>
  <r>
    <x v="2"/>
    <s v="US"/>
    <s v="USD"/>
    <n v="1407868561"/>
    <d v="2014-08-12T18:36:01"/>
    <n v="1406140561"/>
    <x v="3899"/>
    <b v="0"/>
    <n v="2"/>
    <b v="0"/>
    <s v="theater/plays"/>
    <n v="1.25"/>
    <n v="62.5"/>
    <x v="1"/>
  </r>
  <r>
    <x v="2"/>
    <s v="US"/>
    <s v="USD"/>
    <n v="1433988791"/>
    <d v="2015-06-11T02:13:11"/>
    <n v="1431396791"/>
    <x v="3900"/>
    <b v="0"/>
    <n v="5"/>
    <b v="0"/>
    <s v="theater/plays"/>
    <n v="5.4"/>
    <n v="27"/>
    <x v="1"/>
  </r>
  <r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</r>
  <r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</r>
  <r>
    <x v="2"/>
    <s v="US"/>
    <s v="USD"/>
    <n v="1439581080"/>
    <d v="2015-08-14T19:38:00"/>
    <n v="1435709765"/>
    <x v="3903"/>
    <b v="0"/>
    <n v="0"/>
    <b v="0"/>
    <s v="theater/plays"/>
    <n v="0"/>
    <e v="#DIV/0!"/>
    <x v="1"/>
  </r>
  <r>
    <x v="2"/>
    <s v="US"/>
    <s v="USD"/>
    <n v="1429074240"/>
    <d v="2015-04-15T05:04:00"/>
    <n v="1427866200"/>
    <x v="3904"/>
    <b v="0"/>
    <n v="2"/>
    <b v="0"/>
    <s v="theater/plays"/>
    <n v="0.03"/>
    <n v="1.5"/>
    <x v="1"/>
  </r>
  <r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</r>
  <r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</r>
  <r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</r>
  <r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</r>
  <r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</r>
  <r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</r>
  <r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</r>
  <r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</r>
  <r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</r>
  <r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</r>
  <r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</r>
  <r>
    <x v="2"/>
    <s v="DK"/>
    <s v="DKK"/>
    <n v="1464952752"/>
    <d v="2016-06-03T11:19:12"/>
    <n v="1462360752"/>
    <x v="3916"/>
    <b v="0"/>
    <n v="0"/>
    <b v="0"/>
    <s v="theater/plays"/>
    <n v="0"/>
    <e v="#DIV/0!"/>
    <x v="1"/>
  </r>
  <r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</r>
  <r>
    <x v="2"/>
    <s v="GB"/>
    <s v="GBP"/>
    <n v="1407168000"/>
    <d v="2014-08-04T16:00:00"/>
    <n v="1406131023"/>
    <x v="3918"/>
    <b v="0"/>
    <n v="3"/>
    <b v="0"/>
    <s v="theater/plays"/>
    <n v="0.2"/>
    <n v="40"/>
    <x v="1"/>
  </r>
  <r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</r>
  <r>
    <x v="2"/>
    <s v="GB"/>
    <s v="GBP"/>
    <n v="1479032260"/>
    <d v="2016-11-13T10:17:40"/>
    <n v="1476436660"/>
    <x v="3920"/>
    <b v="0"/>
    <n v="3"/>
    <b v="0"/>
    <s v="theater/plays"/>
    <n v="5.4"/>
    <n v="45"/>
    <x v="1"/>
  </r>
  <r>
    <x v="2"/>
    <s v="GB"/>
    <s v="GBP"/>
    <n v="1414346400"/>
    <d v="2014-10-26T18:00:00"/>
    <n v="1413291655"/>
    <x v="3921"/>
    <b v="0"/>
    <n v="0"/>
    <b v="0"/>
    <s v="theater/plays"/>
    <n v="0"/>
    <e v="#DIV/0!"/>
    <x v="1"/>
  </r>
  <r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</r>
  <r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</r>
  <r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</r>
  <r>
    <x v="2"/>
    <s v="US"/>
    <s v="USD"/>
    <n v="1406753639"/>
    <d v="2014-07-30T20:53:59"/>
    <n v="1404161639"/>
    <x v="3925"/>
    <b v="0"/>
    <n v="3"/>
    <b v="0"/>
    <s v="theater/plays"/>
    <n v="10"/>
    <n v="5"/>
    <x v="1"/>
  </r>
  <r>
    <x v="2"/>
    <s v="AU"/>
    <s v="AUD"/>
    <n v="1419645748"/>
    <d v="2014-12-27T02:02:28"/>
    <n v="1417053748"/>
    <x v="3926"/>
    <b v="0"/>
    <n v="1"/>
    <b v="0"/>
    <s v="theater/plays"/>
    <n v="0.3"/>
    <n v="15"/>
    <x v="1"/>
  </r>
  <r>
    <x v="2"/>
    <s v="GB"/>
    <s v="GBP"/>
    <n v="1407565504"/>
    <d v="2014-08-09T06:25:04"/>
    <n v="1404973504"/>
    <x v="3927"/>
    <b v="0"/>
    <n v="2"/>
    <b v="0"/>
    <s v="theater/plays"/>
    <n v="1"/>
    <n v="12.5"/>
    <x v="1"/>
  </r>
  <r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</r>
  <r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</r>
  <r>
    <x v="2"/>
    <s v="AU"/>
    <s v="AUD"/>
    <n v="1459490400"/>
    <d v="2016-04-01T06:00:00"/>
    <n v="1457078868"/>
    <x v="3930"/>
    <b v="0"/>
    <n v="0"/>
    <b v="0"/>
    <s v="theater/plays"/>
    <n v="0"/>
    <e v="#DIV/0!"/>
    <x v="1"/>
  </r>
  <r>
    <x v="2"/>
    <s v="US"/>
    <s v="USD"/>
    <n v="1441510707"/>
    <d v="2015-09-06T03:38:27"/>
    <n v="1439350707"/>
    <x v="3931"/>
    <b v="0"/>
    <n v="0"/>
    <b v="0"/>
    <s v="theater/plays"/>
    <n v="0"/>
    <e v="#DIV/0!"/>
    <x v="1"/>
  </r>
  <r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</r>
  <r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</r>
  <r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</r>
  <r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</r>
  <r>
    <x v="2"/>
    <s v="US"/>
    <s v="USD"/>
    <n v="1480576720"/>
    <d v="2016-12-01T07:18:40"/>
    <n v="1477981120"/>
    <x v="3936"/>
    <b v="0"/>
    <n v="0"/>
    <b v="0"/>
    <s v="theater/plays"/>
    <n v="0"/>
    <e v="#DIV/0!"/>
    <x v="1"/>
  </r>
  <r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</r>
  <r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</r>
  <r>
    <x v="2"/>
    <s v="AU"/>
    <s v="AUD"/>
    <n v="1412656200"/>
    <d v="2014-10-07T04:30:00"/>
    <n v="1412328979"/>
    <x v="3939"/>
    <b v="0"/>
    <n v="1"/>
    <b v="0"/>
    <s v="theater/plays"/>
    <n v="0.1"/>
    <n v="5"/>
    <x v="1"/>
  </r>
  <r>
    <x v="2"/>
    <s v="US"/>
    <s v="USD"/>
    <n v="1420199351"/>
    <d v="2015-01-02T11:49:11"/>
    <n v="1416311351"/>
    <x v="3940"/>
    <b v="0"/>
    <n v="2"/>
    <b v="0"/>
    <s v="theater/plays"/>
    <n v="0.22"/>
    <n v="5.5"/>
    <x v="1"/>
  </r>
  <r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</r>
  <r>
    <x v="2"/>
    <s v="US"/>
    <s v="USD"/>
    <n v="1434490914"/>
    <d v="2015-06-16T21:41:54"/>
    <n v="1429306914"/>
    <x v="3942"/>
    <b v="0"/>
    <n v="0"/>
    <b v="0"/>
    <s v="theater/plays"/>
    <n v="0"/>
    <e v="#DIV/0!"/>
    <x v="1"/>
  </r>
  <r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</r>
  <r>
    <x v="2"/>
    <s v="US"/>
    <s v="USD"/>
    <n v="1440690875"/>
    <d v="2015-08-27T15:54:35"/>
    <n v="1438098875"/>
    <x v="3944"/>
    <b v="0"/>
    <n v="0"/>
    <b v="0"/>
    <s v="theater/plays"/>
    <n v="0"/>
    <e v="#DIV/0!"/>
    <x v="1"/>
  </r>
  <r>
    <x v="2"/>
    <s v="US"/>
    <s v="USD"/>
    <n v="1431717268"/>
    <d v="2015-05-15T19:14:28"/>
    <n v="1429125268"/>
    <x v="3945"/>
    <b v="0"/>
    <n v="1"/>
    <b v="0"/>
    <s v="theater/plays"/>
    <n v="0.25"/>
    <n v="5"/>
    <x v="1"/>
  </r>
  <r>
    <x v="2"/>
    <s v="US"/>
    <s v="USD"/>
    <n v="1425110400"/>
    <d v="2015-02-28T08:00:00"/>
    <n v="1422388822"/>
    <x v="3946"/>
    <b v="0"/>
    <n v="5"/>
    <b v="0"/>
    <s v="theater/plays"/>
    <n v="3.25"/>
    <n v="39"/>
    <x v="1"/>
  </r>
  <r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</r>
  <r>
    <x v="2"/>
    <s v="AU"/>
    <s v="AUD"/>
    <n v="1410076123"/>
    <d v="2014-09-07T07:48:43"/>
    <n v="1404892123"/>
    <x v="3948"/>
    <b v="0"/>
    <n v="0"/>
    <b v="0"/>
    <s v="theater/plays"/>
    <n v="0"/>
    <e v="#DIV/0!"/>
    <x v="1"/>
  </r>
  <r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</r>
  <r>
    <x v="2"/>
    <s v="US"/>
    <s v="USD"/>
    <n v="1460140500"/>
    <d v="2016-04-08T18:35:00"/>
    <n v="1457628680"/>
    <x v="3950"/>
    <b v="0"/>
    <n v="1"/>
    <b v="0"/>
    <s v="theater/plays"/>
    <n v="0.625"/>
    <n v="25"/>
    <x v="1"/>
  </r>
  <r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</r>
  <r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</r>
  <r>
    <x v="2"/>
    <s v="US"/>
    <s v="USD"/>
    <n v="1469834940"/>
    <d v="2016-07-29T23:29:00"/>
    <n v="1467162586"/>
    <x v="3953"/>
    <b v="0"/>
    <n v="0"/>
    <b v="0"/>
    <s v="theater/plays"/>
    <n v="0"/>
    <e v="#DIV/0!"/>
    <x v="1"/>
  </r>
  <r>
    <x v="2"/>
    <s v="CA"/>
    <s v="CAD"/>
    <n v="1405352264"/>
    <d v="2014-07-14T15:37:44"/>
    <n v="1400168264"/>
    <x v="3954"/>
    <b v="0"/>
    <n v="0"/>
    <b v="0"/>
    <s v="theater/plays"/>
    <n v="0"/>
    <e v="#DIV/0!"/>
    <x v="1"/>
  </r>
  <r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</r>
  <r>
    <x v="2"/>
    <s v="US"/>
    <s v="USD"/>
    <n v="1461543600"/>
    <d v="2016-04-25T00:20:00"/>
    <n v="1459203727"/>
    <x v="3956"/>
    <b v="0"/>
    <n v="0"/>
    <b v="0"/>
    <s v="theater/plays"/>
    <n v="0"/>
    <e v="#DIV/0!"/>
    <x v="1"/>
  </r>
  <r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</r>
  <r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</r>
  <r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</r>
  <r>
    <x v="2"/>
    <s v="US"/>
    <s v="USD"/>
    <n v="1451852256"/>
    <d v="2016-01-03T20:17:36"/>
    <n v="1449260256"/>
    <x v="3960"/>
    <b v="0"/>
    <n v="4"/>
    <b v="0"/>
    <s v="theater/plays"/>
    <n v="1.5"/>
    <n v="11.25"/>
    <x v="1"/>
  </r>
  <r>
    <x v="2"/>
    <s v="GB"/>
    <s v="GBP"/>
    <n v="1399584210"/>
    <d v="2014-05-08T21:23:30"/>
    <n v="1397683410"/>
    <x v="3961"/>
    <b v="0"/>
    <n v="2"/>
    <b v="0"/>
    <s v="theater/plays"/>
    <n v="0.42"/>
    <n v="10.5"/>
    <x v="1"/>
  </r>
  <r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</r>
  <r>
    <x v="2"/>
    <s v="CA"/>
    <s v="CAD"/>
    <n v="1447821717"/>
    <d v="2015-11-18T04:41:57"/>
    <n v="1445226117"/>
    <x v="3963"/>
    <b v="0"/>
    <n v="0"/>
    <b v="0"/>
    <s v="theater/plays"/>
    <n v="0"/>
    <e v="#DIV/0!"/>
    <x v="1"/>
  </r>
  <r>
    <x v="2"/>
    <s v="US"/>
    <s v="USD"/>
    <n v="1429460386"/>
    <d v="2015-04-19T16:19:46"/>
    <n v="1424279986"/>
    <x v="3964"/>
    <b v="0"/>
    <n v="3"/>
    <b v="0"/>
    <s v="theater/plays"/>
    <n v="6.3"/>
    <n v="42"/>
    <x v="1"/>
  </r>
  <r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</r>
  <r>
    <x v="2"/>
    <s v="US"/>
    <s v="USD"/>
    <n v="1406170740"/>
    <d v="2014-07-24T02:59:00"/>
    <n v="1402506278"/>
    <x v="3966"/>
    <b v="0"/>
    <n v="2"/>
    <b v="0"/>
    <s v="theater/plays"/>
    <n v="0.6"/>
    <n v="22.5"/>
    <x v="1"/>
  </r>
  <r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</r>
  <r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</r>
  <r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</r>
  <r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</r>
  <r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</r>
  <r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</r>
  <r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</r>
  <r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</r>
  <r>
    <x v="2"/>
    <s v="US"/>
    <s v="USD"/>
    <n v="1468442898"/>
    <d v="2016-07-13T20:48:18"/>
    <n v="1465850898"/>
    <x v="3975"/>
    <b v="0"/>
    <n v="0"/>
    <b v="0"/>
    <s v="theater/plays"/>
    <n v="0"/>
    <e v="#DIV/0!"/>
    <x v="1"/>
  </r>
  <r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</r>
  <r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</r>
  <r>
    <x v="2"/>
    <s v="US"/>
    <s v="USD"/>
    <n v="1422717953"/>
    <d v="2015-01-31T15:25:53"/>
    <n v="1417533953"/>
    <x v="3978"/>
    <b v="0"/>
    <n v="8"/>
    <b v="0"/>
    <s v="theater/plays"/>
    <n v="10.7"/>
    <n v="26.75"/>
    <x v="1"/>
  </r>
  <r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</r>
  <r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</r>
  <r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</r>
  <r>
    <x v="2"/>
    <s v="GB"/>
    <s v="GBP"/>
    <n v="1436297180"/>
    <d v="2015-07-07T19:26:20"/>
    <n v="1431113180"/>
    <x v="3982"/>
    <b v="0"/>
    <n v="5"/>
    <b v="0"/>
    <s v="theater/plays"/>
    <n v="20"/>
    <n v="34"/>
    <x v="1"/>
  </r>
  <r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</r>
  <r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</r>
  <r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</r>
  <r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</r>
  <r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</r>
  <r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</r>
  <r>
    <x v="2"/>
    <s v="US"/>
    <s v="USD"/>
    <n v="1447009181"/>
    <d v="2015-11-08T18:59:41"/>
    <n v="1444413581"/>
    <x v="3989"/>
    <b v="0"/>
    <n v="0"/>
    <b v="0"/>
    <s v="theater/plays"/>
    <n v="0"/>
    <e v="#DIV/0!"/>
    <x v="1"/>
  </r>
  <r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</r>
  <r>
    <x v="2"/>
    <s v="US"/>
    <s v="USD"/>
    <n v="1433086082"/>
    <d v="2015-05-31T15:28:02"/>
    <n v="1430494082"/>
    <x v="3991"/>
    <b v="0"/>
    <n v="1"/>
    <b v="0"/>
    <s v="theater/plays"/>
    <n v="20"/>
    <n v="100"/>
    <x v="1"/>
  </r>
  <r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</r>
  <r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</r>
  <r>
    <x v="2"/>
    <s v="US"/>
    <s v="USD"/>
    <n v="1405761690"/>
    <d v="2014-07-19T09:21:30"/>
    <n v="1403169690"/>
    <x v="3994"/>
    <b v="0"/>
    <n v="1"/>
    <b v="0"/>
    <s v="theater/plays"/>
    <n v="0.25"/>
    <n v="5"/>
    <x v="1"/>
  </r>
  <r>
    <x v="2"/>
    <s v="GB"/>
    <s v="GBP"/>
    <n v="1423913220"/>
    <d v="2015-02-14T11:27:00"/>
    <n v="1421339077"/>
    <x v="3995"/>
    <b v="0"/>
    <n v="4"/>
    <b v="0"/>
    <s v="theater/plays"/>
    <n v="35"/>
    <n v="17.5"/>
    <x v="1"/>
  </r>
  <r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</r>
  <r>
    <x v="2"/>
    <s v="GB"/>
    <s v="GBP"/>
    <n v="1428222221"/>
    <d v="2015-04-05T08:23:41"/>
    <n v="1425633821"/>
    <x v="3997"/>
    <b v="0"/>
    <n v="0"/>
    <b v="0"/>
    <s v="theater/plays"/>
    <n v="0"/>
    <e v="#DIV/0!"/>
    <x v="1"/>
  </r>
  <r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</r>
  <r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</r>
  <r>
    <x v="2"/>
    <s v="US"/>
    <s v="USD"/>
    <n v="1462631358"/>
    <d v="2016-05-07T14:29:18"/>
    <n v="1457450958"/>
    <x v="4000"/>
    <b v="0"/>
    <n v="1"/>
    <b v="0"/>
    <s v="theater/plays"/>
    <n v="0.125"/>
    <n v="10"/>
    <x v="1"/>
  </r>
  <r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</r>
  <r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</r>
  <r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</r>
  <r>
    <x v="2"/>
    <s v="US"/>
    <s v="USD"/>
    <n v="1412740457"/>
    <d v="2014-10-08T03:54:17"/>
    <n v="1410148457"/>
    <x v="4004"/>
    <b v="0"/>
    <n v="1"/>
    <b v="0"/>
    <s v="theater/plays"/>
    <n v="0.2"/>
    <n v="1"/>
    <x v="1"/>
  </r>
  <r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</r>
  <r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</r>
  <r>
    <x v="2"/>
    <s v="US"/>
    <s v="USD"/>
    <n v="1409070480"/>
    <d v="2014-08-26T16:28:00"/>
    <n v="1406572381"/>
    <x v="4007"/>
    <b v="0"/>
    <n v="1"/>
    <b v="0"/>
    <s v="theater/plays"/>
    <n v="0.25"/>
    <n v="5"/>
    <x v="1"/>
  </r>
  <r>
    <x v="2"/>
    <s v="GB"/>
    <s v="GBP"/>
    <n v="1437606507"/>
    <d v="2015-07-22T23:08:27"/>
    <n v="1435014507"/>
    <x v="4008"/>
    <b v="0"/>
    <n v="4"/>
    <b v="0"/>
    <s v="theater/plays"/>
    <n v="6"/>
    <n v="15"/>
    <x v="1"/>
  </r>
  <r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</r>
  <r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</r>
  <r>
    <x v="2"/>
    <s v="GB"/>
    <s v="GBP"/>
    <n v="1422450278"/>
    <d v="2015-01-28T13:04:38"/>
    <n v="1419858278"/>
    <x v="4011"/>
    <b v="0"/>
    <n v="4"/>
    <b v="0"/>
    <s v="theater/plays"/>
    <n v="7.6"/>
    <n v="4.75"/>
    <x v="1"/>
  </r>
  <r>
    <x v="2"/>
    <s v="GB"/>
    <s v="GBP"/>
    <n v="1430571849"/>
    <d v="2015-05-02T13:04:09"/>
    <n v="1427979849"/>
    <x v="4012"/>
    <b v="0"/>
    <n v="0"/>
    <b v="0"/>
    <s v="theater/plays"/>
    <n v="0"/>
    <e v="#DIV/0!"/>
    <x v="1"/>
  </r>
  <r>
    <x v="2"/>
    <s v="US"/>
    <s v="USD"/>
    <n v="1424070823"/>
    <d v="2015-02-16T07:13:43"/>
    <n v="1421478823"/>
    <x v="4013"/>
    <b v="0"/>
    <n v="2"/>
    <b v="0"/>
    <s v="theater/plays"/>
    <n v="1.3"/>
    <n v="13"/>
    <x v="1"/>
  </r>
  <r>
    <x v="2"/>
    <s v="US"/>
    <s v="USD"/>
    <n v="1457157269"/>
    <d v="2016-03-05T05:54:29"/>
    <n v="1455861269"/>
    <x v="4014"/>
    <b v="0"/>
    <n v="0"/>
    <b v="0"/>
    <s v="theater/plays"/>
    <n v="0"/>
    <e v="#DIV/0!"/>
    <x v="1"/>
  </r>
  <r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</r>
  <r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</r>
  <r>
    <x v="2"/>
    <s v="US"/>
    <s v="USD"/>
    <n v="1409846874"/>
    <d v="2014-09-04T16:07:54"/>
    <n v="1407254874"/>
    <x v="4017"/>
    <b v="0"/>
    <n v="2"/>
    <b v="0"/>
    <s v="theater/plays"/>
    <n v="1.05"/>
    <n v="52.5"/>
    <x v="1"/>
  </r>
  <r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</r>
  <r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</r>
  <r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</r>
  <r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</r>
  <r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</r>
  <r>
    <x v="2"/>
    <s v="US"/>
    <s v="USD"/>
    <n v="1458860363"/>
    <d v="2016-03-24T22:59:23"/>
    <n v="1454975963"/>
    <x v="4023"/>
    <b v="0"/>
    <n v="0"/>
    <b v="0"/>
    <s v="theater/plays"/>
    <n v="0"/>
    <e v="#DIV/0!"/>
    <x v="1"/>
  </r>
  <r>
    <x v="2"/>
    <s v="US"/>
    <s v="USD"/>
    <n v="1441037097"/>
    <d v="2015-08-31T16:04:57"/>
    <n v="1438445097"/>
    <x v="4024"/>
    <b v="0"/>
    <n v="1"/>
    <b v="0"/>
    <s v="theater/plays"/>
    <n v="1.25"/>
    <n v="10"/>
    <x v="1"/>
  </r>
  <r>
    <x v="2"/>
    <s v="FR"/>
    <s v="EUR"/>
    <n v="1437889336"/>
    <d v="2015-07-26T05:42:16"/>
    <n v="1432705336"/>
    <x v="4025"/>
    <b v="0"/>
    <n v="4"/>
    <b v="0"/>
    <s v="theater/plays"/>
    <n v="5"/>
    <n v="62.5"/>
    <x v="1"/>
  </r>
  <r>
    <x v="2"/>
    <s v="US"/>
    <s v="USD"/>
    <n v="1449247439"/>
    <d v="2015-12-04T16:43:59"/>
    <n v="1444059839"/>
    <x v="4026"/>
    <b v="0"/>
    <n v="0"/>
    <b v="0"/>
    <s v="theater/plays"/>
    <n v="0"/>
    <e v="#DIV/0!"/>
    <x v="1"/>
  </r>
  <r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</r>
  <r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</r>
  <r>
    <x v="2"/>
    <s v="US"/>
    <s v="USD"/>
    <n v="1450053370"/>
    <d v="2015-12-14T00:36:10"/>
    <n v="1447461370"/>
    <x v="4029"/>
    <b v="0"/>
    <n v="0"/>
    <b v="0"/>
    <s v="theater/plays"/>
    <n v="0"/>
    <e v="#DIV/0!"/>
    <x v="1"/>
  </r>
  <r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</r>
  <r>
    <x v="2"/>
    <s v="US"/>
    <s v="USD"/>
    <n v="1418914964"/>
    <d v="2014-12-18T15:02:44"/>
    <n v="1414591364"/>
    <x v="4031"/>
    <b v="0"/>
    <n v="0"/>
    <b v="0"/>
    <s v="theater/plays"/>
    <n v="0"/>
    <e v="#DIV/0!"/>
    <x v="1"/>
  </r>
  <r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</r>
  <r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</r>
  <r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</r>
  <r>
    <x v="2"/>
    <s v="US"/>
    <s v="USD"/>
    <n v="1413925887"/>
    <d v="2014-10-21T21:11:27"/>
    <n v="1411333887"/>
    <x v="4035"/>
    <b v="0"/>
    <n v="25"/>
    <b v="0"/>
    <s v="theater/plays"/>
    <n v="36.85"/>
    <n v="147.4"/>
    <x v="1"/>
  </r>
  <r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</r>
  <r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</r>
  <r>
    <x v="2"/>
    <s v="US"/>
    <s v="USD"/>
    <n v="1413573010"/>
    <d v="2014-10-17T19:10:10"/>
    <n v="1408389010"/>
    <x v="4038"/>
    <b v="0"/>
    <n v="4"/>
    <b v="0"/>
    <s v="theater/plays"/>
    <n v="12.04"/>
    <n v="75.25"/>
    <x v="1"/>
  </r>
  <r>
    <x v="2"/>
    <s v="US"/>
    <s v="USD"/>
    <n v="1448949540"/>
    <d v="2015-12-01T05:59:00"/>
    <n v="1446048367"/>
    <x v="4039"/>
    <b v="0"/>
    <n v="5"/>
    <b v="0"/>
    <s v="theater/plays"/>
    <n v="60"/>
    <n v="60"/>
    <x v="1"/>
  </r>
  <r>
    <x v="2"/>
    <s v="US"/>
    <s v="USD"/>
    <n v="1437188400"/>
    <d v="2015-07-18T03:00:00"/>
    <n v="1432100004"/>
    <x v="4040"/>
    <b v="0"/>
    <n v="2"/>
    <b v="0"/>
    <s v="theater/plays"/>
    <n v="31.25"/>
    <n v="1250"/>
    <x v="1"/>
  </r>
  <r>
    <x v="2"/>
    <s v="GB"/>
    <s v="GBP"/>
    <n v="1473160954"/>
    <d v="2016-09-06T11:22:34"/>
    <n v="1467976954"/>
    <x v="4041"/>
    <b v="0"/>
    <n v="2"/>
    <b v="0"/>
    <s v="theater/plays"/>
    <n v="0.42"/>
    <n v="10.5"/>
    <x v="1"/>
  </r>
  <r>
    <x v="2"/>
    <s v="US"/>
    <s v="USD"/>
    <n v="1421781360"/>
    <d v="2015-01-20T19:16:00"/>
    <n v="1419213664"/>
    <x v="4042"/>
    <b v="0"/>
    <n v="3"/>
    <b v="0"/>
    <s v="theater/plays"/>
    <n v="0.21"/>
    <n v="7"/>
    <x v="1"/>
  </r>
  <r>
    <x v="2"/>
    <s v="CA"/>
    <s v="CAD"/>
    <n v="1416524325"/>
    <d v="2014-11-20T22:58:45"/>
    <n v="1415228325"/>
    <x v="4043"/>
    <b v="0"/>
    <n v="0"/>
    <b v="0"/>
    <s v="theater/plays"/>
    <n v="0"/>
    <e v="#DIV/0!"/>
    <x v="1"/>
  </r>
  <r>
    <x v="2"/>
    <s v="US"/>
    <s v="USD"/>
    <n v="1428642000"/>
    <d v="2015-04-10T05:00:00"/>
    <n v="1426050982"/>
    <x v="4044"/>
    <b v="0"/>
    <n v="4"/>
    <b v="0"/>
    <s v="theater/plays"/>
    <n v="37.5"/>
    <n v="56.25"/>
    <x v="1"/>
  </r>
  <r>
    <x v="2"/>
    <s v="AU"/>
    <s v="AUD"/>
    <n v="1408596589"/>
    <d v="2014-08-21T04:49:49"/>
    <n v="1406004589"/>
    <x v="4045"/>
    <b v="0"/>
    <n v="1"/>
    <b v="0"/>
    <s v="theater/plays"/>
    <n v="0.02"/>
    <n v="1"/>
    <x v="1"/>
  </r>
  <r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</r>
  <r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</r>
  <r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</r>
  <r>
    <x v="2"/>
    <s v="US"/>
    <s v="USD"/>
    <n v="1436914815"/>
    <d v="2015-07-14T23:00:15"/>
    <n v="1434322815"/>
    <x v="4049"/>
    <b v="0"/>
    <n v="1"/>
    <b v="0"/>
    <s v="theater/plays"/>
    <n v="0.08"/>
    <n v="16"/>
    <x v="1"/>
  </r>
  <r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</r>
  <r>
    <x v="2"/>
    <s v="US"/>
    <s v="USD"/>
    <n v="1399618380"/>
    <d v="2014-05-09T06:53:00"/>
    <n v="1399058797"/>
    <x v="4051"/>
    <b v="0"/>
    <n v="0"/>
    <b v="0"/>
    <s v="theater/plays"/>
    <n v="0"/>
    <e v="#DIV/0!"/>
    <x v="1"/>
  </r>
  <r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</r>
  <r>
    <x v="2"/>
    <s v="GB"/>
    <s v="GBP"/>
    <n v="1416081600"/>
    <d v="2014-11-15T20:00:00"/>
    <n v="1413477228"/>
    <x v="4053"/>
    <b v="0"/>
    <n v="2"/>
    <b v="0"/>
    <s v="theater/plays"/>
    <n v="22"/>
    <n v="55"/>
    <x v="1"/>
  </r>
  <r>
    <x v="2"/>
    <s v="US"/>
    <s v="USD"/>
    <n v="1475294400"/>
    <d v="2016-10-01T04:00:00"/>
    <n v="1472674285"/>
    <x v="4054"/>
    <b v="0"/>
    <n v="0"/>
    <b v="0"/>
    <s v="theater/plays"/>
    <n v="0"/>
    <e v="#DIV/0!"/>
    <x v="1"/>
  </r>
  <r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</r>
  <r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</r>
  <r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</r>
  <r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</r>
  <r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</r>
  <r>
    <x v="2"/>
    <s v="CA"/>
    <s v="CAD"/>
    <n v="1403539200"/>
    <d v="2014-06-23T16:00:00"/>
    <n v="1400604056"/>
    <x v="4060"/>
    <b v="0"/>
    <n v="5"/>
    <b v="0"/>
    <s v="theater/plays"/>
    <n v="2.85"/>
    <n v="57"/>
    <x v="1"/>
  </r>
  <r>
    <x v="2"/>
    <s v="US"/>
    <s v="USD"/>
    <n v="1461205423"/>
    <d v="2016-04-21T02:23:43"/>
    <n v="1456025023"/>
    <x v="4061"/>
    <b v="0"/>
    <n v="0"/>
    <b v="0"/>
    <s v="theater/plays"/>
    <n v="0"/>
    <e v="#DIV/0!"/>
    <x v="1"/>
  </r>
  <r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</r>
  <r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</r>
  <r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</r>
  <r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</r>
  <r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</r>
  <r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</r>
  <r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</r>
  <r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</r>
  <r>
    <x v="2"/>
    <s v="US"/>
    <s v="USD"/>
    <n v="1425178800"/>
    <d v="2015-03-01T03:00:00"/>
    <n v="1422374420"/>
    <x v="4070"/>
    <b v="0"/>
    <n v="6"/>
    <b v="0"/>
    <s v="theater/plays"/>
    <n v="16.5"/>
    <n v="27.5"/>
    <x v="1"/>
  </r>
  <r>
    <x v="2"/>
    <s v="MX"/>
    <s v="MXN"/>
    <n v="1482779931"/>
    <d v="2016-12-26T19:18:51"/>
    <n v="1480187931"/>
    <x v="4071"/>
    <b v="0"/>
    <n v="0"/>
    <b v="0"/>
    <s v="theater/plays"/>
    <n v="0"/>
    <e v="#DIV/0!"/>
    <x v="1"/>
  </r>
  <r>
    <x v="2"/>
    <s v="GB"/>
    <s v="GBP"/>
    <n v="1408646111"/>
    <d v="2014-08-21T18:35:11"/>
    <n v="1403462111"/>
    <x v="4072"/>
    <b v="0"/>
    <n v="2"/>
    <b v="0"/>
    <s v="theater/plays"/>
    <n v="0.4"/>
    <n v="2"/>
    <x v="1"/>
  </r>
  <r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</r>
  <r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</r>
  <r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</r>
  <r>
    <x v="2"/>
    <s v="US"/>
    <s v="USD"/>
    <n v="1413921060"/>
    <d v="2014-10-21T19:51:00"/>
    <n v="1411499149"/>
    <x v="4076"/>
    <b v="0"/>
    <n v="0"/>
    <b v="0"/>
    <s v="theater/plays"/>
    <n v="0"/>
    <e v="#DIV/0!"/>
    <x v="1"/>
  </r>
  <r>
    <x v="2"/>
    <s v="US"/>
    <s v="USD"/>
    <n v="1482339794"/>
    <d v="2016-12-21T17:03:14"/>
    <n v="1479747794"/>
    <x v="4077"/>
    <b v="0"/>
    <n v="6"/>
    <b v="0"/>
    <s v="theater/plays"/>
    <n v="8.9"/>
    <n v="222.5"/>
    <x v="1"/>
  </r>
  <r>
    <x v="2"/>
    <s v="GB"/>
    <s v="GBP"/>
    <n v="1485543242"/>
    <d v="2017-01-27T18:54:02"/>
    <n v="1482951242"/>
    <x v="4078"/>
    <b v="0"/>
    <n v="0"/>
    <b v="0"/>
    <s v="theater/plays"/>
    <n v="0"/>
    <e v="#DIV/0!"/>
    <x v="1"/>
  </r>
  <r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</r>
  <r>
    <x v="2"/>
    <s v="US"/>
    <s v="USD"/>
    <n v="1465930440"/>
    <d v="2016-06-14T18:54:00"/>
    <n v="1463849116"/>
    <x v="4080"/>
    <b v="0"/>
    <n v="0"/>
    <b v="0"/>
    <s v="theater/plays"/>
    <n v="0"/>
    <e v="#DIV/0!"/>
    <x v="1"/>
  </r>
  <r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</r>
  <r>
    <x v="2"/>
    <s v="US"/>
    <s v="USD"/>
    <n v="1447542000"/>
    <d v="2015-11-14T23:00:00"/>
    <n v="1446179553"/>
    <x v="4082"/>
    <b v="0"/>
    <n v="2"/>
    <b v="0"/>
    <s v="theater/plays"/>
    <n v="2"/>
    <n v="1.5"/>
    <x v="1"/>
  </r>
  <r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</r>
  <r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</r>
  <r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</r>
  <r>
    <x v="2"/>
    <s v="US"/>
    <s v="USD"/>
    <n v="1448078400"/>
    <d v="2015-11-21T04:00:00"/>
    <n v="1445985299"/>
    <x v="4086"/>
    <b v="0"/>
    <n v="5"/>
    <b v="0"/>
    <s v="theater/plays"/>
    <n v="4.7"/>
    <n v="9.4"/>
    <x v="1"/>
  </r>
  <r>
    <x v="2"/>
    <s v="US"/>
    <s v="USD"/>
    <n v="1468777786"/>
    <d v="2016-07-17T17:49:46"/>
    <n v="1466185786"/>
    <x v="4087"/>
    <b v="0"/>
    <n v="0"/>
    <b v="0"/>
    <s v="theater/plays"/>
    <n v="0"/>
    <e v="#DIV/0!"/>
    <x v="1"/>
  </r>
  <r>
    <x v="2"/>
    <s v="GB"/>
    <s v="GBP"/>
    <n v="1421403960"/>
    <d v="2015-01-16T10:26:00"/>
    <n v="1418827324"/>
    <x v="4088"/>
    <b v="0"/>
    <n v="3"/>
    <b v="0"/>
    <s v="theater/plays"/>
    <n v="10.8"/>
    <n v="72"/>
    <x v="1"/>
  </r>
  <r>
    <x v="2"/>
    <s v="US"/>
    <s v="USD"/>
    <n v="1433093700"/>
    <d v="2015-05-31T17:35:00"/>
    <n v="1430242488"/>
    <x v="4089"/>
    <b v="0"/>
    <n v="8"/>
    <b v="0"/>
    <s v="theater/plays"/>
    <n v="4.8"/>
    <n v="30"/>
    <x v="1"/>
  </r>
  <r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</r>
  <r>
    <x v="2"/>
    <s v="US"/>
    <s v="USD"/>
    <n v="1421410151"/>
    <d v="2015-01-16T12:09:11"/>
    <n v="1418818151"/>
    <x v="4091"/>
    <b v="0"/>
    <n v="8"/>
    <b v="0"/>
    <s v="theater/plays"/>
    <n v="12.75"/>
    <n v="25.5"/>
    <x v="1"/>
  </r>
  <r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</r>
  <r>
    <x v="2"/>
    <s v="GB"/>
    <s v="GBP"/>
    <n v="1440272093"/>
    <d v="2015-08-22T19:34:53"/>
    <n v="1435088093"/>
    <x v="4093"/>
    <b v="0"/>
    <n v="4"/>
    <b v="0"/>
    <s v="theater/plays"/>
    <n v="2.4"/>
    <n v="15"/>
    <x v="1"/>
  </r>
  <r>
    <x v="2"/>
    <s v="US"/>
    <s v="USD"/>
    <n v="1413953940"/>
    <d v="2014-10-22T04:59:00"/>
    <n v="1410141900"/>
    <x v="4094"/>
    <b v="0"/>
    <n v="8"/>
    <b v="0"/>
    <s v="theater/plays"/>
    <n v="36.5"/>
    <n v="91.25"/>
    <x v="1"/>
  </r>
  <r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</r>
  <r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</r>
  <r>
    <x v="2"/>
    <s v="GB"/>
    <s v="GBP"/>
    <n v="1454284500"/>
    <d v="2016-01-31T23:55:00"/>
    <n v="1449431237"/>
    <x v="4097"/>
    <b v="0"/>
    <n v="0"/>
    <b v="0"/>
    <s v="theater/plays"/>
    <n v="0"/>
    <e v="#DIV/0!"/>
    <x v="1"/>
  </r>
  <r>
    <x v="2"/>
    <s v="US"/>
    <s v="USD"/>
    <n v="1465060797"/>
    <d v="2016-06-04T17:19:57"/>
    <n v="1462468797"/>
    <x v="4098"/>
    <b v="0"/>
    <n v="0"/>
    <b v="0"/>
    <s v="theater/plays"/>
    <n v="0"/>
    <e v="#DIV/0!"/>
    <x v="1"/>
  </r>
  <r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</r>
  <r>
    <x v="2"/>
    <s v="US"/>
    <s v="USD"/>
    <n v="1414205990"/>
    <d v="2014-10-25T02:59:50"/>
    <n v="1413341990"/>
    <x v="4100"/>
    <b v="0"/>
    <n v="0"/>
    <b v="0"/>
    <s v="theater/plays"/>
    <n v="0"/>
    <e v="#DIV/0!"/>
    <x v="1"/>
  </r>
  <r>
    <x v="2"/>
    <s v="US"/>
    <s v="USD"/>
    <n v="1485380482"/>
    <d v="2017-01-25T21:41:22"/>
    <n v="1482788482"/>
    <x v="4101"/>
    <b v="0"/>
    <n v="0"/>
    <b v="0"/>
    <s v="theater/plays"/>
    <n v="0"/>
    <e v="#DIV/0!"/>
    <x v="1"/>
  </r>
  <r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</r>
  <r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</r>
  <r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</r>
  <r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</r>
  <r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</r>
  <r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</r>
  <r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</r>
  <r>
    <x v="2"/>
    <s v="GB"/>
    <s v="GBP"/>
    <n v="1448805404"/>
    <d v="2015-11-29T13:56:44"/>
    <n v="1446209804"/>
    <x v="4109"/>
    <b v="0"/>
    <n v="0"/>
    <b v="0"/>
    <s v="theater/plays"/>
    <n v="0"/>
    <e v="#DIV/0!"/>
    <x v="1"/>
  </r>
  <r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</r>
  <r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</r>
  <r>
    <x v="2"/>
    <s v="IE"/>
    <s v="EUR"/>
    <n v="1456617600"/>
    <d v="2016-02-28T00:00:00"/>
    <n v="1454280186"/>
    <x v="4112"/>
    <b v="0"/>
    <n v="1"/>
    <b v="0"/>
    <s v="theater/plays"/>
    <n v="0.04"/>
    <n v="1"/>
    <x v="1"/>
  </r>
  <r>
    <x v="2"/>
    <s v="US"/>
    <s v="USD"/>
    <n v="1452234840"/>
    <d v="2016-01-08T06:34:00"/>
    <n v="1450619123"/>
    <x v="4113"/>
    <b v="0"/>
    <n v="3"/>
    <b v="0"/>
    <s v="theater/plays"/>
    <n v="0.2"/>
    <n v="1"/>
    <x v="1"/>
  </r>
  <r>
    <x v="4"/>
    <m/>
    <m/>
    <m/>
    <m/>
    <m/>
    <x v="4114"/>
    <m/>
    <m/>
    <m/>
    <m/>
    <m/>
    <m/>
    <x v="9"/>
  </r>
  <r>
    <x v="4"/>
    <m/>
    <m/>
    <m/>
    <m/>
    <m/>
    <x v="4114"/>
    <m/>
    <m/>
    <m/>
    <m/>
    <m/>
    <m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x v="0"/>
    <x v="0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d v="2017-03-06T18:01:30"/>
    <b v="0"/>
    <n v="2035"/>
  </r>
  <r>
    <x v="1"/>
    <x v="1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d v="2016-09-13T16:03:12"/>
    <b v="0"/>
    <n v="163"/>
  </r>
  <r>
    <x v="2"/>
    <x v="2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d v="2016-03-03T16:50:29"/>
    <b v="0"/>
    <n v="3"/>
  </r>
  <r>
    <x v="3"/>
    <x v="3"/>
    <s v="Hi, I want make my first bakery. Food truck was great, but I not have a car licence. So, help me to be my dream!"/>
    <n v="2"/>
    <n v="0"/>
    <x v="1"/>
    <s v="CA"/>
    <s v="CAD"/>
    <n v="1407533463"/>
    <d v="2014-08-08T21:31:03"/>
    <n v="1404941463"/>
    <d v="2014-07-09T21:31:03"/>
    <b v="0"/>
    <n v="0"/>
  </r>
  <r>
    <x v="4"/>
    <x v="4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d v="2015-04-15T19:49:39"/>
    <b v="0"/>
    <n v="1"/>
  </r>
  <r>
    <x v="5"/>
    <x v="5"/>
    <s v="MUSIC WITH MEANING!  MUSIC THAT MATTERS!!!"/>
    <n v="10"/>
    <n v="10"/>
    <x v="0"/>
    <s v="US"/>
    <s v="USD"/>
    <n v="1436555376"/>
    <d v="2015-07-10T19:09:36"/>
    <n v="1433963376"/>
    <d v="2015-06-10T19:09:36"/>
    <b v="0"/>
    <n v="1"/>
  </r>
  <r>
    <x v="6"/>
    <x v="6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d v="2014-08-04T18:48:27"/>
    <b v="1"/>
    <n v="711"/>
  </r>
  <r>
    <x v="7"/>
    <x v="7"/>
    <s v="The First Play From The Man Who Brought You The Black James Bond!"/>
    <n v="10"/>
    <n v="13"/>
    <x v="0"/>
    <s v="US"/>
    <s v="USD"/>
    <n v="1476390164"/>
    <d v="2016-10-13T20:22:44"/>
    <n v="1473970964"/>
    <d v="2016-09-15T20:22:44"/>
    <b v="0"/>
    <n v="4"/>
  </r>
  <r>
    <x v="8"/>
    <x v="8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d v="2016-01-07T19:00:34"/>
    <b v="0"/>
    <n v="1"/>
  </r>
  <r>
    <x v="9"/>
    <x v="9"/>
    <s v="I have produced a limited number (100) of five 8x10 prints of mixed photography I would like to share with you."/>
    <n v="20"/>
    <n v="0"/>
    <x v="1"/>
    <s v="US"/>
    <s v="USD"/>
    <n v="1487844882"/>
    <d v="2017-02-23T10:14:42"/>
    <n v="1487240082"/>
    <d v="2017-02-16T10:14:42"/>
    <b v="0"/>
    <n v="0"/>
  </r>
  <r>
    <x v="10"/>
    <x v="10"/>
    <s v="A DIY MUSIC FESTIVAL FROM ST. LOUIS MO! Bands make their own festival, help make it legit!"/>
    <n v="25"/>
    <n v="106"/>
    <x v="0"/>
    <s v="US"/>
    <s v="USD"/>
    <n v="1433815200"/>
    <d v="2015-06-09T02:00:00"/>
    <n v="1431886706"/>
    <d v="2015-05-17T18:18:26"/>
    <b v="0"/>
    <n v="5"/>
  </r>
  <r>
    <x v="11"/>
    <x v="11"/>
    <s v="A portfolio collage of beautiful pictures of authentic Pittsburgh locations and scenery."/>
    <n v="25"/>
    <n v="0"/>
    <x v="1"/>
    <s v="US"/>
    <s v="USD"/>
    <n v="1427503485"/>
    <d v="2015-03-28T00:44:45"/>
    <n v="1423619085"/>
    <d v="2015-02-11T01:44:45"/>
    <b v="0"/>
    <n v="0"/>
  </r>
  <r>
    <x v="12"/>
    <x v="12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d v="2015-09-05T18:56:01"/>
    <b v="0"/>
    <n v="4"/>
  </r>
  <r>
    <x v="13"/>
    <x v="13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d v="2013-07-09T02:32:46"/>
    <b v="0"/>
    <n v="4"/>
  </r>
  <r>
    <x v="14"/>
    <x v="14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d v="2013-07-31T10:11:01"/>
    <b v="0"/>
    <n v="13"/>
  </r>
  <r>
    <x v="15"/>
    <x v="15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d v="2016-08-22T17:32:01"/>
    <b v="0"/>
    <n v="35"/>
  </r>
  <r>
    <x v="16"/>
    <x v="16"/>
    <s v="I am trying to document what it is like to plunge head first into the music/audio industry as an intern."/>
    <n v="50"/>
    <n v="0"/>
    <x v="2"/>
    <s v="US"/>
    <s v="USD"/>
    <n v="1406769992"/>
    <d v="2014-07-31T01:26:32"/>
    <n v="1405041992"/>
    <d v="2014-07-11T01:26:32"/>
    <b v="0"/>
    <n v="0"/>
  </r>
  <r>
    <x v="17"/>
    <x v="17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d v="2016-02-16T16:35:59"/>
    <b v="0"/>
    <n v="3"/>
  </r>
  <r>
    <x v="18"/>
    <x v="18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d v="2016-05-03T14:19:42"/>
    <b v="0"/>
    <n v="3"/>
  </r>
  <r>
    <x v="19"/>
    <x v="19"/>
    <s v="It's obvious you won't survive by your wits alone. Unfortunately that's all you've got, Chip. Run!"/>
    <n v="60"/>
    <n v="0"/>
    <x v="1"/>
    <s v="US"/>
    <s v="USD"/>
    <n v="1425170525"/>
    <d v="2015-03-01T00:42:05"/>
    <n v="1422664925"/>
    <d v="2015-01-31T00:42:05"/>
    <b v="0"/>
    <n v="0"/>
  </r>
  <r>
    <x v="20"/>
    <x v="20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d v="2016-11-09T10:05:15"/>
    <b v="0"/>
    <n v="2"/>
  </r>
  <r>
    <x v="21"/>
    <x v="21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d v="2016-02-25T17:32:10"/>
    <b v="0"/>
    <n v="14"/>
  </r>
  <r>
    <x v="22"/>
    <x v="22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d v="2016-03-30T16:39:10"/>
    <b v="0"/>
    <n v="36"/>
  </r>
  <r>
    <x v="23"/>
    <x v="23"/>
    <s v="I'm making a game where you choose how you want to kill the DJ, so you yourself can decide what music will be played at the party."/>
    <n v="100"/>
    <n v="0"/>
    <x v="1"/>
    <s v="NO"/>
    <s v="NOK"/>
    <n v="1447787093"/>
    <d v="2015-11-17T19:04:53"/>
    <n v="1445191493"/>
    <d v="2015-10-18T18:04:53"/>
    <b v="0"/>
    <n v="0"/>
  </r>
  <r>
    <x v="24"/>
    <x v="24"/>
    <s v="A macro landscape photography art book &amp; limited edition prints. A Make 100 project."/>
    <n v="100"/>
    <n v="290"/>
    <x v="0"/>
    <s v="GB"/>
    <s v="GBP"/>
    <n v="1486814978"/>
    <d v="2017-02-11T12:09:38"/>
    <n v="1484222978"/>
    <d v="2017-01-12T12:09:38"/>
    <b v="0"/>
    <n v="15"/>
  </r>
  <r>
    <x v="25"/>
    <x v="25"/>
    <s v="A hardcover photobook telling the naked truth of a young photographers journey."/>
    <n v="100"/>
    <n v="155"/>
    <x v="0"/>
    <s v="GB"/>
    <s v="GBP"/>
    <n v="1442065060"/>
    <d v="2015-09-12T13:37:40"/>
    <n v="1437745060"/>
    <d v="2015-07-24T13:37:40"/>
    <b v="0"/>
    <n v="3"/>
  </r>
  <r>
    <x v="26"/>
    <x v="26"/>
    <s v="Project rewards $25 gets you 190+ digital images"/>
    <n v="100"/>
    <n v="885"/>
    <x v="0"/>
    <s v="US"/>
    <s v="USD"/>
    <n v="1457739245"/>
    <d v="2016-03-11T23:34:05"/>
    <n v="1455147245"/>
    <d v="2016-02-10T23:34:05"/>
    <b v="0"/>
    <n v="25"/>
  </r>
  <r>
    <x v="27"/>
    <x v="27"/>
    <s v="zomblock's is a online zombie survival game where you can craft new weapons,find food and water to keep yourself alive."/>
    <n v="100"/>
    <n v="2"/>
    <x v="1"/>
    <s v="GB"/>
    <s v="GBP"/>
    <n v="1427992582"/>
    <d v="2015-04-02T16:36:22"/>
    <n v="1425404182"/>
    <d v="2015-03-03T17:36:22"/>
    <b v="0"/>
    <n v="2"/>
  </r>
  <r>
    <x v="28"/>
    <x v="28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d v="2016-12-06T19:47:27"/>
    <b v="0"/>
    <n v="28"/>
  </r>
  <r>
    <x v="29"/>
    <x v="29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d v="2015-03-04T00:16:46"/>
    <b v="0"/>
    <n v="14"/>
  </r>
  <r>
    <x v="30"/>
    <x v="30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d v="2014-08-26T21:16:44"/>
    <b v="0"/>
    <n v="3"/>
  </r>
  <r>
    <x v="31"/>
    <x v="31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d v="2016-04-17T17:30:53"/>
    <b v="0"/>
    <n v="15"/>
  </r>
  <r>
    <x v="32"/>
    <x v="32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d v="2016-10-06T13:10:54"/>
    <b v="0"/>
    <n v="5"/>
  </r>
  <r>
    <x v="33"/>
    <x v="33"/>
    <s v="Tyke wants to expand her puppet theater show to weekly online web shows and is looking for backers."/>
    <n v="100"/>
    <n v="10"/>
    <x v="1"/>
    <s v="US"/>
    <s v="USD"/>
    <n v="1407689102"/>
    <d v="2014-08-10T16:45:02"/>
    <n v="1405097102"/>
    <d v="2014-07-11T16:45:02"/>
    <b v="0"/>
    <n v="1"/>
  </r>
  <r>
    <x v="34"/>
    <x v="34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d v="2016-05-13T17:46:51"/>
    <b v="0"/>
    <n v="3"/>
  </r>
  <r>
    <x v="35"/>
    <x v="35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d v="2015-10-05T18:29:08"/>
    <b v="0"/>
    <n v="15"/>
  </r>
  <r>
    <x v="36"/>
    <x v="36"/>
    <s v="Help me butcher Shakespeare in a satirical fashion."/>
    <n v="110"/>
    <n v="3"/>
    <x v="1"/>
    <s v="US"/>
    <s v="USD"/>
    <n v="1467129686"/>
    <d v="2016-06-28T16:01:26"/>
    <n v="1464969686"/>
    <d v="2016-06-03T16:01:26"/>
    <b v="0"/>
    <n v="3"/>
  </r>
  <r>
    <x v="37"/>
    <x v="37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d v="2013-01-02T20:19:25"/>
    <b v="0"/>
    <n v="28"/>
  </r>
  <r>
    <x v="38"/>
    <x v="38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d v="2011-08-17T20:22:12"/>
    <b v="0"/>
    <n v="13"/>
  </r>
  <r>
    <x v="39"/>
    <x v="39"/>
    <s v="Making a Minecraft server and Website and I need your help to fund it. Thanks in Advance!"/>
    <n v="128"/>
    <n v="0"/>
    <x v="2"/>
    <s v="US"/>
    <s v="USD"/>
    <n v="1445898356"/>
    <d v="2015-10-26T22:25:56"/>
    <n v="1441146356"/>
    <d v="2015-09-01T22:25:56"/>
    <b v="0"/>
    <n v="0"/>
  </r>
  <r>
    <x v="40"/>
    <x v="40"/>
    <s v="We need YOUR HELP to take one more step to this make release sound amazing!"/>
    <n v="150"/>
    <n v="180"/>
    <x v="0"/>
    <s v="US"/>
    <s v="USD"/>
    <n v="1347672937"/>
    <d v="2012-09-15T01:35:37"/>
    <n v="1346463337"/>
    <d v="2012-09-01T01:35:37"/>
    <b v="0"/>
    <n v="8"/>
  </r>
  <r>
    <x v="41"/>
    <x v="41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d v="2016-10-15T19:26:48"/>
    <b v="0"/>
    <n v="52"/>
  </r>
  <r>
    <x v="42"/>
    <x v="42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d v="2015-10-27T19:54:21"/>
    <b v="0"/>
    <n v="45"/>
  </r>
  <r>
    <x v="43"/>
    <x v="43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d v="2016-10-19T00:31:01"/>
    <b v="0"/>
    <n v="12"/>
  </r>
  <r>
    <x v="44"/>
    <x v="44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d v="2015-11-20T17:27:05"/>
    <b v="0"/>
    <n v="17"/>
  </r>
  <r>
    <x v="45"/>
    <x v="45"/>
    <s v="Young Actor's taking on a Jacobean tragedy. Family, betrayal, love, lust, sex and death."/>
    <n v="150"/>
    <n v="20"/>
    <x v="1"/>
    <s v="GB"/>
    <s v="GBP"/>
    <n v="1432831089"/>
    <d v="2015-05-28T16:38:09"/>
    <n v="1430239089"/>
    <d v="2015-04-28T16:38:09"/>
    <b v="0"/>
    <n v="2"/>
  </r>
  <r>
    <x v="46"/>
    <x v="46"/>
    <s v="Help Save High School Theater Program_x000a_Your donations will be used to purchase props, build sets, and costumes."/>
    <n v="150"/>
    <n v="15"/>
    <x v="1"/>
    <s v="US"/>
    <s v="USD"/>
    <n v="1406753639"/>
    <d v="2014-07-30T20:53:59"/>
    <n v="1404161639"/>
    <d v="2014-06-30T20:53:59"/>
    <b v="0"/>
    <n v="3"/>
  </r>
  <r>
    <x v="47"/>
    <x v="47"/>
    <s v="A short one act play about an undercover cop posing as a girl scout trying to stop a doughnut shop from selling drug filled doughnuts."/>
    <n v="150"/>
    <n v="3"/>
    <x v="1"/>
    <s v="US"/>
    <s v="USD"/>
    <n v="1447542000"/>
    <d v="2015-11-14T23:00:00"/>
    <n v="1446179553"/>
    <d v="2015-10-30T04:32:33"/>
    <b v="0"/>
    <n v="2"/>
  </r>
  <r>
    <x v="48"/>
    <x v="48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d v="2017-02-27T16:49:11"/>
    <b v="0"/>
    <n v="7"/>
  </r>
  <r>
    <x v="49"/>
    <x v="49"/>
    <s v="SEE US ON PATREON www.badgirlartwork.com"/>
    <n v="199"/>
    <n v="190"/>
    <x v="2"/>
    <s v="US"/>
    <s v="USD"/>
    <n v="1468351341"/>
    <d v="2016-07-12T19:22:21"/>
    <n v="1467746541"/>
    <d v="2016-07-05T19:22:21"/>
    <b v="0"/>
    <n v="4"/>
  </r>
  <r>
    <x v="50"/>
    <x v="50"/>
    <s v="cancelled until further notice"/>
    <n v="199"/>
    <n v="116"/>
    <x v="2"/>
    <s v="US"/>
    <s v="USD"/>
    <n v="1478733732"/>
    <d v="2016-11-09T23:22:12"/>
    <n v="1478298132"/>
    <d v="2016-11-04T22:22:12"/>
    <b v="0"/>
    <n v="2"/>
  </r>
  <r>
    <x v="51"/>
    <x v="51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d v="2015-02-07T14:46:29"/>
    <b v="0"/>
    <n v="13"/>
  </r>
  <r>
    <x v="52"/>
    <x v="52"/>
    <s v="I'm creating a &quot;Lifetime&quot; type drama film about a girl who uses backpage for money, but trying to turn her life around."/>
    <n v="200"/>
    <n v="0"/>
    <x v="1"/>
    <s v="US"/>
    <s v="USD"/>
    <n v="1460153054"/>
    <d v="2016-04-08T22:04:14"/>
    <n v="1457564654"/>
    <d v="2016-03-09T23:04:14"/>
    <b v="0"/>
    <n v="0"/>
  </r>
  <r>
    <x v="53"/>
    <x v="53"/>
    <s v="London Revolution is a Minecraft server in development. This is an open world RPG FPS server with questing and ruthless gangs."/>
    <n v="200"/>
    <n v="25"/>
    <x v="1"/>
    <s v="GB"/>
    <s v="GBP"/>
    <n v="1460313672"/>
    <d v="2016-04-10T18:41:12"/>
    <n v="1457725272"/>
    <d v="2016-03-11T19:41:12"/>
    <b v="0"/>
    <n v="2"/>
  </r>
  <r>
    <x v="54"/>
    <x v="54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d v="2016-01-27T20:15:27"/>
    <b v="0"/>
    <n v="5"/>
  </r>
  <r>
    <x v="55"/>
    <x v="55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d v="2016-11-15T20:28:27"/>
    <b v="0"/>
    <n v="17"/>
  </r>
  <r>
    <x v="56"/>
    <x v="56"/>
    <s v="A website for email/sms alerts of your personal selection, comparison of prices,consolidated database, best deals around for clothing."/>
    <n v="200"/>
    <n v="0"/>
    <x v="2"/>
    <s v="CA"/>
    <s v="CAD"/>
    <n v="1462053600"/>
    <d v="2016-04-30T22:00:00"/>
    <n v="1459975008"/>
    <d v="2016-04-06T20:36:48"/>
    <b v="0"/>
    <n v="0"/>
  </r>
  <r>
    <x v="57"/>
    <x v="57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d v="2016-02-01T14:39:49"/>
    <b v="0"/>
    <n v="20"/>
  </r>
  <r>
    <x v="58"/>
    <x v="58"/>
    <s v="Help us provide half-price tickets to the 11th annual Variations Project, allowing our fellow artists to see this wonderful production."/>
    <n v="200"/>
    <n v="10"/>
    <x v="1"/>
    <s v="US"/>
    <s v="USD"/>
    <n v="1442635140"/>
    <d v="2015-09-19T03:59:00"/>
    <n v="1442243484"/>
    <d v="2015-09-14T15:11:24"/>
    <b v="0"/>
    <n v="1"/>
  </r>
  <r>
    <x v="59"/>
    <x v="59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d v="2017-03-15T15:30:07"/>
    <b v="0"/>
    <n v="0"/>
  </r>
  <r>
    <x v="60"/>
    <x v="60"/>
    <s v="A revue show featuring the very best of the last century of musical theatre from aspiring young producers &amp; performers at RWCMD"/>
    <n v="200"/>
    <n v="130"/>
    <x v="1"/>
    <s v="GB"/>
    <s v="GBP"/>
    <n v="1433930302"/>
    <d v="2015-06-10T09:58:22"/>
    <n v="1432115902"/>
    <d v="2015-05-20T09:58:22"/>
    <b v="0"/>
    <n v="9"/>
  </r>
  <r>
    <x v="61"/>
    <x v="61"/>
    <s v="Help support Red Planet, a new science fiction play based off the Mars One exploration."/>
    <n v="200"/>
    <n v="277"/>
    <x v="0"/>
    <s v="US"/>
    <s v="USD"/>
    <n v="1449089965"/>
    <d v="2015-12-02T20:59:25"/>
    <n v="1446670765"/>
    <d v="2015-11-04T20:59:25"/>
    <b v="0"/>
    <n v="9"/>
  </r>
  <r>
    <x v="62"/>
    <x v="62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d v="2016-04-07T03:27:36"/>
    <b v="0"/>
    <n v="9"/>
  </r>
  <r>
    <x v="63"/>
    <x v="63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d v="2015-04-07T19:53:30"/>
    <b v="0"/>
    <n v="11"/>
  </r>
  <r>
    <x v="64"/>
    <x v="64"/>
    <s v="A new piece of physical theatre about love, regret and longing."/>
    <n v="200"/>
    <n v="420"/>
    <x v="0"/>
    <s v="GB"/>
    <s v="GBP"/>
    <n v="1434994266"/>
    <d v="2015-06-22T17:31:06"/>
    <n v="1432402266"/>
    <d v="2015-05-23T17:31:06"/>
    <b v="0"/>
    <n v="4"/>
  </r>
  <r>
    <x v="65"/>
    <x v="65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d v="2016-03-31T22:36:48"/>
    <b v="0"/>
    <n v="8"/>
  </r>
  <r>
    <x v="66"/>
    <x v="66"/>
    <s v="Headaches: a play composed of personal testimonies, writings and music, centered on mental illness and its effects on people's lives."/>
    <n v="200"/>
    <n v="70"/>
    <x v="1"/>
    <s v="GB"/>
    <s v="GBP"/>
    <n v="1423913220"/>
    <d v="2015-02-14T11:27:00"/>
    <n v="1421339077"/>
    <d v="2015-01-15T16:24:37"/>
    <b v="0"/>
    <n v="4"/>
  </r>
  <r>
    <x v="67"/>
    <x v="67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d v="2015-05-18T12:20:11"/>
    <b v="0"/>
    <n v="12"/>
  </r>
  <r>
    <x v="68"/>
    <x v="68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d v="2016-10-22T10:50:30"/>
    <b v="0"/>
    <n v="9"/>
  </r>
  <r>
    <x v="69"/>
    <x v="69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d v="2014-03-18T17:13:42"/>
    <b v="0"/>
    <n v="12"/>
  </r>
  <r>
    <x v="70"/>
    <x v="70"/>
    <s v="Gritty, upfront reality going the distance hard with a proven track record of insatiable artist. Broadcasted live on the Web."/>
    <n v="250"/>
    <n v="0"/>
    <x v="2"/>
    <s v="US"/>
    <s v="USD"/>
    <n v="1448225336"/>
    <d v="2015-11-22T20:48:56"/>
    <n v="1445629736"/>
    <d v="2015-10-23T19:48:56"/>
    <b v="0"/>
    <n v="0"/>
  </r>
  <r>
    <x v="71"/>
    <x v="71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d v="2012-11-22T01:18:34"/>
    <b v="0"/>
    <n v="18"/>
  </r>
  <r>
    <x v="72"/>
    <x v="72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d v="2016-08-27T07:29:16"/>
    <b v="0"/>
    <n v="28"/>
  </r>
  <r>
    <x v="73"/>
    <x v="73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d v="2015-04-13T14:54:16"/>
    <b v="0"/>
    <n v="25"/>
  </r>
  <r>
    <x v="74"/>
    <x v="74"/>
    <s v="A Real Time Strategy game based on Greek mythology in a fictional world."/>
    <n v="250"/>
    <n v="2"/>
    <x v="1"/>
    <s v="US"/>
    <s v="USD"/>
    <n v="1390921827"/>
    <d v="2014-01-28T15:10:27"/>
    <n v="1389193827"/>
    <d v="2014-01-08T15:10:27"/>
    <b v="0"/>
    <n v="2"/>
  </r>
  <r>
    <x v="75"/>
    <x v="75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d v="2017-03-13T18:07:27"/>
    <b v="0"/>
    <n v="4"/>
  </r>
  <r>
    <x v="76"/>
    <x v="76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d v="2010-12-02T02:34:58"/>
    <b v="0"/>
    <n v="13"/>
  </r>
  <r>
    <x v="77"/>
    <x v="77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d v="2016-07-08T18:38:29"/>
    <b v="0"/>
    <n v="14"/>
  </r>
  <r>
    <x v="78"/>
    <x v="78"/>
    <s v="The University of Queensland Drama Production Course is putting on an adaptation of William Shakespeares Julius Caesar"/>
    <n v="250"/>
    <n v="80"/>
    <x v="1"/>
    <s v="AU"/>
    <s v="AUD"/>
    <n v="1443103848"/>
    <d v="2015-09-24T14:10:48"/>
    <n v="1441894248"/>
    <d v="2015-09-10T14:10:48"/>
    <b v="0"/>
    <n v="3"/>
  </r>
  <r>
    <x v="79"/>
    <x v="79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d v="2016-03-08T09:34:06"/>
    <b v="0"/>
    <n v="9"/>
  </r>
  <r>
    <x v="80"/>
    <x v="80"/>
    <s v="Help a group of recovering alcoholics bring Samuel Beckett's classic to a seaside town!"/>
    <n v="250"/>
    <n v="280"/>
    <x v="0"/>
    <s v="GB"/>
    <s v="GBP"/>
    <n v="1455832800"/>
    <d v="2016-02-18T22:00:00"/>
    <n v="1452338929"/>
    <d v="2016-01-09T11:28:49"/>
    <b v="0"/>
    <n v="24"/>
  </r>
  <r>
    <x v="81"/>
    <x v="81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d v="2015-03-25T21:52:21"/>
    <b v="0"/>
    <n v="10"/>
  </r>
  <r>
    <x v="82"/>
    <x v="82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d v="2015-04-30T20:11:12"/>
    <b v="0"/>
    <n v="8"/>
  </r>
  <r>
    <x v="83"/>
    <x v="83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d v="2015-06-24T21:33:48"/>
    <b v="0"/>
    <n v="17"/>
  </r>
  <r>
    <x v="84"/>
    <x v="84"/>
    <s v="The New Artist's Circle is a theatre company dedicated to bringing the arts to young people."/>
    <n v="250"/>
    <n v="375"/>
    <x v="0"/>
    <s v="US"/>
    <s v="USD"/>
    <n v="1468618680"/>
    <d v="2016-07-15T21:38:00"/>
    <n v="1465345902"/>
    <d v="2016-06-08T00:31:42"/>
    <b v="0"/>
    <n v="9"/>
  </r>
  <r>
    <x v="85"/>
    <x v="85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d v="2015-03-12T19:22:39"/>
    <b v="0"/>
    <n v="8"/>
  </r>
  <r>
    <x v="86"/>
    <x v="86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d v="2016-01-14T19:02:06"/>
    <b v="0"/>
    <n v="15"/>
  </r>
  <r>
    <x v="87"/>
    <x v="87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d v="2014-11-28T21:08:45"/>
    <b v="0"/>
    <n v="22"/>
  </r>
  <r>
    <x v="88"/>
    <x v="88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d v="2016-04-27T15:02:53"/>
    <b v="0"/>
    <n v="19"/>
  </r>
  <r>
    <x v="89"/>
    <x v="89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d v="2015-02-10T20:13:02"/>
    <b v="0"/>
    <n v="10"/>
  </r>
  <r>
    <x v="90"/>
    <x v="90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d v="2016-07-20T15:01:43"/>
    <b v="0"/>
    <n v="7"/>
  </r>
  <r>
    <x v="91"/>
    <x v="91"/>
    <s v="Radio drama about a failed comedian with the help of his Dictaphone friend Alan, tries to become a success whilst fighting his demons."/>
    <n v="250"/>
    <n v="19"/>
    <x v="1"/>
    <s v="GB"/>
    <s v="GBP"/>
    <n v="1422450278"/>
    <d v="2015-01-28T13:04:38"/>
    <n v="1419858278"/>
    <d v="2014-12-29T13:04:38"/>
    <b v="0"/>
    <n v="4"/>
  </r>
  <r>
    <x v="92"/>
    <x v="92"/>
    <s v="Theatre Memoire are a High Wycombe based theatre company. Performing plays about multi-culturalism and interconectedness."/>
    <n v="250"/>
    <n v="0"/>
    <x v="1"/>
    <s v="GB"/>
    <s v="GBP"/>
    <n v="1485543242"/>
    <d v="2017-01-27T18:54:02"/>
    <n v="1482951242"/>
    <d v="2016-12-28T18:54:02"/>
    <b v="0"/>
    <n v="0"/>
  </r>
  <r>
    <x v="93"/>
    <x v="93"/>
    <s v="How does war change a family?  A peek into one family's kitchen as their soldier fights in Iraq."/>
    <n v="270"/>
    <n v="0"/>
    <x v="1"/>
    <s v="US"/>
    <s v="USD"/>
    <n v="1414205990"/>
    <d v="2014-10-25T02:59:50"/>
    <n v="1413341990"/>
    <d v="2014-10-15T02:59:50"/>
    <b v="0"/>
    <n v="0"/>
  </r>
  <r>
    <x v="94"/>
    <x v="94"/>
    <s v="An arcade styled side scroller. Help Bob the pilot steer his plane through hordes of migrating birds strapped with explosives."/>
    <n v="280"/>
    <n v="0"/>
    <x v="1"/>
    <s v="AU"/>
    <s v="AUD"/>
    <n v="1402901405"/>
    <d v="2014-06-16T06:50:05"/>
    <n v="1400309405"/>
    <d v="2014-05-17T06:50:05"/>
    <b v="0"/>
    <n v="0"/>
  </r>
  <r>
    <x v="95"/>
    <x v="95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d v="2011-10-28T16:35:58"/>
    <b v="0"/>
    <n v="15"/>
  </r>
  <r>
    <x v="96"/>
    <x v="96"/>
    <s v="A short documentary exploring the uses of 'Natural Horsemanship' across Europe"/>
    <n v="300"/>
    <n v="376"/>
    <x v="0"/>
    <s v="GB"/>
    <s v="GBP"/>
    <n v="1459872000"/>
    <d v="2016-04-05T16:00:00"/>
    <n v="1456408244"/>
    <d v="2016-02-25T13:50:44"/>
    <b v="0"/>
    <n v="9"/>
  </r>
  <r>
    <x v="97"/>
    <x v="97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d v="2012-01-19T11:21:47"/>
    <b v="0"/>
    <n v="11"/>
  </r>
  <r>
    <x v="98"/>
    <x v="98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d v="2015-03-15T19:00:33"/>
    <b v="0"/>
    <n v="16"/>
  </r>
  <r>
    <x v="99"/>
    <x v="99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d v="2015-01-17T19:58:29"/>
    <b v="0"/>
    <n v="10"/>
  </r>
  <r>
    <x v="100"/>
    <x v="100"/>
    <s v="A little girl living isolated in the Canadian Rockies, you find your self  being lured into the hills in the middle of the night."/>
    <n v="300"/>
    <n v="42.25"/>
    <x v="1"/>
    <s v="CA"/>
    <s v="CAD"/>
    <n v="1455232937"/>
    <d v="2016-02-11T23:22:17"/>
    <n v="1453936937"/>
    <d v="2016-01-27T23:22:17"/>
    <b v="0"/>
    <n v="4"/>
  </r>
  <r>
    <x v="101"/>
    <x v="101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d v="2014-06-09T19:32:39"/>
    <b v="0"/>
    <n v="7"/>
  </r>
  <r>
    <x v="102"/>
    <x v="102"/>
    <s v="Wood Butcher needs your help to make this happen. Buy a CD, support local music!"/>
    <n v="300"/>
    <n v="300"/>
    <x v="0"/>
    <s v="CA"/>
    <s v="CAD"/>
    <n v="1391194860"/>
    <d v="2014-01-31T19:01:00"/>
    <n v="1388084862"/>
    <d v="2013-12-26T19:07:42"/>
    <b v="0"/>
    <n v="11"/>
  </r>
  <r>
    <x v="103"/>
    <x v="103"/>
    <s v="Release the Skylines is a small, local Cleveland metal band looking to record an album."/>
    <n v="300"/>
    <n v="301"/>
    <x v="0"/>
    <s v="US"/>
    <s v="USD"/>
    <n v="1350505059"/>
    <d v="2012-10-17T20:17:39"/>
    <n v="1347913059"/>
    <d v="2012-09-17T20:17:39"/>
    <b v="0"/>
    <n v="8"/>
  </r>
  <r>
    <x v="104"/>
    <x v="104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d v="2013-04-01T22:16:33"/>
    <b v="0"/>
    <n v="11"/>
  </r>
  <r>
    <x v="105"/>
    <x v="105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d v="2015-07-09T18:02:25"/>
    <b v="0"/>
    <n v="14"/>
  </r>
  <r>
    <x v="106"/>
    <x v="106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d v="2011-05-24T06:51:37"/>
    <b v="0"/>
    <n v="11"/>
  </r>
  <r>
    <x v="107"/>
    <x v="107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d v="2011-01-22T00:46:49"/>
    <b v="0"/>
    <n v="14"/>
  </r>
  <r>
    <x v="108"/>
    <x v="108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d v="2016-03-23T18:45:50"/>
    <b v="0"/>
    <n v="16"/>
  </r>
  <r>
    <x v="109"/>
    <x v="109"/>
    <s v="Fake Natives is headed on tour this summer. Help them fill their tank with fossil fuels."/>
    <n v="300"/>
    <n v="400.33"/>
    <x v="0"/>
    <s v="US"/>
    <s v="USD"/>
    <n v="1343440800"/>
    <d v="2012-07-28T02:00:00"/>
    <n v="1342545994"/>
    <d v="2012-07-17T17:26:34"/>
    <b v="0"/>
    <n v="16"/>
  </r>
  <r>
    <x v="110"/>
    <x v="110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d v="2012-03-23T16:59:36"/>
    <b v="0"/>
    <n v="30"/>
  </r>
  <r>
    <x v="111"/>
    <x v="111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d v="2015-01-20T20:45:48"/>
    <b v="0"/>
    <n v="49"/>
  </r>
  <r>
    <x v="112"/>
    <x v="112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d v="2015-02-10T00:45:52"/>
    <b v="0"/>
    <n v="17"/>
  </r>
  <r>
    <x v="113"/>
    <x v="113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d v="2015-01-09T03:39:39"/>
    <b v="0"/>
    <n v="10"/>
  </r>
  <r>
    <x v="114"/>
    <x v="114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d v="2014-09-03T11:29:32"/>
    <b v="0"/>
    <n v="59"/>
  </r>
  <r>
    <x v="115"/>
    <x v="115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d v="2015-11-26T11:15:16"/>
    <b v="0"/>
    <n v="25"/>
  </r>
  <r>
    <x v="116"/>
    <x v="116"/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2T01:04:00"/>
    <n v="1422043154"/>
    <d v="2015-01-23T19:59:14"/>
    <b v="0"/>
    <n v="0"/>
  </r>
  <r>
    <x v="117"/>
    <x v="117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d v="2014-09-07T18:26:15"/>
    <b v="1"/>
    <n v="18"/>
  </r>
  <r>
    <x v="118"/>
    <x v="118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d v="2016-05-31T06:59:46"/>
    <b v="0"/>
    <n v="20"/>
  </r>
  <r>
    <x v="119"/>
    <x v="119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d v="2016-06-14T23:29:16"/>
    <b v="0"/>
    <n v="14"/>
  </r>
  <r>
    <x v="120"/>
    <x v="120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d v="2014-10-06T21:08:24"/>
    <b v="0"/>
    <n v="17"/>
  </r>
  <r>
    <x v="121"/>
    <x v="121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d v="2014-10-09T06:43:10"/>
    <b v="0"/>
    <n v="6"/>
  </r>
  <r>
    <x v="122"/>
    <x v="122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d v="2016-05-27T00:04:51"/>
    <b v="0"/>
    <n v="8"/>
  </r>
  <r>
    <x v="123"/>
    <x v="123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d v="2016-08-14T15:28:22"/>
    <b v="0"/>
    <n v="17"/>
  </r>
  <r>
    <x v="124"/>
    <x v="124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d v="2016-04-01T16:33:14"/>
    <b v="0"/>
    <n v="27"/>
  </r>
  <r>
    <x v="125"/>
    <x v="125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d v="2016-02-01T22:41:07"/>
    <b v="0"/>
    <n v="15"/>
  </r>
  <r>
    <x v="126"/>
    <x v="126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d v="2015-06-05T15:38:37"/>
    <b v="0"/>
    <n v="20"/>
  </r>
  <r>
    <x v="127"/>
    <x v="127"/>
    <s v="This could be my last play, need to bring my son out to see it before it's over.  Need to fly him here from BC"/>
    <n v="300"/>
    <n v="0"/>
    <x v="1"/>
    <s v="CA"/>
    <s v="CAD"/>
    <n v="1416524325"/>
    <d v="2014-11-20T22:58:45"/>
    <n v="1415228325"/>
    <d v="2014-11-05T22:58:45"/>
    <b v="0"/>
    <n v="0"/>
  </r>
  <r>
    <x v="128"/>
    <x v="128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5:02:31"/>
    <n v="1463929351"/>
    <d v="2016-05-22T15:02:31"/>
    <b v="0"/>
    <n v="6"/>
  </r>
  <r>
    <x v="129"/>
    <x v="129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d v="2016-03-04T18:17:07"/>
    <b v="0"/>
    <n v="31"/>
  </r>
  <r>
    <x v="130"/>
    <x v="130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d v="2015-11-01T04:35:29"/>
    <b v="0"/>
    <n v="14"/>
  </r>
  <r>
    <x v="131"/>
    <x v="131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d v="2014-12-16T21:54:55"/>
    <b v="0"/>
    <n v="14"/>
  </r>
  <r>
    <x v="132"/>
    <x v="132"/>
    <s v="Meet Gary, and Troy: Two unlikely friends that investigate &quot;strange phenomenon&quot;."/>
    <n v="350"/>
    <n v="410"/>
    <x v="0"/>
    <s v="US"/>
    <s v="USD"/>
    <n v="1420099140"/>
    <d v="2015-01-01T07:59:00"/>
    <n v="1418766740"/>
    <d v="2014-12-16T21:52:20"/>
    <b v="0"/>
    <n v="8"/>
  </r>
  <r>
    <x v="133"/>
    <x v="133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d v="2012-01-27T00:07:21"/>
    <b v="0"/>
    <n v="21"/>
  </r>
  <r>
    <x v="134"/>
    <x v="134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d v="2012-07-30T21:11:21"/>
    <b v="0"/>
    <n v="19"/>
  </r>
  <r>
    <x v="135"/>
    <x v="135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d v="2016-05-08T08:11:13"/>
    <b v="0"/>
    <n v="34"/>
  </r>
  <r>
    <x v="136"/>
    <x v="136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d v="2017-02-22T06:00:23"/>
    <b v="0"/>
    <n v="15"/>
  </r>
  <r>
    <x v="137"/>
    <x v="137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d v="2011-02-02T12:57:07"/>
    <b v="0"/>
    <n v="20"/>
  </r>
  <r>
    <x v="138"/>
    <x v="138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d v="2015-07-13T18:00:22"/>
    <b v="0"/>
    <n v="19"/>
  </r>
  <r>
    <x v="139"/>
    <x v="139"/>
    <s v="Two unlikely friends, a garage, tinned beans &amp; the end of the world."/>
    <n v="350"/>
    <n v="558"/>
    <x v="0"/>
    <s v="GB"/>
    <s v="GBP"/>
    <n v="1476632178"/>
    <d v="2016-10-16T15:36:18"/>
    <n v="1473953778"/>
    <d v="2016-09-15T15:36:18"/>
    <b v="0"/>
    <n v="31"/>
  </r>
  <r>
    <x v="140"/>
    <x v="140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d v="2016-02-10T00:24:46"/>
    <b v="0"/>
    <n v="17"/>
  </r>
  <r>
    <x v="141"/>
    <x v="141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d v="2014-08-30T08:40:20"/>
    <b v="0"/>
    <n v="13"/>
  </r>
  <r>
    <x v="142"/>
    <x v="142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d v="2015-05-15T19:36:15"/>
    <b v="0"/>
    <n v="22"/>
  </r>
  <r>
    <x v="143"/>
    <x v="143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d v="2015-08-14T15:54:20"/>
    <b v="0"/>
    <n v="6"/>
  </r>
  <r>
    <x v="144"/>
    <x v="144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d v="2015-06-12T12:50:06"/>
    <b v="0"/>
    <n v="10"/>
  </r>
  <r>
    <x v="145"/>
    <x v="145"/>
    <s v="A short film about a boy searching for companionship in a hermit crab he finds on the beach."/>
    <n v="400"/>
    <n v="1570"/>
    <x v="0"/>
    <s v="US"/>
    <s v="USD"/>
    <n v="1337569140"/>
    <d v="2012-05-21T02:59:00"/>
    <n v="1332991717"/>
    <d v="2012-03-29T03:28:37"/>
    <b v="0"/>
    <n v="26"/>
  </r>
  <r>
    <x v="146"/>
    <x v="146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d v="2011-06-12T03:14:42"/>
    <b v="0"/>
    <n v="8"/>
  </r>
  <r>
    <x v="147"/>
    <x v="147"/>
    <s v="A group of specialist clones called Wolf Squad are the only clones left after order 66 and are searching the galaxy for survivors!"/>
    <n v="400"/>
    <n v="0"/>
    <x v="1"/>
    <s v="GB"/>
    <s v="GBP"/>
    <n v="1383418996"/>
    <d v="2013-11-02T19:03:16"/>
    <n v="1380826996"/>
    <d v="2013-10-03T19:03:16"/>
    <b v="0"/>
    <n v="0"/>
  </r>
  <r>
    <x v="148"/>
    <x v="148"/>
    <s v="Help me raise funds so that I can be able to give passionate young poets a chance to earn money weekly for their writing &amp; spoken word."/>
    <n v="400"/>
    <n v="0"/>
    <x v="1"/>
    <s v="US"/>
    <s v="USD"/>
    <n v="1438474704"/>
    <d v="2015-08-02T00:18:24"/>
    <n v="1435882704"/>
    <d v="2015-07-03T00:18:24"/>
    <b v="0"/>
    <n v="0"/>
  </r>
  <r>
    <x v="149"/>
    <x v="149"/>
    <s v="With the cost of education seemingly always on the rise, Y2Y aims to ensure that no student will be left behind through peer tutoring."/>
    <n v="400"/>
    <n v="0"/>
    <x v="2"/>
    <s v="US"/>
    <s v="USD"/>
    <n v="1449689203"/>
    <d v="2015-12-09T19:26:43"/>
    <n v="1447097203"/>
    <d v="2015-11-09T19:26:43"/>
    <b v="0"/>
    <n v="0"/>
  </r>
  <r>
    <x v="150"/>
    <x v="150"/>
    <s v="We are touring the Southeast in support of our new EP"/>
    <n v="400"/>
    <n v="435"/>
    <x v="0"/>
    <s v="US"/>
    <s v="USD"/>
    <n v="1387601040"/>
    <d v="2013-12-21T04:44:00"/>
    <n v="1386806254"/>
    <d v="2013-12-11T23:57:34"/>
    <b v="0"/>
    <n v="14"/>
  </r>
  <r>
    <x v="151"/>
    <x v="151"/>
    <s v="Collect coins and save civilians while you blast your way through tons of zombies! Unlock new characters and levels!"/>
    <n v="400"/>
    <n v="165"/>
    <x v="1"/>
    <s v="US"/>
    <s v="USD"/>
    <n v="1333557975"/>
    <d v="2012-04-04T16:46:15"/>
    <n v="1330969575"/>
    <d v="2012-03-05T17:46:15"/>
    <b v="0"/>
    <n v="7"/>
  </r>
  <r>
    <x v="152"/>
    <x v="152"/>
    <s v="We are a classic hard rock/heavy metal band just trying to keep rock alive!"/>
    <n v="400"/>
    <n v="875"/>
    <x v="0"/>
    <s v="US"/>
    <s v="USD"/>
    <n v="1438183889"/>
    <d v="2015-07-29T15:31:29"/>
    <n v="1435591889"/>
    <d v="2015-06-29T15:31:29"/>
    <b v="0"/>
    <n v="14"/>
  </r>
  <r>
    <x v="153"/>
    <x v="153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d v="2010-07-20T05:32:35"/>
    <b v="0"/>
    <n v="17"/>
  </r>
  <r>
    <x v="154"/>
    <x v="154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d v="2013-01-29T01:03:23"/>
    <b v="0"/>
    <n v="25"/>
  </r>
  <r>
    <x v="155"/>
    <x v="155"/>
    <s v="We're trying to fund hard copies of our debut album!"/>
    <n v="400"/>
    <n v="463"/>
    <x v="0"/>
    <s v="US"/>
    <s v="USD"/>
    <n v="1443040059"/>
    <d v="2015-09-23T20:27:39"/>
    <n v="1440448059"/>
    <d v="2015-08-24T20:27:39"/>
    <b v="0"/>
    <n v="13"/>
  </r>
  <r>
    <x v="156"/>
    <x v="156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d v="2010-01-14T13:00:49"/>
    <b v="1"/>
    <n v="22"/>
  </r>
  <r>
    <x v="157"/>
    <x v="157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d v="2016-08-25T07:35:13"/>
    <b v="0"/>
    <n v="9"/>
  </r>
  <r>
    <x v="158"/>
    <x v="158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d v="2015-07-28T12:07:53"/>
    <b v="0"/>
    <n v="18"/>
  </r>
  <r>
    <x v="159"/>
    <x v="159"/>
    <s v="An historic and proud work of Polish nationalistic literature performed on stage."/>
    <n v="400"/>
    <n v="130"/>
    <x v="1"/>
    <s v="US"/>
    <s v="USD"/>
    <n v="1426294201"/>
    <d v="2015-03-14T00:50:01"/>
    <n v="1423705801"/>
    <d v="2015-02-12T01:50:01"/>
    <b v="0"/>
    <n v="5"/>
  </r>
  <r>
    <x v="160"/>
    <x v="160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d v="2015-03-01T18:51:17"/>
    <b v="0"/>
    <n v="15"/>
  </r>
  <r>
    <x v="161"/>
    <x v="161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d v="2016-11-15T05:09:35"/>
    <b v="0"/>
    <n v="13"/>
  </r>
  <r>
    <x v="162"/>
    <x v="162"/>
    <s v="Write Now 5 is a new writing festival in south east London promoting new work from emerging playwrights."/>
    <n v="400"/>
    <n v="151"/>
    <x v="1"/>
    <s v="GB"/>
    <s v="GBP"/>
    <n v="1400278290"/>
    <d v="2014-05-16T22:11:30"/>
    <n v="1399414290"/>
    <d v="2014-05-06T22:11:30"/>
    <b v="0"/>
    <n v="13"/>
  </r>
  <r>
    <x v="163"/>
    <x v="163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d v="2015-10-22T18:38:33"/>
    <b v="0"/>
    <n v="9"/>
  </r>
  <r>
    <x v="164"/>
    <x v="164"/>
    <s v="The Columbus Ruby Brigade has brought monthly ruby goodness and camaraderie to all participants."/>
    <n v="420"/>
    <n v="120"/>
    <x v="2"/>
    <s v="US"/>
    <s v="USD"/>
    <n v="1418315470"/>
    <d v="2014-12-11T16:31:10"/>
    <n v="1415723470"/>
    <d v="2014-11-11T16:31:10"/>
    <b v="0"/>
    <n v="2"/>
  </r>
  <r>
    <x v="165"/>
    <x v="165"/>
    <s v="Never judge a book (or a lover) by their cover."/>
    <n v="450"/>
    <n v="632"/>
    <x v="0"/>
    <s v="US"/>
    <s v="USD"/>
    <n v="1328377444"/>
    <d v="2012-02-04T17:44:04"/>
    <n v="1326217444"/>
    <d v="2012-01-10T17:44:04"/>
    <b v="0"/>
    <n v="22"/>
  </r>
  <r>
    <x v="166"/>
    <x v="166"/>
    <s v="I'm making a modern day version of the bible story &quot; The Good Samaritan&quot;"/>
    <n v="450"/>
    <n v="180"/>
    <x v="1"/>
    <s v="US"/>
    <s v="USD"/>
    <n v="1427155726"/>
    <d v="2015-03-24T00:08:46"/>
    <n v="1425690526"/>
    <d v="2015-03-07T01:08:46"/>
    <b v="0"/>
    <n v="7"/>
  </r>
  <r>
    <x v="167"/>
    <x v="167"/>
    <s v="Hi everyone, I'm trying to begin a cartoon series. It's a show about space bounty hunters and their adventures as they travel around."/>
    <n v="450"/>
    <n v="0"/>
    <x v="1"/>
    <s v="US"/>
    <s v="USD"/>
    <n v="1413569818"/>
    <d v="2014-10-17T18:16:58"/>
    <n v="1412705818"/>
    <d v="2014-10-07T18:16:58"/>
    <b v="0"/>
    <n v="0"/>
  </r>
  <r>
    <x v="168"/>
    <x v="168"/>
    <s v="Film Speed is a series of Zines focusing on architecture shot completely on 35 and 120mm film."/>
    <n v="450"/>
    <n v="15"/>
    <x v="1"/>
    <s v="US"/>
    <s v="USD"/>
    <n v="1408657826"/>
    <d v="2014-08-21T21:50:26"/>
    <n v="1407621026"/>
    <d v="2014-08-09T21:50:26"/>
    <b v="0"/>
    <n v="2"/>
  </r>
  <r>
    <x v="169"/>
    <x v="169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d v="2017-01-11T06:16:58"/>
    <b v="0"/>
    <n v="11"/>
  </r>
  <r>
    <x v="170"/>
    <x v="170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d v="2012-03-13T17:02:45"/>
    <b v="0"/>
    <n v="13"/>
  </r>
  <r>
    <x v="171"/>
    <x v="171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d v="2016-11-08T10:50:46"/>
    <b v="0"/>
    <n v="50"/>
  </r>
  <r>
    <x v="172"/>
    <x v="172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d v="2015-04-21T20:29:36"/>
    <b v="0"/>
    <n v="10"/>
  </r>
  <r>
    <x v="173"/>
    <x v="173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d v="2016-02-05T16:51:23"/>
    <b v="0"/>
    <n v="35"/>
  </r>
  <r>
    <x v="174"/>
    <x v="174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d v="2016-03-18T02:29:04"/>
    <b v="0"/>
    <n v="20"/>
  </r>
  <r>
    <x v="175"/>
    <x v="175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d v="2011-07-06T21:30:45"/>
    <b v="0"/>
    <n v="17"/>
  </r>
  <r>
    <x v="176"/>
    <x v="176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d v="2015-12-22T11:41:35"/>
    <b v="0"/>
    <n v="29"/>
  </r>
  <r>
    <x v="177"/>
    <x v="177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d v="2011-04-15T18:11:26"/>
    <b v="0"/>
    <n v="7"/>
  </r>
  <r>
    <x v="178"/>
    <x v="178"/>
    <s v="We're looking for funding to help submit a short film to film festivals."/>
    <n v="500"/>
    <n v="502"/>
    <x v="0"/>
    <s v="US"/>
    <s v="USD"/>
    <n v="1310454499"/>
    <d v="2011-07-12T07:08:19"/>
    <n v="1307862499"/>
    <d v="2011-06-12T07:08:19"/>
    <b v="0"/>
    <n v="16"/>
  </r>
  <r>
    <x v="179"/>
    <x v="179"/>
    <s v="UCF short film about an old man, his love for music, and his misplaced trumpet.  "/>
    <n v="500"/>
    <n v="600"/>
    <x v="0"/>
    <s v="US"/>
    <s v="USD"/>
    <n v="1301792400"/>
    <d v="2011-04-03T01:00:00"/>
    <n v="1299775266"/>
    <d v="2011-03-10T16:41:06"/>
    <b v="0"/>
    <n v="10"/>
  </r>
  <r>
    <x v="180"/>
    <x v="180"/>
    <s v="Due to my little sister finally having recovered from her surgery we can finally make our movie if we can get even a little help to pay"/>
    <n v="500"/>
    <n v="70"/>
    <x v="2"/>
    <s v="CA"/>
    <s v="CAD"/>
    <n v="1486165880"/>
    <d v="2017-02-03T23:51:20"/>
    <n v="1480981880"/>
    <d v="2016-12-05T23:51:20"/>
    <b v="0"/>
    <n v="6"/>
  </r>
  <r>
    <x v="181"/>
    <x v="181"/>
    <s v="When  Rome is infected with a zombie plague, Lucius Agrippa and a small group fights for survival"/>
    <n v="500"/>
    <n v="500"/>
    <x v="2"/>
    <s v="US"/>
    <s v="USD"/>
    <n v="1436738772"/>
    <d v="2015-07-12T22:06:12"/>
    <n v="1435874772"/>
    <d v="2015-07-02T22:06:12"/>
    <b v="0"/>
    <n v="1"/>
  </r>
  <r>
    <x v="182"/>
    <x v="182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d v="2014-01-18T23:38:31"/>
    <b v="0"/>
    <n v="14"/>
  </r>
  <r>
    <x v="183"/>
    <x v="183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d v="2016-06-22T20:42:24"/>
    <b v="0"/>
    <n v="15"/>
  </r>
  <r>
    <x v="184"/>
    <x v="184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d v="2016-06-14T01:11:47"/>
    <b v="0"/>
    <n v="20"/>
  </r>
  <r>
    <x v="185"/>
    <x v="185"/>
    <s v="Do you have a favorite shirt? So does everyone else. Favowear is creating a platform to share the best clothes and shopping sources."/>
    <n v="500"/>
    <n v="6"/>
    <x v="1"/>
    <s v="US"/>
    <s v="USD"/>
    <n v="1467647160"/>
    <d v="2016-07-04T15:46:00"/>
    <n v="1465055160"/>
    <d v="2016-06-04T15:46:00"/>
    <b v="0"/>
    <n v="2"/>
  </r>
  <r>
    <x v="186"/>
    <x v="186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5:15:45"/>
    <n v="1425744945"/>
    <d v="2015-03-07T16:15:45"/>
    <b v="0"/>
    <n v="7"/>
  </r>
  <r>
    <x v="187"/>
    <x v="187"/>
    <s v="Arabella seeks studio time to professionally read her novel, making it available to listeners as an audio book on audible.com"/>
    <n v="500"/>
    <n v="351"/>
    <x v="1"/>
    <s v="US"/>
    <s v="USD"/>
    <n v="1393181018"/>
    <d v="2014-02-23T18:43:38"/>
    <n v="1390589018"/>
    <d v="2014-01-24T18:43:38"/>
    <b v="0"/>
    <n v="9"/>
  </r>
  <r>
    <x v="188"/>
    <x v="188"/>
    <s v="Laughter, tears and good times in the warm glow of Summer s Love. The perfect recipe for the winter blahs."/>
    <n v="500"/>
    <n v="2"/>
    <x v="1"/>
    <s v="US"/>
    <s v="USD"/>
    <n v="1398876680"/>
    <d v="2014-04-30T16:51:20"/>
    <n v="1396284680"/>
    <d v="2014-03-31T16:51:20"/>
    <b v="0"/>
    <n v="1"/>
  </r>
  <r>
    <x v="189"/>
    <x v="189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d v="2013-01-29T14:15:15"/>
    <b v="0"/>
    <n v="29"/>
  </r>
  <r>
    <x v="190"/>
    <x v="190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d v="2016-05-14T19:14:00"/>
    <b v="0"/>
    <n v="16"/>
  </r>
  <r>
    <x v="191"/>
    <x v="191"/>
    <s v="The time has finally come... Sap Laughter is in the process of updating our merchandise setup, and we need your help making it happen!"/>
    <n v="500"/>
    <n v="205"/>
    <x v="1"/>
    <s v="US"/>
    <s v="USD"/>
    <n v="1473972813"/>
    <d v="2016-09-15T20:53:33"/>
    <n v="1471812813"/>
    <d v="2016-08-21T20:53:33"/>
    <b v="0"/>
    <n v="7"/>
  </r>
  <r>
    <x v="192"/>
    <x v="192"/>
    <s v="I am searching for monetary funding to go into a good recording studio and record experimental intuitive improv jazz."/>
    <n v="500"/>
    <n v="0"/>
    <x v="1"/>
    <s v="US"/>
    <s v="USD"/>
    <n v="1333946569"/>
    <d v="2012-04-09T04:42:49"/>
    <n v="1331358169"/>
    <d v="2012-03-10T05:42:49"/>
    <b v="0"/>
    <n v="0"/>
  </r>
  <r>
    <x v="193"/>
    <x v="193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d v="2016-11-18T02:37:26"/>
    <b v="0"/>
    <n v="30"/>
  </r>
  <r>
    <x v="194"/>
    <x v="194"/>
    <s v="Inspired by some great podcasters as well as my desire to learn from many people about many topics, plus just to inform people."/>
    <n v="500"/>
    <n v="0"/>
    <x v="2"/>
    <s v="US"/>
    <s v="USD"/>
    <n v="1409098825"/>
    <d v="2014-08-27T00:20:25"/>
    <n v="1406679625"/>
    <d v="2014-07-30T00:20:25"/>
    <b v="0"/>
    <n v="0"/>
  </r>
  <r>
    <x v="195"/>
    <x v="195"/>
    <s v="Canâ€™t make up your mind about something? Simply type in your two options and let the fighters of fate decide for you!"/>
    <n v="500"/>
    <n v="130"/>
    <x v="1"/>
    <s v="US"/>
    <s v="USD"/>
    <n v="1387657931"/>
    <d v="2013-12-21T20:32:11"/>
    <n v="1385065931"/>
    <d v="2013-11-21T20:32:11"/>
    <b v="0"/>
    <n v="10"/>
  </r>
  <r>
    <x v="196"/>
    <x v="196"/>
    <s v="I think this will be a great game!"/>
    <n v="500"/>
    <n v="0"/>
    <x v="1"/>
    <s v="DE"/>
    <s v="EUR"/>
    <n v="1436460450"/>
    <d v="2015-07-09T16:47:30"/>
    <n v="1433868450"/>
    <d v="2015-06-09T16:47:30"/>
    <b v="0"/>
    <n v="0"/>
  </r>
  <r>
    <x v="197"/>
    <x v="197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d v="2014-08-01T15:58:45"/>
    <b v="0"/>
    <n v="13"/>
  </r>
  <r>
    <x v="198"/>
    <x v="198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d v="2015-10-01T10:53:17"/>
    <b v="0"/>
    <n v="22"/>
  </r>
  <r>
    <x v="199"/>
    <x v="199"/>
    <s v="Please help us raise funds to press our new CD!"/>
    <n v="500"/>
    <n v="620"/>
    <x v="0"/>
    <s v="US"/>
    <s v="USD"/>
    <n v="1342115132"/>
    <d v="2012-07-12T17:45:32"/>
    <n v="1339523132"/>
    <d v="2012-06-12T17:45:32"/>
    <b v="0"/>
    <n v="16"/>
  </r>
  <r>
    <x v="200"/>
    <x v="200"/>
    <s v="Help fund the pressing of DANCEHALL's first record by pre-ordering it in advance!!!"/>
    <n v="500"/>
    <n v="727"/>
    <x v="0"/>
    <s v="GB"/>
    <s v="GBP"/>
    <n v="1471087957"/>
    <d v="2016-08-13T11:32:37"/>
    <n v="1468495957"/>
    <d v="2016-07-14T11:32:37"/>
    <b v="0"/>
    <n v="34"/>
  </r>
  <r>
    <x v="201"/>
    <x v="201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d v="2015-07-08T15:36:58"/>
    <b v="0"/>
    <n v="13"/>
  </r>
  <r>
    <x v="202"/>
    <x v="202"/>
    <s v="Create an open source &quot;interlinear&quot; translation fo the Greek New Testament in re-publishable and open source database format."/>
    <n v="500"/>
    <n v="1"/>
    <x v="1"/>
    <s v="US"/>
    <s v="USD"/>
    <n v="1483423467"/>
    <d v="2017-01-03T06:04:27"/>
    <n v="1480831467"/>
    <d v="2016-12-04T06:04:27"/>
    <b v="0"/>
    <n v="1"/>
  </r>
  <r>
    <x v="203"/>
    <x v="203"/>
    <s v="The photography project aims to show challenges &amp; successes of a  student attempting to continue his family beekeeping heritage."/>
    <n v="500"/>
    <n v="20"/>
    <x v="1"/>
    <s v="CA"/>
    <s v="CAD"/>
    <n v="1435708500"/>
    <d v="2015-06-30T23:55:00"/>
    <n v="1434412500"/>
    <d v="2015-06-15T23:55:00"/>
    <b v="0"/>
    <n v="1"/>
  </r>
  <r>
    <x v="204"/>
    <x v="204"/>
    <s v="A 2016 calendar collection of landscape and wildlife photographs from award winning photographer, Steve Marler."/>
    <n v="500"/>
    <n v="170"/>
    <x v="1"/>
    <s v="US"/>
    <s v="USD"/>
    <n v="1446524159"/>
    <d v="2015-11-03T04:15:59"/>
    <n v="1443928559"/>
    <d v="2015-10-04T03:15:59"/>
    <b v="0"/>
    <n v="6"/>
  </r>
  <r>
    <x v="205"/>
    <x v="205"/>
    <s v="A London photographer trekking 5,895m up Africa's Mount Kilimanjaro to pursue and enrich a career."/>
    <n v="500"/>
    <n v="0"/>
    <x v="1"/>
    <s v="GB"/>
    <s v="GBP"/>
    <n v="1460116576"/>
    <d v="2016-04-08T11:56:16"/>
    <n v="1457528176"/>
    <d v="2016-03-09T12:56:16"/>
    <b v="0"/>
    <n v="0"/>
  </r>
  <r>
    <x v="206"/>
    <x v="206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d v="2012-12-03T20:59:44"/>
    <b v="0"/>
    <n v="11"/>
  </r>
  <r>
    <x v="207"/>
    <x v="207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d v="2009-11-05T18:02:20"/>
    <b v="0"/>
    <n v="15"/>
  </r>
  <r>
    <x v="208"/>
    <x v="208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d v="2013-11-18T21:55:21"/>
    <b v="0"/>
    <n v="45"/>
  </r>
  <r>
    <x v="209"/>
    <x v="209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d v="2016-03-01T16:51:11"/>
    <b v="0"/>
    <n v="11"/>
  </r>
  <r>
    <x v="210"/>
    <x v="210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d v="2011-05-08T15:18:01"/>
    <b v="0"/>
    <n v="26"/>
  </r>
  <r>
    <x v="211"/>
    <x v="211"/>
    <s v="The picture above is of our current prototype for the cat bath - we hope to move beyond a simple bin and create a cat bath revolution!"/>
    <n v="500"/>
    <n v="8"/>
    <x v="1"/>
    <s v="US"/>
    <s v="USD"/>
    <n v="1409620222"/>
    <d v="2014-09-02T01:10:22"/>
    <n v="1407892222"/>
    <d v="2014-08-13T01:10:22"/>
    <b v="0"/>
    <n v="4"/>
  </r>
  <r>
    <x v="212"/>
    <x v="212"/>
    <s v="Use preprogrammed firmware or program your own with AVR-ISP or Arduino ISP.  Device is based on the Atmel ATtiny13A microcontroller."/>
    <n v="500"/>
    <n v="237"/>
    <x v="1"/>
    <s v="US"/>
    <s v="USD"/>
    <n v="1432069249"/>
    <d v="2015-05-19T21:00:49"/>
    <n v="1429477249"/>
    <d v="2015-04-19T21:00:49"/>
    <b v="0"/>
    <n v="8"/>
  </r>
  <r>
    <x v="213"/>
    <x v="213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d v="2010-06-18T03:00:52"/>
    <b v="1"/>
    <n v="17"/>
  </r>
  <r>
    <x v="214"/>
    <x v="214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6:59:00"/>
    <n v="1263982307"/>
    <d v="2010-01-20T10:11:47"/>
    <b v="0"/>
    <n v="5"/>
  </r>
  <r>
    <x v="215"/>
    <x v="215"/>
    <s v="From frightened girl to empowered woman, Scout's Honor is a tale about facing your fears and overcoming odds."/>
    <n v="500"/>
    <n v="25"/>
    <x v="1"/>
    <s v="US"/>
    <s v="USD"/>
    <n v="1436677091"/>
    <d v="2015-07-12T04:58:11"/>
    <n v="1434085091"/>
    <d v="2015-06-12T04:58:11"/>
    <b v="0"/>
    <n v="3"/>
  </r>
  <r>
    <x v="216"/>
    <x v="216"/>
    <s v="Support us and pledge for rewards on our new bigger Tour of the US, Canada and Colombia!"/>
    <n v="500"/>
    <n v="754"/>
    <x v="0"/>
    <s v="GB"/>
    <s v="GBP"/>
    <n v="1397516400"/>
    <d v="2014-04-14T23:00:00"/>
    <n v="1396524644"/>
    <d v="2014-04-03T11:30:44"/>
    <b v="0"/>
    <n v="15"/>
  </r>
  <r>
    <x v="217"/>
    <x v="217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d v="2011-12-29T18:54:07"/>
    <b v="0"/>
    <n v="30"/>
  </r>
  <r>
    <x v="218"/>
    <x v="218"/>
    <s v="A dexterity microgame by father/daughter team, Jason and Claire Kotarski. Make 100 project."/>
    <n v="500"/>
    <n v="2299"/>
    <x v="0"/>
    <s v="US"/>
    <s v="USD"/>
    <n v="1485271968"/>
    <d v="2017-01-24T15:32:48"/>
    <n v="1484667168"/>
    <d v="2017-01-17T15:32:48"/>
    <b v="0"/>
    <n v="197"/>
  </r>
  <r>
    <x v="219"/>
    <x v="219"/>
    <s v="Family owned business serving BBQ and seafood to the public"/>
    <n v="500"/>
    <n v="1"/>
    <x v="1"/>
    <s v="US"/>
    <s v="USD"/>
    <n v="1426091036"/>
    <d v="2015-03-11T16:23:56"/>
    <n v="1423502636"/>
    <d v="2015-02-09T17:23:56"/>
    <b v="0"/>
    <n v="1"/>
  </r>
  <r>
    <x v="220"/>
    <x v="220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d v="2011-12-16T23:49:52"/>
    <b v="0"/>
    <n v="17"/>
  </r>
  <r>
    <x v="221"/>
    <x v="221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d v="2012-04-24T05:27:56"/>
    <b v="0"/>
    <n v="16"/>
  </r>
  <r>
    <x v="222"/>
    <x v="222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d v="2010-12-30T20:08:34"/>
    <b v="0"/>
    <n v="10"/>
  </r>
  <r>
    <x v="223"/>
    <x v="223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d v="2012-08-29T21:39:09"/>
    <b v="1"/>
    <n v="151"/>
  </r>
  <r>
    <x v="224"/>
    <x v="224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d v="2014-09-20T20:59:11"/>
    <b v="1"/>
    <n v="159"/>
  </r>
  <r>
    <x v="225"/>
    <x v="225"/>
    <s v="Help us collect the data to solve the mystery of the century: Is light slowing down?"/>
    <n v="500"/>
    <n v="831"/>
    <x v="0"/>
    <s v="US"/>
    <s v="USD"/>
    <n v="1476277875"/>
    <d v="2016-10-12T13:11:15"/>
    <n v="1474895475"/>
    <d v="2016-09-26T13:11:15"/>
    <b v="0"/>
    <n v="26"/>
  </r>
  <r>
    <x v="226"/>
    <x v="226"/>
    <s v="A collection of childrens poems written to educate, inspire and create quality time with parents. Beautifully illustrated, 44 pp."/>
    <n v="500"/>
    <n v="140"/>
    <x v="1"/>
    <s v="US"/>
    <s v="USD"/>
    <n v="1339816200"/>
    <d v="2012-06-16T03:10:00"/>
    <n v="1337095997"/>
    <d v="2012-05-15T15:33:17"/>
    <b v="0"/>
    <n v="4"/>
  </r>
  <r>
    <x v="227"/>
    <x v="227"/>
    <s v="Colourful and imaginative book app for children, will be relished especially by those with Irish roots."/>
    <n v="500"/>
    <n v="260"/>
    <x v="1"/>
    <s v="IE"/>
    <s v="EUR"/>
    <n v="1428519527"/>
    <d v="2015-04-08T18:58:47"/>
    <n v="1425927527"/>
    <d v="2015-03-09T18:58:47"/>
    <b v="0"/>
    <n v="15"/>
  </r>
  <r>
    <x v="228"/>
    <x v="228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d v="2014-09-18T05:50:09"/>
    <b v="0"/>
    <n v="13"/>
  </r>
  <r>
    <x v="229"/>
    <x v="229"/>
    <s v="NonSens!cal tackles the struggles of four people with mental health issues/disorders inspired by A.A Milne's Winnie the Pooh"/>
    <n v="500"/>
    <n v="5"/>
    <x v="1"/>
    <s v="GB"/>
    <s v="GBP"/>
    <n v="1461406600"/>
    <d v="2016-04-23T10:16:40"/>
    <n v="1458814600"/>
    <d v="2016-03-24T10:16:40"/>
    <b v="0"/>
    <n v="1"/>
  </r>
  <r>
    <x v="230"/>
    <x v="230"/>
    <s v="Alice on stage with a magical twist to brighten your smile and warm your heart. Project is in Polish with semi-pro actors and children."/>
    <n v="500"/>
    <n v="23"/>
    <x v="1"/>
    <s v="US"/>
    <s v="USD"/>
    <n v="1403470800"/>
    <d v="2014-06-22T21:00:00"/>
    <n v="1403356792"/>
    <d v="2014-06-21T13:19:52"/>
    <b v="0"/>
    <n v="4"/>
  </r>
  <r>
    <x v="231"/>
    <x v="231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d v="2015-04-03T20:58:47"/>
    <b v="0"/>
    <n v="6"/>
  </r>
  <r>
    <x v="232"/>
    <x v="232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d v="2017-01-17T19:51:10"/>
    <b v="0"/>
    <n v="8"/>
  </r>
  <r>
    <x v="233"/>
    <x v="233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d v="2010-07-19T21:26:13"/>
    <b v="0"/>
    <n v="32"/>
  </r>
  <r>
    <x v="234"/>
    <x v="234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d v="2016-03-14T23:44:14"/>
    <b v="0"/>
    <n v="20"/>
  </r>
  <r>
    <x v="235"/>
    <x v="235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d v="2017-02-22T13:33:54"/>
    <b v="0"/>
    <n v="16"/>
  </r>
  <r>
    <x v="236"/>
    <x v="236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d v="2017-02-23T11:05:54"/>
    <b v="0"/>
    <n v="22"/>
  </r>
  <r>
    <x v="237"/>
    <x v="237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d v="2017-03-06T18:04:48"/>
    <b v="0"/>
    <n v="8"/>
  </r>
  <r>
    <x v="238"/>
    <x v="238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d v="2014-05-20T07:26:27"/>
    <b v="1"/>
    <n v="15"/>
  </r>
  <r>
    <x v="239"/>
    <x v="239"/>
    <s v="Based on the hit game, Trip and Grace's marriage is falling apart. It's up to the audience to determine the fate of their relationship."/>
    <n v="500"/>
    <n v="0"/>
    <x v="1"/>
    <s v="US"/>
    <s v="USD"/>
    <n v="1437149640"/>
    <d v="2015-07-17T16:14:00"/>
    <n v="1434558479"/>
    <d v="2015-06-17T16:27:59"/>
    <b v="0"/>
    <n v="0"/>
  </r>
  <r>
    <x v="240"/>
    <x v="240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d v="2017-01-23T08:50:02"/>
    <b v="0"/>
    <n v="25"/>
  </r>
  <r>
    <x v="241"/>
    <x v="241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d v="2015-08-16T16:51:40"/>
    <b v="0"/>
    <n v="14"/>
  </r>
  <r>
    <x v="242"/>
    <x v="242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d v="2014-12-17T14:03:06"/>
    <b v="0"/>
    <n v="16"/>
  </r>
  <r>
    <x v="243"/>
    <x v="243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d v="2014-10-02T02:24:25"/>
    <b v="0"/>
    <n v="15"/>
  </r>
  <r>
    <x v="244"/>
    <x v="244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d v="2015-02-18T02:32:48"/>
    <b v="0"/>
    <n v="13"/>
  </r>
  <r>
    <x v="245"/>
    <x v="245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d v="2016-04-19T10:22:30"/>
    <b v="0"/>
    <n v="44"/>
  </r>
  <r>
    <x v="246"/>
    <x v="246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d v="2015-02-21T02:11:57"/>
    <b v="0"/>
    <n v="20"/>
  </r>
  <r>
    <x v="247"/>
    <x v="247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d v="2015-04-13T01:37:17"/>
    <b v="0"/>
    <n v="18"/>
  </r>
  <r>
    <x v="248"/>
    <x v="248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d v="2014-07-10T13:05:48"/>
    <b v="0"/>
    <n v="18"/>
  </r>
  <r>
    <x v="249"/>
    <x v="249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d v="2016-03-17T20:17:35"/>
    <b v="0"/>
    <n v="12"/>
  </r>
  <r>
    <x v="250"/>
    <x v="250"/>
    <s v="Miramar is a a darkly funny play exploring what it is we call â€˜homeâ€™."/>
    <n v="500"/>
    <n v="920"/>
    <x v="0"/>
    <s v="GB"/>
    <s v="GBP"/>
    <n v="1433009400"/>
    <d v="2015-05-30T18:10:00"/>
    <n v="1431795944"/>
    <d v="2015-05-16T17:05:44"/>
    <b v="0"/>
    <n v="38"/>
  </r>
  <r>
    <x v="251"/>
    <x v="251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d v="2015-05-28T12:05:02"/>
    <b v="0"/>
    <n v="3"/>
  </r>
  <r>
    <x v="252"/>
    <x v="252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d v="2014-06-18T23:48:24"/>
    <b v="0"/>
    <n v="18"/>
  </r>
  <r>
    <x v="253"/>
    <x v="253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d v="2016-06-23T19:32:38"/>
    <b v="0"/>
    <n v="21"/>
  </r>
  <r>
    <x v="254"/>
    <x v="254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d v="2015-02-18T17:35:38"/>
    <b v="0"/>
    <n v="14"/>
  </r>
  <r>
    <x v="255"/>
    <x v="255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d v="2015-02-01T16:54:31"/>
    <b v="0"/>
    <n v="39"/>
  </r>
  <r>
    <x v="256"/>
    <x v="256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d v="2016-04-20T11:31:00"/>
    <b v="0"/>
    <n v="36"/>
  </r>
  <r>
    <x v="257"/>
    <x v="257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d v="2014-08-01T12:39:12"/>
    <b v="0"/>
    <n v="19"/>
  </r>
  <r>
    <x v="258"/>
    <x v="258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d v="2016-09-30T15:11:19"/>
    <b v="0"/>
    <n v="12"/>
  </r>
  <r>
    <x v="259"/>
    <x v="259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d v="2014-07-21T19:41:30"/>
    <b v="0"/>
    <n v="30"/>
  </r>
  <r>
    <x v="260"/>
    <x v="260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d v="2015-04-27T05:59:44"/>
    <b v="0"/>
    <n v="10"/>
  </r>
  <r>
    <x v="261"/>
    <x v="261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d v="2015-01-16T20:19:12"/>
    <b v="0"/>
    <n v="10"/>
  </r>
  <r>
    <x v="262"/>
    <x v="262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d v="2015-07-29T16:41:46"/>
    <b v="0"/>
    <n v="7"/>
  </r>
  <r>
    <x v="263"/>
    <x v="263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d v="2015-06-22T18:16:58"/>
    <b v="0"/>
    <n v="18"/>
  </r>
  <r>
    <x v="264"/>
    <x v="264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d v="2015-10-12T18:16:07"/>
    <b v="0"/>
    <n v="8"/>
  </r>
  <r>
    <x v="265"/>
    <x v="265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d v="2016-07-04T16:07:36"/>
    <b v="0"/>
    <n v="25"/>
  </r>
  <r>
    <x v="266"/>
    <x v="266"/>
    <s v="A darkly comic one woman show by Abram Rooney as part of The Camden Fringe 2015."/>
    <n v="500"/>
    <n v="500"/>
    <x v="0"/>
    <s v="GB"/>
    <s v="GBP"/>
    <n v="1434894082"/>
    <d v="2015-06-21T13:41:22"/>
    <n v="1432302082"/>
    <d v="2015-05-22T13:41:22"/>
    <b v="0"/>
    <n v="9"/>
  </r>
  <r>
    <x v="267"/>
    <x v="267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d v="2016-03-01T18:17:36"/>
    <b v="0"/>
    <n v="14"/>
  </r>
  <r>
    <x v="268"/>
    <x v="268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d v="2016-05-13T12:57:34"/>
    <b v="0"/>
    <n v="28"/>
  </r>
  <r>
    <x v="269"/>
    <x v="269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d v="2015-08-04T19:04:37"/>
    <b v="0"/>
    <n v="17"/>
  </r>
  <r>
    <x v="270"/>
    <x v="270"/>
    <s v="A professional musical revue. First performed in 2013 as a short tour, to be embarking on a full length tour across the UK in 2015!"/>
    <n v="500"/>
    <n v="100"/>
    <x v="1"/>
    <s v="GB"/>
    <s v="GBP"/>
    <n v="1416781749"/>
    <d v="2014-11-23T22:29:09"/>
    <n v="1415053749"/>
    <d v="2014-11-03T22:29:09"/>
    <b v="0"/>
    <n v="1"/>
  </r>
  <r>
    <x v="271"/>
    <x v="271"/>
    <s v="Zachariah Sheldon is a brilliant, darkly twisted brand new musical with music from Mark Newton and script by Anthony Wilkes"/>
    <n v="500"/>
    <n v="30"/>
    <x v="1"/>
    <s v="GB"/>
    <s v="GBP"/>
    <n v="1475258327"/>
    <d v="2016-09-30T17:58:47"/>
    <n v="1471370327"/>
    <d v="2016-08-16T17:58:47"/>
    <b v="0"/>
    <n v="2"/>
  </r>
  <r>
    <x v="272"/>
    <x v="272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d v="2016-01-12T11:29:44"/>
    <b v="0"/>
    <n v="17"/>
  </r>
  <r>
    <x v="273"/>
    <x v="273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d v="2014-07-08T15:30:42"/>
    <b v="0"/>
    <n v="9"/>
  </r>
  <r>
    <x v="274"/>
    <x v="274"/>
    <s v="Help me produce the play I have written for my senior project!"/>
    <n v="500"/>
    <n v="606"/>
    <x v="0"/>
    <s v="US"/>
    <s v="USD"/>
    <n v="1412092800"/>
    <d v="2014-09-30T16:00:00"/>
    <n v="1409493800"/>
    <d v="2014-08-31T14:03:20"/>
    <b v="0"/>
    <n v="18"/>
  </r>
  <r>
    <x v="275"/>
    <x v="275"/>
    <s v="Two teachers and twenty kids bring one of Shakespeare's plays to life!"/>
    <n v="500"/>
    <n v="570"/>
    <x v="0"/>
    <s v="US"/>
    <s v="USD"/>
    <n v="1402848000"/>
    <d v="2014-06-15T16:00:00"/>
    <n v="1400606573"/>
    <d v="2014-05-20T17:22:53"/>
    <b v="0"/>
    <n v="21"/>
  </r>
  <r>
    <x v="276"/>
    <x v="276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d v="2015-01-28T17:11:15"/>
    <b v="0"/>
    <n v="46"/>
  </r>
  <r>
    <x v="277"/>
    <x v="277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d v="2016-03-29T03:03:08"/>
    <b v="0"/>
    <n v="7"/>
  </r>
  <r>
    <x v="278"/>
    <x v="278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d v="2016-09-06T19:15:35"/>
    <b v="0"/>
    <n v="15"/>
  </r>
  <r>
    <x v="279"/>
    <x v="279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d v="2015-06-18T11:12:17"/>
    <b v="0"/>
    <n v="3"/>
  </r>
  <r>
    <x v="280"/>
    <x v="280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d v="2016-08-11T20:46:11"/>
    <b v="0"/>
    <n v="8"/>
  </r>
  <r>
    <x v="281"/>
    <x v="281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d v="2014-10-15T20:22:25"/>
    <b v="0"/>
    <n v="9"/>
  </r>
  <r>
    <x v="282"/>
    <x v="282"/>
    <s v="With non-gender specific casting, CattyWhamPuss Theatre dismiss traditional casting biases in this, their ambitious first venture."/>
    <n v="500"/>
    <n v="10"/>
    <x v="1"/>
    <s v="GB"/>
    <s v="GBP"/>
    <n v="1432328400"/>
    <d v="2015-05-22T21:00:00"/>
    <n v="1430734844"/>
    <d v="2015-05-04T10:20:44"/>
    <b v="0"/>
    <n v="1"/>
  </r>
  <r>
    <x v="283"/>
    <x v="283"/>
    <s v="A musical journey coming to the Blue Venue at the 2017 Orlando Fringe Festival!"/>
    <n v="500"/>
    <n v="25"/>
    <x v="2"/>
    <s v="US"/>
    <s v="USD"/>
    <n v="1487550399"/>
    <d v="2017-02-20T00:26:39"/>
    <n v="1484958399"/>
    <d v="2017-01-21T00:26:39"/>
    <b v="0"/>
    <n v="1"/>
  </r>
  <r>
    <x v="284"/>
    <x v="284"/>
    <s v="North Texas first actor-driven theatre company needs your help"/>
    <n v="500"/>
    <n v="100"/>
    <x v="1"/>
    <s v="US"/>
    <s v="USD"/>
    <n v="1433086082"/>
    <d v="2015-05-31T15:28:02"/>
    <n v="1430494082"/>
    <d v="2015-05-01T15:28:02"/>
    <b v="0"/>
    <n v="1"/>
  </r>
  <r>
    <x v="285"/>
    <x v="285"/>
    <s v="Help Launch The Queen Into South Florida!"/>
    <n v="500"/>
    <n v="1"/>
    <x v="1"/>
    <s v="US"/>
    <s v="USD"/>
    <n v="1412740457"/>
    <d v="2014-10-08T03:54:17"/>
    <n v="1410148457"/>
    <d v="2014-09-08T03:54:17"/>
    <b v="0"/>
    <n v="1"/>
  </r>
  <r>
    <x v="286"/>
    <x v="286"/>
    <s v="A new play and project exploring challenges faced by young adults struggling with mental health issues in contemporary Britain."/>
    <n v="500"/>
    <n v="70"/>
    <x v="1"/>
    <s v="GB"/>
    <s v="GBP"/>
    <n v="1410987400"/>
    <d v="2014-09-17T20:56:40"/>
    <n v="1408395400"/>
    <d v="2014-08-18T20:56:40"/>
    <b v="0"/>
    <n v="7"/>
  </r>
  <r>
    <x v="287"/>
    <x v="287"/>
    <s v="Help stage an original One Act Play that brings awareness to Alzheimer's in its debut performance."/>
    <n v="500"/>
    <n v="300"/>
    <x v="1"/>
    <s v="US"/>
    <s v="USD"/>
    <n v="1448949540"/>
    <d v="2015-12-01T05:59:00"/>
    <n v="1446048367"/>
    <d v="2015-10-28T16:06:07"/>
    <b v="0"/>
    <n v="5"/>
  </r>
  <r>
    <x v="288"/>
    <x v="288"/>
    <s v="It is a heart-breaking life story of Wu family who tries to preserve the gem of Chinese Kun Opera through generations."/>
    <n v="500"/>
    <n v="0"/>
    <x v="1"/>
    <s v="US"/>
    <s v="USD"/>
    <n v="1399618380"/>
    <d v="2014-05-09T06:53:00"/>
    <n v="1399058797"/>
    <d v="2014-05-02T19:26:37"/>
    <b v="0"/>
    <n v="0"/>
  </r>
  <r>
    <x v="289"/>
    <x v="289"/>
    <s v="'Time at the Bar!' is a play written by Kieran Mellish, a student at Loughborough University and member of LSU Stage Society."/>
    <n v="500"/>
    <n v="110"/>
    <x v="1"/>
    <s v="GB"/>
    <s v="GBP"/>
    <n v="1416081600"/>
    <d v="2014-11-15T20:00:00"/>
    <n v="1413477228"/>
    <d v="2014-10-16T16:33:48"/>
    <b v="0"/>
    <n v="2"/>
  </r>
  <r>
    <x v="290"/>
    <x v="290"/>
    <s v="Local Community theater to get up and running in the Idaho Falls area. Something new, something different!"/>
    <n v="500"/>
    <n v="137"/>
    <x v="1"/>
    <s v="US"/>
    <s v="USD"/>
    <n v="1463343673"/>
    <d v="2016-05-15T20:21:13"/>
    <n v="1460751673"/>
    <d v="2016-04-15T20:21:13"/>
    <b v="0"/>
    <n v="6"/>
  </r>
  <r>
    <x v="291"/>
    <x v="291"/>
    <s v="Jack the Lad - a new play that explores how far the boundaries of friendship will stretch when morality and loyalties clash."/>
    <n v="500"/>
    <n v="0"/>
    <x v="1"/>
    <s v="GB"/>
    <s v="GBP"/>
    <n v="1448805404"/>
    <d v="2015-11-29T13:56:44"/>
    <n v="1446209804"/>
    <d v="2015-10-30T12:56:44"/>
    <b v="0"/>
    <n v="0"/>
  </r>
  <r>
    <x v="292"/>
    <x v="292"/>
    <s v="&quot;Amp&quot; is a short film about a robot with needs."/>
    <n v="512"/>
    <n v="138"/>
    <x v="1"/>
    <s v="US"/>
    <s v="USD"/>
    <n v="1403837574"/>
    <d v="2014-06-27T02:52:54"/>
    <n v="1402455174"/>
    <d v="2014-06-11T02:52:54"/>
    <b v="0"/>
    <n v="8"/>
  </r>
  <r>
    <x v="293"/>
    <x v="293"/>
    <s v="The aim of PixlDir is to deliver the most simple, and fast experience when it comes to uploading images to the web."/>
    <n v="515"/>
    <n v="0"/>
    <x v="2"/>
    <s v="NZ"/>
    <s v="NZD"/>
    <n v="1443149759"/>
    <d v="2015-09-25T02:55:59"/>
    <n v="1440557759"/>
    <d v="2015-08-26T02:55:59"/>
    <b v="0"/>
    <n v="0"/>
  </r>
  <r>
    <x v="294"/>
    <x v="294"/>
    <s v="Southeast Texas as seen through the lens of a cell phone camera"/>
    <n v="516"/>
    <n v="0"/>
    <x v="1"/>
    <s v="US"/>
    <s v="USD"/>
    <n v="1422735120"/>
    <d v="2015-01-31T20:12:00"/>
    <n v="1420091999"/>
    <d v="2015-01-01T05:59:59"/>
    <b v="0"/>
    <n v="0"/>
  </r>
  <r>
    <x v="295"/>
    <x v="295"/>
    <s v="SKYLAR'S SYNDROME is a tremendous psychodrama by master playwright Gavin Kayner!"/>
    <n v="525"/>
    <n v="0"/>
    <x v="1"/>
    <s v="US"/>
    <s v="USD"/>
    <n v="1461205423"/>
    <d v="2016-04-21T02:23:43"/>
    <n v="1456025023"/>
    <d v="2016-02-21T03:23:43"/>
    <b v="0"/>
    <n v="0"/>
  </r>
  <r>
    <x v="296"/>
    <x v="296"/>
    <s v="Parents know the pain of rereading bad bedtime stories. I want to write stories that all ages will enjoy"/>
    <n v="530"/>
    <n v="1"/>
    <x v="1"/>
    <s v="CA"/>
    <s v="CAD"/>
    <n v="1461530721"/>
    <d v="2016-04-24T20:45:21"/>
    <n v="1460666721"/>
    <d v="2016-04-14T20:45:21"/>
    <b v="0"/>
    <n v="1"/>
  </r>
  <r>
    <x v="297"/>
    <x v="297"/>
    <s v="A machinima based film, displaying the effects of todays financial crisis the world faces, and the explossive consequences it carries."/>
    <n v="550"/>
    <n v="0"/>
    <x v="1"/>
    <s v="GB"/>
    <s v="GBP"/>
    <n v="1370204367"/>
    <d v="2013-06-02T20:19:27"/>
    <n v="1368476367"/>
    <d v="2013-05-13T20:19:27"/>
    <b v="0"/>
    <n v="0"/>
  </r>
  <r>
    <x v="298"/>
    <x v="298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d v="2012-03-22T17:01:25"/>
    <b v="0"/>
    <n v="15"/>
  </r>
  <r>
    <x v="299"/>
    <x v="299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13:05:19"/>
    <n v="1483362319"/>
    <d v="2017-01-02T13:05:19"/>
    <b v="0"/>
    <n v="5"/>
  </r>
  <r>
    <x v="300"/>
    <x v="300"/>
    <s v="I want to start my own channel for gaming"/>
    <n v="550"/>
    <n v="0"/>
    <x v="1"/>
    <s v="US"/>
    <s v="USD"/>
    <n v="1407534804"/>
    <d v="2014-08-08T21:53:24"/>
    <n v="1404942804"/>
    <d v="2014-07-09T21:53:24"/>
    <b v="0"/>
    <n v="0"/>
  </r>
  <r>
    <x v="301"/>
    <x v="301"/>
    <s v="Ambient Electro Grind-fest!"/>
    <n v="550"/>
    <n v="860"/>
    <x v="0"/>
    <s v="US"/>
    <s v="USD"/>
    <n v="1331621940"/>
    <d v="2012-03-13T06:59:00"/>
    <n v="1329671572"/>
    <d v="2012-02-19T17:12:52"/>
    <b v="0"/>
    <n v="33"/>
  </r>
  <r>
    <x v="302"/>
    <x v="302"/>
    <s v="Zwei ausgebildete Schauspieler, ein Musiker - gemeinsam bringt man ein waschechtes KabarettstÃ¼ck auf die BÃ¼hne."/>
    <n v="550"/>
    <n v="30"/>
    <x v="1"/>
    <s v="AT"/>
    <s v="EUR"/>
    <n v="1483535180"/>
    <d v="2017-01-04T13:06:20"/>
    <n v="1480943180"/>
    <d v="2016-12-05T13:06:20"/>
    <b v="0"/>
    <n v="1"/>
  </r>
  <r>
    <x v="303"/>
    <x v="303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d v="2014-08-07T08:31:46"/>
    <b v="0"/>
    <n v="21"/>
  </r>
  <r>
    <x v="304"/>
    <x v="30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d v="2014-06-27T14:17:25"/>
    <b v="0"/>
    <n v="27"/>
  </r>
  <r>
    <x v="305"/>
    <x v="305"/>
    <s v="'E15' is a verbatim project that looks at the story of the Focus E15 Campaign"/>
    <n v="550"/>
    <n v="580"/>
    <x v="0"/>
    <s v="GB"/>
    <s v="GBP"/>
    <n v="1450137600"/>
    <d v="2015-12-15T00:00:00"/>
    <n v="1448924882"/>
    <d v="2015-11-30T23:08:02"/>
    <b v="0"/>
    <n v="20"/>
  </r>
  <r>
    <x v="306"/>
    <x v="306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d v="2016-03-16T20:48:27"/>
    <b v="0"/>
    <n v="28"/>
  </r>
  <r>
    <x v="307"/>
    <x v="307"/>
    <s v="LEELA IS A 14 YEAR OLD GIRL. JONAH IS A 56 YEAR OLD MAN. IT'S BEEN GOING ON FOR 3 YEARS. HERE COMES THE NIGHT OF VIOLENT RECKONING."/>
    <n v="575"/>
    <n v="0"/>
    <x v="1"/>
    <s v="GB"/>
    <s v="GBP"/>
    <n v="1430571849"/>
    <d v="2015-05-02T13:04:09"/>
    <n v="1427979849"/>
    <d v="2015-04-02T13:04:09"/>
    <b v="0"/>
    <n v="0"/>
  </r>
  <r>
    <x v="308"/>
    <x v="308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d v="2015-11-10T00:36:01"/>
    <b v="0"/>
    <n v="14"/>
  </r>
  <r>
    <x v="309"/>
    <x v="309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d v="2014-12-22T18:04:18"/>
    <b v="0"/>
    <n v="22"/>
  </r>
  <r>
    <x v="310"/>
    <x v="310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d v="2014-01-24T13:39:51"/>
    <b v="0"/>
    <n v="36"/>
  </r>
  <r>
    <x v="311"/>
    <x v="311"/>
    <s v="A journey down the rabbit hole into the dark future. A mix of reality and dreams of a world dependant on an oppressed by technology."/>
    <n v="600"/>
    <n v="0"/>
    <x v="2"/>
    <s v="GB"/>
    <s v="GBP"/>
    <n v="1402949760"/>
    <d v="2014-06-16T20:16:00"/>
    <n v="1400536692"/>
    <d v="2014-05-19T21:58:12"/>
    <b v="0"/>
    <n v="0"/>
  </r>
  <r>
    <x v="312"/>
    <x v="312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d v="2012-08-23T17:01:40"/>
    <b v="0"/>
    <n v="22"/>
  </r>
  <r>
    <x v="313"/>
    <x v="313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d v="2015-07-26T22:49:51"/>
    <b v="0"/>
    <n v="13"/>
  </r>
  <r>
    <x v="314"/>
    <x v="314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d v="2013-01-08T00:25:52"/>
    <b v="0"/>
    <n v="33"/>
  </r>
  <r>
    <x v="315"/>
    <x v="315"/>
    <s v="I am looking to create more games for the iPad/iPhone and want to add leaderboards, which requires new game development software"/>
    <n v="600"/>
    <n v="45"/>
    <x v="1"/>
    <s v="US"/>
    <s v="USD"/>
    <n v="1311309721"/>
    <d v="2011-07-22T04:42:01"/>
    <n v="1307421721"/>
    <d v="2011-06-07T04:42:01"/>
    <b v="0"/>
    <n v="5"/>
  </r>
  <r>
    <x v="316"/>
    <x v="316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d v="2013-02-21T21:52:18"/>
    <b v="1"/>
    <n v="25"/>
  </r>
  <r>
    <x v="317"/>
    <x v="317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d v="2012-01-18T01:08:55"/>
    <b v="0"/>
    <n v="30"/>
  </r>
  <r>
    <x v="318"/>
    <x v="318"/>
    <s v="Hampshire is headed to GBS Detroit."/>
    <n v="600"/>
    <n v="620"/>
    <x v="0"/>
    <s v="US"/>
    <s v="USD"/>
    <n v="1331182740"/>
    <d v="2012-03-08T04:59:00"/>
    <n v="1329856839"/>
    <d v="2012-02-21T20:40:39"/>
    <b v="0"/>
    <n v="11"/>
  </r>
  <r>
    <x v="319"/>
    <x v="319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d v="2012-05-30T02:51:21"/>
    <b v="0"/>
    <n v="29"/>
  </r>
  <r>
    <x v="320"/>
    <x v="320"/>
    <s v="Creating PC gaming controllers to bring your gaming experience to a new level."/>
    <n v="600"/>
    <n v="615"/>
    <x v="0"/>
    <s v="US"/>
    <s v="USD"/>
    <n v="1462564182"/>
    <d v="2016-05-06T19:49:42"/>
    <n v="1459972182"/>
    <d v="2016-04-06T19:49:42"/>
    <b v="0"/>
    <n v="3"/>
  </r>
  <r>
    <x v="321"/>
    <x v="321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d v="2012-10-10T18:12:15"/>
    <b v="0"/>
    <n v="14"/>
  </r>
  <r>
    <x v="322"/>
    <x v="322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d v="2012-06-14T20:02:21"/>
    <b v="0"/>
    <n v="27"/>
  </r>
  <r>
    <x v="323"/>
    <x v="323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d v="2014-01-07T19:00:48"/>
    <b v="0"/>
    <n v="24"/>
  </r>
  <r>
    <x v="324"/>
    <x v="324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d v="2014-05-08T15:36:30"/>
    <b v="1"/>
    <n v="94"/>
  </r>
  <r>
    <x v="325"/>
    <x v="325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d v="2015-11-30T20:15:00"/>
    <b v="0"/>
    <n v="15"/>
  </r>
  <r>
    <x v="326"/>
    <x v="326"/>
    <s v="We're a band from Hawaii trying to produce our first EP and we need help!"/>
    <n v="600"/>
    <n v="750"/>
    <x v="0"/>
    <s v="US"/>
    <s v="USD"/>
    <n v="1339840740"/>
    <d v="2012-06-16T09:59:00"/>
    <n v="1335397188"/>
    <d v="2012-04-25T23:39:48"/>
    <b v="0"/>
    <n v="27"/>
  </r>
  <r>
    <x v="327"/>
    <x v="327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d v="2012-05-24T18:32:55"/>
    <b v="0"/>
    <n v="29"/>
  </r>
  <r>
    <x v="328"/>
    <x v="328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d v="2015-01-19T15:14:22"/>
    <b v="0"/>
    <n v="33"/>
  </r>
  <r>
    <x v="329"/>
    <x v="329"/>
    <s v="Raising funds to have a private stage reading for an upcoming play from THE ENSEMBLE THEATRE COMPANY OF NEW YORK (www.tetcny.org)"/>
    <n v="600"/>
    <n v="300"/>
    <x v="1"/>
    <s v="US"/>
    <s v="USD"/>
    <n v="1454110440"/>
    <d v="2016-01-29T23:34:00"/>
    <n v="1451607071"/>
    <d v="2016-01-01T00:11:11"/>
    <b v="0"/>
    <n v="5"/>
  </r>
  <r>
    <x v="330"/>
    <x v="330"/>
    <s v="A full staged reading of a new play about a boy who learns how to be happy from the most unexpected person."/>
    <n v="600"/>
    <n v="51"/>
    <x v="1"/>
    <s v="US"/>
    <s v="USD"/>
    <n v="1407250329"/>
    <d v="2014-08-05T14:52:09"/>
    <n v="1404658329"/>
    <d v="2014-07-06T14:52:09"/>
    <b v="0"/>
    <n v="6"/>
  </r>
  <r>
    <x v="331"/>
    <x v="331"/>
    <s v="Consuite for 2015 CoreCon.  An adventure into insanity."/>
    <n v="600"/>
    <n v="1080"/>
    <x v="0"/>
    <s v="US"/>
    <s v="USD"/>
    <n v="1429938683"/>
    <d v="2015-04-25T05:11:23"/>
    <n v="1428124283"/>
    <d v="2015-04-04T05:11:23"/>
    <b v="0"/>
    <n v="20"/>
  </r>
  <r>
    <x v="332"/>
    <x v="332"/>
    <s v="Help fund The Black Pearl Consuite at CoreCon VIII: On Ancient Seas!"/>
    <n v="600"/>
    <n v="636"/>
    <x v="0"/>
    <s v="US"/>
    <s v="USD"/>
    <n v="1462420960"/>
    <d v="2016-05-05T04:02:40"/>
    <n v="1459828960"/>
    <d v="2016-04-05T04:02:40"/>
    <b v="0"/>
    <n v="9"/>
  </r>
  <r>
    <x v="333"/>
    <x v="333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d v="2015-05-17T12:59:14"/>
    <b v="0"/>
    <n v="24"/>
  </r>
  <r>
    <x v="334"/>
    <x v="334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d v="2016-08-18T18:08:42"/>
    <b v="0"/>
    <n v="13"/>
  </r>
  <r>
    <x v="335"/>
    <x v="335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d v="2015-03-30T18:53:03"/>
    <b v="0"/>
    <n v="27"/>
  </r>
  <r>
    <x v="336"/>
    <x v="336"/>
    <s v="Poppin Productions are currently entering the development stage of their very first production -  &quot;Duodeca&quot;."/>
    <n v="600"/>
    <n v="10"/>
    <x v="1"/>
    <s v="GB"/>
    <s v="GBP"/>
    <n v="1440801000"/>
    <d v="2015-08-28T22:30:00"/>
    <n v="1437042490"/>
    <d v="2015-07-16T10:28:10"/>
    <b v="0"/>
    <n v="2"/>
  </r>
  <r>
    <x v="337"/>
    <x v="337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d v="2015-04-07T10:09:54"/>
    <b v="0"/>
    <n v="26"/>
  </r>
  <r>
    <x v="338"/>
    <x v="338"/>
    <s v="Having lived her whole life in the midst of a civil war, 11 year old Leyla dreams of being a pilot so she may fly her family to safety."/>
    <n v="600"/>
    <n v="100"/>
    <x v="1"/>
    <s v="US"/>
    <s v="USD"/>
    <n v="1427168099"/>
    <d v="2015-03-24T03:34:59"/>
    <n v="1424579699"/>
    <d v="2015-02-22T04:34:59"/>
    <b v="0"/>
    <n v="3"/>
  </r>
  <r>
    <x v="339"/>
    <x v="339"/>
    <s v="A bilingual play in The New Works Festival at UT that crosses cultures and explores what it means to be confident with who you are."/>
    <n v="600"/>
    <n v="225"/>
    <x v="1"/>
    <s v="US"/>
    <s v="USD"/>
    <n v="1428642000"/>
    <d v="2015-04-10T05:00:00"/>
    <n v="1426050982"/>
    <d v="2015-03-11T05:16:22"/>
    <b v="0"/>
    <n v="4"/>
  </r>
  <r>
    <x v="340"/>
    <x v="340"/>
    <s v="This is a Comedic Story about a young boy who saw the image of the perfect woman and from that point searched for someone similar"/>
    <n v="600"/>
    <n v="0"/>
    <x v="1"/>
    <s v="US"/>
    <s v="USD"/>
    <n v="1485380482"/>
    <d v="2017-01-25T21:41:22"/>
    <n v="1482788482"/>
    <d v="2016-12-26T21:41:22"/>
    <b v="0"/>
    <n v="0"/>
  </r>
  <r>
    <x v="341"/>
    <x v="341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d v="2015-10-17T19:23:42"/>
    <b v="0"/>
    <n v="14"/>
  </r>
  <r>
    <x v="342"/>
    <x v="342"/>
    <s v="An exploration of arts, dance, music and theater bought to you by a talented team of performing arts enthusiasts - a FUNdraising event"/>
    <n v="620"/>
    <n v="0"/>
    <x v="2"/>
    <s v="NZ"/>
    <s v="NZD"/>
    <n v="1422061200"/>
    <d v="2015-01-24T01:00:00"/>
    <n v="1420244622"/>
    <d v="2015-01-03T00:23:42"/>
    <b v="0"/>
    <n v="0"/>
  </r>
  <r>
    <x v="343"/>
    <x v="343"/>
    <s v="Everyone has a choice. Can two college students get past their differences to save the life of a man whom they've never met before?"/>
    <n v="650"/>
    <n v="380"/>
    <x v="1"/>
    <s v="US"/>
    <s v="USD"/>
    <n v="1423424329"/>
    <d v="2015-02-08T19:38:49"/>
    <n v="1421696329"/>
    <d v="2015-01-19T19:38:49"/>
    <b v="0"/>
    <n v="7"/>
  </r>
  <r>
    <x v="344"/>
    <x v="344"/>
    <s v="Hello! I'm Ben and I have been wanting to start a podcast for a while. I am looking to kickstart the process and get into the game!"/>
    <n v="650"/>
    <n v="10"/>
    <x v="2"/>
    <s v="US"/>
    <s v="USD"/>
    <n v="1410516000"/>
    <d v="2014-09-12T10:00:00"/>
    <n v="1406824948"/>
    <d v="2014-07-31T16:42:28"/>
    <b v="0"/>
    <n v="1"/>
  </r>
  <r>
    <x v="345"/>
    <x v="345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d v="2013-09-30T15:54:43"/>
    <b v="1"/>
    <n v="34"/>
  </r>
  <r>
    <x v="346"/>
    <x v="346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d v="2011-05-07T12:10:33"/>
    <b v="0"/>
    <n v="31"/>
  </r>
  <r>
    <x v="347"/>
    <x v="347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d v="2014-11-22T14:47:59"/>
    <b v="0"/>
    <n v="79"/>
  </r>
  <r>
    <x v="348"/>
    <x v="348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d v="2015-05-12T06:29:56"/>
    <b v="0"/>
    <n v="15"/>
  </r>
  <r>
    <x v="349"/>
    <x v="349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d v="2015-03-25T17:22:07"/>
    <b v="0"/>
    <n v="16"/>
  </r>
  <r>
    <x v="350"/>
    <x v="350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d v="2011-05-05T19:33:10"/>
    <b v="0"/>
    <n v="19"/>
  </r>
  <r>
    <x v="351"/>
    <x v="351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1-01T03:59:00"/>
    <n v="1413519073"/>
    <d v="2014-10-17T04:11:13"/>
    <b v="0"/>
    <n v="2"/>
  </r>
  <r>
    <x v="352"/>
    <x v="352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d v="2014-10-11T08:30:16"/>
    <b v="0"/>
    <n v="28"/>
  </r>
  <r>
    <x v="353"/>
    <x v="353"/>
    <s v="Four homeless Key West men are to be given a boat, but fates twist until only the moon and mangroves witness their earthly demise."/>
    <n v="678"/>
    <n v="0"/>
    <x v="1"/>
    <s v="US"/>
    <s v="USD"/>
    <n v="1468442898"/>
    <d v="2016-07-13T20:48:18"/>
    <n v="1465850898"/>
    <d v="2016-06-13T20:48:18"/>
    <b v="0"/>
    <n v="0"/>
  </r>
  <r>
    <x v="354"/>
    <x v="354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d v="2011-02-16T18:24:19"/>
    <b v="0"/>
    <n v="22"/>
  </r>
  <r>
    <x v="355"/>
    <x v="355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d v="2012-07-26T18:11:42"/>
    <b v="0"/>
    <n v="14"/>
  </r>
  <r>
    <x v="356"/>
    <x v="356"/>
    <s v="Beauty is in the eye of the beholder and I want to inspire conservation through color."/>
    <n v="700"/>
    <n v="60"/>
    <x v="1"/>
    <s v="US"/>
    <s v="USD"/>
    <n v="1447020620"/>
    <d v="2015-11-08T22:10:20"/>
    <n v="1444425020"/>
    <d v="2015-10-09T21:10:20"/>
    <b v="0"/>
    <n v="1"/>
  </r>
  <r>
    <x v="357"/>
    <x v="357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d v="2012-09-24T16:26:16"/>
    <b v="0"/>
    <n v="33"/>
  </r>
  <r>
    <x v="358"/>
    <x v="358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d v="2016-07-14T00:13:06"/>
    <b v="0"/>
    <n v="26"/>
  </r>
  <r>
    <x v="359"/>
    <x v="359"/>
    <s v="An indie band from Spokane, WA looking to master and package their first full length album."/>
    <n v="700"/>
    <n v="1261"/>
    <x v="0"/>
    <s v="US"/>
    <s v="USD"/>
    <n v="1348420548"/>
    <d v="2012-09-23T17:15:48"/>
    <n v="1345828548"/>
    <d v="2012-08-24T17:15:48"/>
    <b v="0"/>
    <n v="48"/>
  </r>
  <r>
    <x v="360"/>
    <x v="360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d v="2013-08-23T10:14:17"/>
    <b v="0"/>
    <n v="13"/>
  </r>
  <r>
    <x v="361"/>
    <x v="361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d v="2014-05-21T12:37:21"/>
    <b v="0"/>
    <n v="20"/>
  </r>
  <r>
    <x v="362"/>
    <x v="362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d v="2015-04-27T16:13:06"/>
    <b v="0"/>
    <n v="6"/>
  </r>
  <r>
    <x v="363"/>
    <x v="363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d v="2017-03-14T08:35:56"/>
    <b v="0"/>
    <n v="0"/>
  </r>
  <r>
    <x v="364"/>
    <x v="364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d v="2016-08-27T10:37:09"/>
    <b v="0"/>
    <n v="27"/>
  </r>
  <r>
    <x v="365"/>
    <x v="365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d v="2016-03-23T21:59:44"/>
    <b v="0"/>
    <n v="23"/>
  </r>
  <r>
    <x v="366"/>
    <x v="366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d v="2016-02-05T02:10:02"/>
    <b v="0"/>
    <n v="34"/>
  </r>
  <r>
    <x v="367"/>
    <x v="367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d v="2014-07-01T16:45:59"/>
    <b v="0"/>
    <n v="21"/>
  </r>
  <r>
    <x v="368"/>
    <x v="368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d v="2014-12-30T22:45:44"/>
    <b v="0"/>
    <n v="18"/>
  </r>
  <r>
    <x v="369"/>
    <x v="369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7:00:00"/>
    <n v="1445369727"/>
    <d v="2015-10-20T19:35:27"/>
    <b v="0"/>
    <n v="2"/>
  </r>
  <r>
    <x v="370"/>
    <x v="370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d v="2014-06-20T03:24:46"/>
    <b v="0"/>
    <n v="39"/>
  </r>
  <r>
    <x v="371"/>
    <x v="371"/>
    <s v="The ASU Theatre and Shakespeare Club presents Measure For Measure directed by Jordyn Ochser."/>
    <n v="700"/>
    <n v="150"/>
    <x v="1"/>
    <s v="US"/>
    <s v="USD"/>
    <n v="1447311540"/>
    <d v="2015-11-12T06:59:00"/>
    <n v="1445358903"/>
    <d v="2015-10-20T16:35:03"/>
    <b v="0"/>
    <n v="4"/>
  </r>
  <r>
    <x v="372"/>
    <x v="372"/>
    <s v="The Pelican is a haunted play by one of Swedenâ€™s most renowned playwrights, August Strindberg, about a mother's tragic deceit."/>
    <n v="700"/>
    <n v="80"/>
    <x v="1"/>
    <s v="US"/>
    <s v="USD"/>
    <n v="1464099900"/>
    <d v="2016-05-24T14:25:00"/>
    <n v="1462585315"/>
    <d v="2016-05-07T01:41:55"/>
    <b v="0"/>
    <n v="2"/>
  </r>
  <r>
    <x v="373"/>
    <x v="373"/>
    <s v="A play to raise awareness about the effects of mental illness on a military family in the Cold War area."/>
    <n v="700"/>
    <n v="0"/>
    <x v="1"/>
    <s v="US"/>
    <s v="USD"/>
    <n v="1413921060"/>
    <d v="2014-10-21T19:51:00"/>
    <n v="1411499149"/>
    <d v="2014-09-23T19:05:49"/>
    <b v="0"/>
    <n v="0"/>
  </r>
  <r>
    <x v="374"/>
    <x v="374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d v="2017-02-13T14:38:49"/>
    <b v="0"/>
    <n v="51"/>
  </r>
  <r>
    <x v="375"/>
    <x v="375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d v="2012-11-09T23:47:37"/>
    <b v="0"/>
    <n v="34"/>
  </r>
  <r>
    <x v="376"/>
    <x v="376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d v="2012-07-10T03:48:47"/>
    <b v="0"/>
    <n v="28"/>
  </r>
  <r>
    <x v="377"/>
    <x v="377"/>
    <s v="A man must find his way out of the depths of the shadows by using the aid of a little girl."/>
    <n v="750"/>
    <n v="480"/>
    <x v="1"/>
    <s v="US"/>
    <s v="USD"/>
    <n v="1431536015"/>
    <d v="2015-05-13T16:53:35"/>
    <n v="1428944015"/>
    <d v="2015-04-13T16:53:35"/>
    <b v="0"/>
    <n v="12"/>
  </r>
  <r>
    <x v="378"/>
    <x v="378"/>
    <s v="A community website with news, classifieds, photo albums, business reviews and a calendar for the local community to share."/>
    <n v="750"/>
    <n v="0"/>
    <x v="1"/>
    <s v="US"/>
    <s v="USD"/>
    <n v="1427227905"/>
    <d v="2015-03-24T20:11:45"/>
    <n v="1424639505"/>
    <d v="2015-02-22T21:11:45"/>
    <b v="0"/>
    <n v="0"/>
  </r>
  <r>
    <x v="379"/>
    <x v="379"/>
    <s v="Lets get 48/14 pressed and in your cd players,ipods,blogs, and facebook status'. Lets get it everywhere!"/>
    <n v="750"/>
    <n v="280"/>
    <x v="1"/>
    <s v="US"/>
    <s v="USD"/>
    <n v="1306549362"/>
    <d v="2011-05-28T02:22:42"/>
    <n v="1302661362"/>
    <d v="2011-04-13T02:22:42"/>
    <b v="0"/>
    <n v="8"/>
  </r>
  <r>
    <x v="380"/>
    <x v="380"/>
    <s v="We want to bring our Game Rainbow Ball to the iphone and to do that we need a little help"/>
    <n v="750"/>
    <n v="10"/>
    <x v="1"/>
    <s v="US"/>
    <s v="USD"/>
    <n v="1318806541"/>
    <d v="2011-10-16T23:09:01"/>
    <n v="1316214541"/>
    <d v="2011-09-16T23:09:01"/>
    <b v="0"/>
    <n v="1"/>
  </r>
  <r>
    <x v="381"/>
    <x v="381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d v="2017-01-17T03:28:46"/>
    <b v="0"/>
    <n v="17"/>
  </r>
  <r>
    <x v="382"/>
    <x v="382"/>
    <s v="A photographic journal of a Costa Rican frog survey: recording the effects of habitat fragmentation on these charismatic amphibians."/>
    <n v="750"/>
    <n v="101"/>
    <x v="1"/>
    <s v="GB"/>
    <s v="GBP"/>
    <n v="1463050034"/>
    <d v="2016-05-12T10:47:14"/>
    <n v="1460458034"/>
    <d v="2016-04-12T10:47:14"/>
    <b v="0"/>
    <n v="7"/>
  </r>
  <r>
    <x v="383"/>
    <x v="383"/>
    <s v="I am traveling the coastline of Maine and will be taking pictures of all the scenery and lighthouses in the area."/>
    <n v="750"/>
    <n v="0"/>
    <x v="1"/>
    <s v="US"/>
    <s v="USD"/>
    <n v="1442509200"/>
    <d v="2015-09-17T17:00:00"/>
    <n v="1440513832"/>
    <d v="2015-08-25T14:43:52"/>
    <b v="0"/>
    <n v="0"/>
  </r>
  <r>
    <x v="384"/>
    <x v="384"/>
    <s v="A large 2016 wall-calendar (A3 when open) featuring 12 stunning photographs by Lucy Wood."/>
    <n v="750"/>
    <n v="35"/>
    <x v="1"/>
    <s v="GB"/>
    <s v="GBP"/>
    <n v="1440763920"/>
    <d v="2015-08-28T12:12:00"/>
    <n v="1435656759"/>
    <d v="2015-06-30T09:32:39"/>
    <b v="0"/>
    <n v="3"/>
  </r>
  <r>
    <x v="385"/>
    <x v="385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d v="2013-06-28T16:31:29"/>
    <b v="0"/>
    <n v="18"/>
  </r>
  <r>
    <x v="386"/>
    <x v="386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d v="2014-01-16T17:01:24"/>
    <b v="0"/>
    <n v="19"/>
  </r>
  <r>
    <x v="387"/>
    <x v="387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d v="2012-05-05T17:19:55"/>
    <b v="0"/>
    <n v="25"/>
  </r>
  <r>
    <x v="388"/>
    <x v="388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d v="2017-02-02T20:00:27"/>
    <b v="0"/>
    <n v="25"/>
  </r>
  <r>
    <x v="389"/>
    <x v="389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d v="2012-05-02T19:43:09"/>
    <b v="0"/>
    <n v="27"/>
  </r>
  <r>
    <x v="390"/>
    <x v="390"/>
    <s v="Sage King is recording his debut album and wants YOU to be a part of the creation process"/>
    <n v="750"/>
    <n v="1390"/>
    <x v="0"/>
    <s v="US"/>
    <s v="USD"/>
    <n v="1452744686"/>
    <d v="2016-01-14T04:11:26"/>
    <n v="1447560686"/>
    <d v="2015-11-15T04:11:26"/>
    <b v="0"/>
    <n v="12"/>
  </r>
  <r>
    <x v="391"/>
    <x v="391"/>
    <s v="Releasing my first album in August, and I need your help in order to get it done!"/>
    <n v="750"/>
    <n v="1285"/>
    <x v="0"/>
    <s v="US"/>
    <s v="USD"/>
    <n v="1344789345"/>
    <d v="2012-08-12T16:35:45"/>
    <n v="1340901345"/>
    <d v="2012-06-28T16:35:45"/>
    <b v="0"/>
    <n v="41"/>
  </r>
  <r>
    <x v="392"/>
    <x v="392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d v="2013-08-07T13:03:18"/>
    <b v="0"/>
    <n v="269"/>
  </r>
  <r>
    <x v="393"/>
    <x v="393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d v="2013-02-11T02:54:10"/>
    <b v="0"/>
    <n v="339"/>
  </r>
  <r>
    <x v="394"/>
    <x v="394"/>
    <s v="A one-woman show about the life of Eva Schloss, her time in Auschwitz, and the positive impact she has had on thousands of lives."/>
    <n v="750"/>
    <n v="252"/>
    <x v="1"/>
    <s v="US"/>
    <s v="USD"/>
    <n v="1462112318"/>
    <d v="2016-05-01T14:18:38"/>
    <n v="1459520318"/>
    <d v="2016-04-01T14:18:38"/>
    <b v="0"/>
    <n v="4"/>
  </r>
  <r>
    <x v="395"/>
    <x v="395"/>
    <s v="How can the visual age appreciate something that cant see? With these Audio Plays I will show you, if your willing to listen."/>
    <n v="750"/>
    <n v="6"/>
    <x v="1"/>
    <s v="US"/>
    <s v="USD"/>
    <n v="1423345339"/>
    <d v="2015-02-07T21:42:19"/>
    <n v="1418161339"/>
    <d v="2014-12-09T21:42:19"/>
    <b v="0"/>
    <n v="2"/>
  </r>
  <r>
    <x v="396"/>
    <x v="396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d v="2014-08-21T06:59:23"/>
    <b v="0"/>
    <n v="9"/>
  </r>
  <r>
    <x v="397"/>
    <x v="397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d v="2014-10-10T15:22:27"/>
    <b v="0"/>
    <n v="16"/>
  </r>
  <r>
    <x v="398"/>
    <x v="398"/>
    <s v="Creating a consuite for CoreCon. A focus on the insanity of asylums and early medical practices from history."/>
    <n v="750"/>
    <n v="430"/>
    <x v="1"/>
    <s v="US"/>
    <s v="USD"/>
    <n v="1427890925"/>
    <d v="2015-04-01T12:22:05"/>
    <n v="1426681325"/>
    <d v="2015-03-18T12:22:05"/>
    <b v="0"/>
    <n v="10"/>
  </r>
  <r>
    <x v="399"/>
    <x v="399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d v="2011-04-11T03:49:20"/>
    <b v="1"/>
    <n v="21"/>
  </r>
  <r>
    <x v="400"/>
    <x v="400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d v="2015-07-07T22:24:54"/>
    <b v="0"/>
    <n v="30"/>
  </r>
  <r>
    <x v="401"/>
    <x v="401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d v="2014-05-21T17:06:34"/>
    <b v="0"/>
    <n v="8"/>
  </r>
  <r>
    <x v="402"/>
    <x v="402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d v="2015-08-03T04:19:46"/>
    <b v="0"/>
    <n v="23"/>
  </r>
  <r>
    <x v="403"/>
    <x v="403"/>
    <s v="Death splits apart twin brothers in a questionable car accident. They shared dreams, and now they must share trials in the unknown."/>
    <n v="750"/>
    <n v="65"/>
    <x v="1"/>
    <s v="US"/>
    <s v="USD"/>
    <n v="1406603696"/>
    <d v="2014-07-29T03:14:56"/>
    <n v="1405307696"/>
    <d v="2014-07-14T03:14:56"/>
    <b v="0"/>
    <n v="4"/>
  </r>
  <r>
    <x v="404"/>
    <x v="404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23:00:00"/>
    <n v="1421432810"/>
    <d v="2015-01-16T18:26:50"/>
    <b v="0"/>
    <n v="6"/>
  </r>
  <r>
    <x v="405"/>
    <x v="405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d v="2014-05-29T14:05:24"/>
    <b v="0"/>
    <n v="20"/>
  </r>
  <r>
    <x v="406"/>
    <x v="406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d v="2017-03-13T03:38:41"/>
    <b v="0"/>
    <n v="7"/>
  </r>
  <r>
    <x v="407"/>
    <x v="407"/>
    <s v="Can we swap, please? - everybody's said it. I want to create a website that enables anybody to trade their items, without money hassle."/>
    <n v="780"/>
    <n v="5"/>
    <x v="2"/>
    <s v="GB"/>
    <s v="GBP"/>
    <n v="1448761744"/>
    <d v="2015-11-29T01:49:04"/>
    <n v="1446166144"/>
    <d v="2015-10-30T00:49:04"/>
    <b v="0"/>
    <n v="1"/>
  </r>
  <r>
    <x v="408"/>
    <x v="408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22:08:38"/>
    <n v="1406239718"/>
    <d v="2014-07-24T22:08:38"/>
    <b v="0"/>
    <n v="5"/>
  </r>
  <r>
    <x v="409"/>
    <x v="409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d v="2014-07-12T20:27:47"/>
    <b v="0"/>
    <n v="27"/>
  </r>
  <r>
    <x v="410"/>
    <x v="410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d v="2013-05-09T00:01:14"/>
    <b v="0"/>
    <n v="25"/>
  </r>
  <r>
    <x v="411"/>
    <x v="391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d v="2015-02-20T23:20:52"/>
    <b v="0"/>
    <n v="33"/>
  </r>
  <r>
    <x v="412"/>
    <x v="411"/>
    <s v="I want to get our there and expand my photography skills and take a trip to Tornado alley to get more shots of storms and hopefully to"/>
    <n v="800"/>
    <n v="1"/>
    <x v="1"/>
    <s v="US"/>
    <s v="USD"/>
    <n v="1437926458"/>
    <d v="2015-07-26T16:00:58"/>
    <n v="1432742458"/>
    <d v="2015-05-27T16:00:58"/>
    <b v="0"/>
    <n v="1"/>
  </r>
  <r>
    <x v="413"/>
    <x v="412"/>
    <s v="Skelton-Luns CD/7&quot; No Big Deal."/>
    <n v="800"/>
    <n v="1001"/>
    <x v="0"/>
    <s v="US"/>
    <s v="USD"/>
    <n v="1370390432"/>
    <d v="2013-06-05T00:00:32"/>
    <n v="1368576032"/>
    <d v="2013-05-15T00:00:32"/>
    <b v="0"/>
    <n v="27"/>
  </r>
  <r>
    <x v="414"/>
    <x v="413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d v="2012-09-25T01:26:57"/>
    <b v="0"/>
    <n v="14"/>
  </r>
  <r>
    <x v="415"/>
    <x v="414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d v="2009-10-16T22:02:00"/>
    <b v="1"/>
    <n v="23"/>
  </r>
  <r>
    <x v="416"/>
    <x v="415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d v="2013-04-30T01:47:14"/>
    <b v="0"/>
    <n v="37"/>
  </r>
  <r>
    <x v="417"/>
    <x v="416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d v="2012-06-14T17:26:56"/>
    <b v="0"/>
    <n v="7"/>
  </r>
  <r>
    <x v="418"/>
    <x v="417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d v="2011-10-13T20:58:04"/>
    <b v="0"/>
    <n v="25"/>
  </r>
  <r>
    <x v="419"/>
    <x v="418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d v="2015-11-11T00:51:36"/>
    <b v="0"/>
    <n v="11"/>
  </r>
  <r>
    <x v="420"/>
    <x v="419"/>
    <s v="Raph the Ninja Giraffe is a project that is my 5 year old sons idea, &amp; I am working with him to bring his idea to life."/>
    <n v="800"/>
    <n v="2"/>
    <x v="1"/>
    <s v="GB"/>
    <s v="GBP"/>
    <n v="1401997790"/>
    <d v="2014-06-05T19:49:50"/>
    <n v="1397677790"/>
    <d v="2014-04-16T19:49:50"/>
    <b v="0"/>
    <n v="2"/>
  </r>
  <r>
    <x v="421"/>
    <x v="420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d v="2014-06-05T12:40:28"/>
    <b v="0"/>
    <n v="21"/>
  </r>
  <r>
    <x v="422"/>
    <x v="421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d v="2015-01-15T23:02:10"/>
    <b v="0"/>
    <n v="21"/>
  </r>
  <r>
    <x v="423"/>
    <x v="422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d v="2016-01-10T17:51:38"/>
    <b v="0"/>
    <n v="47"/>
  </r>
  <r>
    <x v="424"/>
    <x v="423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d v="2015-04-11T06:25:11"/>
    <b v="0"/>
    <n v="58"/>
  </r>
  <r>
    <x v="425"/>
    <x v="424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d v="2016-04-08T08:59:26"/>
    <b v="0"/>
    <n v="33"/>
  </r>
  <r>
    <x v="426"/>
    <x v="425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d v="2016-06-11T01:15:38"/>
    <b v="0"/>
    <n v="20"/>
  </r>
  <r>
    <x v="427"/>
    <x v="426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d v="2016-05-16T17:01:30"/>
    <b v="0"/>
    <n v="27"/>
  </r>
  <r>
    <x v="428"/>
    <x v="427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d v="2016-06-02T05:58:09"/>
    <b v="0"/>
    <n v="19"/>
  </r>
  <r>
    <x v="429"/>
    <x v="428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d v="2014-08-25T19:34:44"/>
    <b v="0"/>
    <n v="16"/>
  </r>
  <r>
    <x v="430"/>
    <x v="429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d v="2015-12-22T21:18:29"/>
    <b v="0"/>
    <n v="24"/>
  </r>
  <r>
    <x v="431"/>
    <x v="430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d v="2016-07-02T22:14:12"/>
    <b v="0"/>
    <n v="14"/>
  </r>
  <r>
    <x v="432"/>
    <x v="431"/>
    <s v="A comedy about a mime who dreams of becoming a stand up comedian."/>
    <n v="800"/>
    <n v="260"/>
    <x v="1"/>
    <s v="US"/>
    <s v="USD"/>
    <n v="1427086740"/>
    <d v="2015-03-23T04:59:00"/>
    <n v="1424488244"/>
    <d v="2015-02-21T03:10:44"/>
    <b v="0"/>
    <n v="7"/>
  </r>
  <r>
    <x v="433"/>
    <x v="432"/>
    <s v="Ever wonder what Wonder Woman wants in a super man? Can you be both a lover, and a fighter? And, whatâ€™s with all the spandex?"/>
    <n v="800"/>
    <n v="10"/>
    <x v="1"/>
    <s v="US"/>
    <s v="USD"/>
    <n v="1441037097"/>
    <d v="2015-08-31T16:04:57"/>
    <n v="1438445097"/>
    <d v="2015-08-01T16:04:57"/>
    <b v="0"/>
    <n v="1"/>
  </r>
  <r>
    <x v="434"/>
    <x v="433"/>
    <s v="A high school freshman is sending pie into space and you can be a part of it.  GO SCIENCE!!!"/>
    <n v="839"/>
    <n v="926"/>
    <x v="0"/>
    <s v="US"/>
    <s v="USD"/>
    <n v="1417389067"/>
    <d v="2014-11-30T23:11:07"/>
    <n v="1415661067"/>
    <d v="2014-11-10T23:11:07"/>
    <b v="0"/>
    <n v="21"/>
  </r>
  <r>
    <x v="435"/>
    <x v="434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d v="2015-06-20T19:35:34"/>
    <b v="0"/>
    <n v="22"/>
  </r>
  <r>
    <x v="436"/>
    <x v="435"/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8:45:06"/>
    <n v="1462128306"/>
    <d v="2016-05-01T18:45:06"/>
    <b v="0"/>
    <n v="0"/>
  </r>
  <r>
    <x v="437"/>
    <x v="436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d v="2016-02-23T01:12:53"/>
    <b v="0"/>
    <n v="23"/>
  </r>
  <r>
    <x v="438"/>
    <x v="437"/>
    <s v="Donate here to be a part of the upcoming album. Every little bit helps!"/>
    <n v="850"/>
    <n v="920"/>
    <x v="0"/>
    <s v="US"/>
    <s v="USD"/>
    <n v="1348545540"/>
    <d v="2012-09-25T03:59:00"/>
    <n v="1346345999"/>
    <d v="2012-08-30T16:59:59"/>
    <b v="0"/>
    <n v="27"/>
  </r>
  <r>
    <x v="439"/>
    <x v="438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d v="2015-10-30T21:48:04"/>
    <b v="0"/>
    <n v="21"/>
  </r>
  <r>
    <x v="440"/>
    <x v="439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d v="2016-04-02T03:22:51"/>
    <b v="0"/>
    <n v="46"/>
  </r>
  <r>
    <x v="441"/>
    <x v="440"/>
    <s v="Mijn solo voorstelling gaat over Elektra (Sophokles) en hoe zij als jongere alles beleeft en meemaakt!"/>
    <n v="850"/>
    <n v="131"/>
    <x v="1"/>
    <s v="NL"/>
    <s v="EUR"/>
    <n v="1422100800"/>
    <d v="2015-01-24T12:00:00"/>
    <n v="1416932133"/>
    <d v="2014-11-25T16:15:33"/>
    <b v="0"/>
    <n v="4"/>
  </r>
  <r>
    <x v="442"/>
    <x v="441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9:26:20"/>
    <n v="1431113180"/>
    <d v="2015-05-08T19:26:20"/>
    <b v="0"/>
    <n v="5"/>
  </r>
  <r>
    <x v="443"/>
    <x v="442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d v="2011-02-13T18:09:44"/>
    <b v="0"/>
    <n v="18"/>
  </r>
  <r>
    <x v="444"/>
    <x v="443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21:32:00"/>
    <n v="1273874306"/>
    <d v="2010-05-14T21:58:26"/>
    <b v="0"/>
    <n v="5"/>
  </r>
  <r>
    <x v="445"/>
    <x v="444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d v="2017-02-06T18:37:33"/>
    <b v="0"/>
    <n v="32"/>
  </r>
  <r>
    <x v="446"/>
    <x v="445"/>
    <s v="All backers can help us with 1â‚¬ to create the 1st Italian Manual Kickstarter - Per chi vuole finanziare le proprie idee con successo"/>
    <n v="900"/>
    <n v="0"/>
    <x v="1"/>
    <s v="IT"/>
    <s v="EUR"/>
    <n v="1461235478"/>
    <d v="2016-04-21T10:44:38"/>
    <n v="1459507478"/>
    <d v="2016-04-01T10:44:38"/>
    <b v="0"/>
    <n v="0"/>
  </r>
  <r>
    <x v="447"/>
    <x v="446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d v="2013-04-18T02:18:30"/>
    <b v="0"/>
    <n v="13"/>
  </r>
  <r>
    <x v="448"/>
    <x v="447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d v="2015-02-23T22:36:06"/>
    <b v="0"/>
    <n v="42"/>
  </r>
  <r>
    <x v="449"/>
    <x v="448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d v="2014-10-18T23:24:52"/>
    <b v="0"/>
    <n v="26"/>
  </r>
  <r>
    <x v="450"/>
    <x v="449"/>
    <s v="Raising money for our concert tour of Switzerland and Germany in June/July 2014"/>
    <n v="900"/>
    <n v="1066"/>
    <x v="0"/>
    <s v="GB"/>
    <s v="GBP"/>
    <n v="1400176386"/>
    <d v="2014-05-15T17:53:06"/>
    <n v="1397584386"/>
    <d v="2014-04-15T17:53:06"/>
    <b v="0"/>
    <n v="36"/>
  </r>
  <r>
    <x v="451"/>
    <x v="450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d v="2017-02-17T11:01:32"/>
    <b v="0"/>
    <n v="25"/>
  </r>
  <r>
    <x v="452"/>
    <x v="451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d v="2014-06-12T14:54:06"/>
    <b v="0"/>
    <n v="15"/>
  </r>
  <r>
    <x v="453"/>
    <x v="452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d v="2014-12-01T17:50:08"/>
    <b v="0"/>
    <n v="12"/>
  </r>
  <r>
    <x v="454"/>
    <x v="453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d v="2015-01-22T04:13:42"/>
    <b v="0"/>
    <n v="27"/>
  </r>
  <r>
    <x v="455"/>
    <x v="454"/>
    <s v="Cellphonia 9/11 (http://cellphonia.org/911/) is one of the performance pieces in the Music After marathon concert on 9.11.11"/>
    <n v="911"/>
    <n v="5"/>
    <x v="2"/>
    <s v="US"/>
    <s v="USD"/>
    <n v="1315747080"/>
    <d v="2011-09-11T13:18:00"/>
    <n v="1314417502"/>
    <d v="2011-08-27T03:58:22"/>
    <b v="0"/>
    <n v="1"/>
  </r>
  <r>
    <x v="456"/>
    <x v="455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d v="2016-08-30T15:45:21"/>
    <b v="0"/>
    <n v="25"/>
  </r>
  <r>
    <x v="457"/>
    <x v="456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d v="2014-09-02T14:23:47"/>
    <b v="0"/>
    <n v="27"/>
  </r>
  <r>
    <x v="458"/>
    <x v="457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d v="2015-01-07T04:51:43"/>
    <b v="0"/>
    <n v="27"/>
  </r>
  <r>
    <x v="459"/>
    <x v="458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d v="2014-04-26T02:49:19"/>
    <b v="0"/>
    <n v="48"/>
  </r>
  <r>
    <x v="460"/>
    <x v="459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d v="2012-03-09T22:45:08"/>
    <b v="0"/>
    <n v="32"/>
  </r>
  <r>
    <x v="461"/>
    <x v="460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d v="2015-04-04T07:00:14"/>
    <b v="0"/>
    <n v="28"/>
  </r>
  <r>
    <x v="462"/>
    <x v="461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d v="2012-06-05T20:35:37"/>
    <b v="0"/>
    <n v="15"/>
  </r>
  <r>
    <x v="463"/>
    <x v="462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d v="2011-01-27T00:37:10"/>
    <b v="0"/>
    <n v="47"/>
  </r>
  <r>
    <x v="464"/>
    <x v="463"/>
    <s v="A feature-length film about how three people survive in a diseased world."/>
    <n v="1000"/>
    <n v="200"/>
    <x v="1"/>
    <s v="US"/>
    <s v="USD"/>
    <n v="1457056555"/>
    <d v="2016-03-04T01:55:55"/>
    <n v="1454464555"/>
    <d v="2016-02-03T01:55:55"/>
    <b v="0"/>
    <n v="2"/>
  </r>
  <r>
    <x v="465"/>
    <x v="464"/>
    <s v="I'm Faraz, and I am raising money for my feature film called ABU. This one is for our parents, and our responsibilities towards them."/>
    <n v="1000"/>
    <n v="0"/>
    <x v="1"/>
    <s v="US"/>
    <s v="USD"/>
    <n v="1483748232"/>
    <d v="2017-01-07T00:17:12"/>
    <n v="1481156232"/>
    <d v="2016-12-08T00:17:12"/>
    <b v="0"/>
    <n v="0"/>
  </r>
  <r>
    <x v="466"/>
    <x v="465"/>
    <s v="I am in need of a new PC for my Media Production course so i can pursue my dream of creating CGI based sci-fi productions for everyone"/>
    <n v="1000"/>
    <n v="0"/>
    <x v="1"/>
    <s v="GB"/>
    <s v="GBP"/>
    <n v="1417217166"/>
    <d v="2014-11-28T23:26:06"/>
    <n v="1412029566"/>
    <d v="2014-09-29T22:26:06"/>
    <b v="0"/>
    <n v="0"/>
  </r>
  <r>
    <x v="467"/>
    <x v="466"/>
    <s v="Killian leader of an outlaw bike gang doesnâ€™t have a bike yet and here is your chance to help design and build his machine."/>
    <n v="1000"/>
    <n v="130"/>
    <x v="1"/>
    <s v="US"/>
    <s v="USD"/>
    <n v="1427423940"/>
    <d v="2015-03-27T02:39:00"/>
    <n v="1422383318"/>
    <d v="2015-01-27T18:28:38"/>
    <b v="0"/>
    <n v="2"/>
  </r>
  <r>
    <x v="468"/>
    <x v="467"/>
    <s v="The Interviewer is a dramatic short film about second chances. If a murderer can get a second chance then uneducated children can too."/>
    <n v="1000"/>
    <n v="401"/>
    <x v="1"/>
    <s v="US"/>
    <s v="USD"/>
    <n v="1434847859"/>
    <d v="2015-06-21T00:50:59"/>
    <n v="1431391859"/>
    <d v="2015-05-12T00:50:59"/>
    <b v="0"/>
    <n v="5"/>
  </r>
  <r>
    <x v="469"/>
    <x v="468"/>
    <s v="Lovers Clint and Eli convey their conflicting perspectives of guilt and remorse while in the desolate Australian bush."/>
    <n v="1000"/>
    <n v="250"/>
    <x v="1"/>
    <s v="AU"/>
    <s v="AUD"/>
    <n v="1446984000"/>
    <d v="2015-11-08T12:00:00"/>
    <n v="1445308730"/>
    <d v="2015-10-20T02:38:50"/>
    <b v="0"/>
    <n v="5"/>
  </r>
  <r>
    <x v="470"/>
    <x v="469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d v="2010-01-27T04:11:47"/>
    <b v="1"/>
    <n v="36"/>
  </r>
  <r>
    <x v="471"/>
    <x v="470"/>
    <s v="A feature-length documentary on the life of Boston escape artist Jason Escape."/>
    <n v="1000"/>
    <n v="2929"/>
    <x v="0"/>
    <s v="US"/>
    <s v="USD"/>
    <n v="1363806333"/>
    <d v="2013-03-20T19:05:33"/>
    <n v="1362081933"/>
    <d v="2013-02-28T20:05:33"/>
    <b v="1"/>
    <n v="80"/>
  </r>
  <r>
    <x v="472"/>
    <x v="471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d v="2011-10-05T04:23:43"/>
    <b v="1"/>
    <n v="36"/>
  </r>
  <r>
    <x v="473"/>
    <x v="472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d v="2013-01-30T19:59:48"/>
    <b v="1"/>
    <n v="120"/>
  </r>
  <r>
    <x v="474"/>
    <x v="473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d v="2015-04-18T00:52:52"/>
    <b v="0"/>
    <n v="14"/>
  </r>
  <r>
    <x v="475"/>
    <x v="474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d v="2015-04-19T23:33:17"/>
    <b v="0"/>
    <n v="7"/>
  </r>
  <r>
    <x v="476"/>
    <x v="475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d v="2014-01-09T09:30:31"/>
    <b v="0"/>
    <n v="25"/>
  </r>
  <r>
    <x v="477"/>
    <x v="476"/>
    <s v="Freddy Flint is creating an animated music video to the new &quot;Buttonpusher&quot; single, &quot;I'll Take You Back&quot;"/>
    <n v="1000"/>
    <n v="24"/>
    <x v="1"/>
    <s v="US"/>
    <s v="USD"/>
    <n v="1378866867"/>
    <d v="2013-09-11T02:34:27"/>
    <n v="1377570867"/>
    <d v="2013-08-27T02:34:27"/>
    <b v="0"/>
    <n v="5"/>
  </r>
  <r>
    <x v="478"/>
    <x v="477"/>
    <s v="Blinky is the story of a naÃ¯ve simpleton who suddenly finds himself struggling to adapt to changes within his environment."/>
    <n v="1000"/>
    <n v="0"/>
    <x v="1"/>
    <s v="US"/>
    <s v="USD"/>
    <n v="1375260113"/>
    <d v="2013-07-31T08:41:53"/>
    <n v="1372668113"/>
    <d v="2013-07-01T08:41:53"/>
    <b v="0"/>
    <n v="0"/>
  </r>
  <r>
    <x v="479"/>
    <x v="478"/>
    <s v="An upcoming animated web sitcom series centered around dealing with life, love, and relationships."/>
    <n v="1000"/>
    <n v="50"/>
    <x v="1"/>
    <s v="US"/>
    <s v="USD"/>
    <n v="1329342361"/>
    <d v="2012-02-15T21:46:01"/>
    <n v="1324158361"/>
    <d v="2011-12-17T21:46:01"/>
    <b v="0"/>
    <n v="1"/>
  </r>
  <r>
    <x v="480"/>
    <x v="479"/>
    <s v="Cancelled"/>
    <n v="1000"/>
    <n v="0"/>
    <x v="1"/>
    <s v="US"/>
    <s v="USD"/>
    <n v="1345677285"/>
    <d v="2012-08-22T23:14:45"/>
    <n v="1343085285"/>
    <d v="2012-07-23T23:14:45"/>
    <b v="0"/>
    <n v="0"/>
  </r>
  <r>
    <x v="481"/>
    <x v="480"/>
    <s v="Script Call takes your presentation from the wall to your audience; from your device to theirs."/>
    <n v="1000"/>
    <n v="10"/>
    <x v="1"/>
    <s v="US"/>
    <s v="USD"/>
    <n v="1426522316"/>
    <d v="2015-03-16T16:11:56"/>
    <n v="1423933916"/>
    <d v="2015-02-14T17:11:56"/>
    <b v="0"/>
    <n v="2"/>
  </r>
  <r>
    <x v="482"/>
    <x v="481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d v="2011-04-03T16:10:25"/>
    <b v="0"/>
    <n v="27"/>
  </r>
  <r>
    <x v="483"/>
    <x v="482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d v="2014-02-05T03:35:19"/>
    <b v="0"/>
    <n v="10"/>
  </r>
  <r>
    <x v="484"/>
    <x v="483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d v="2012-05-30T00:09:48"/>
    <b v="0"/>
    <n v="34"/>
  </r>
  <r>
    <x v="485"/>
    <x v="484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d v="2013-06-18T15:26:42"/>
    <b v="0"/>
    <n v="12"/>
  </r>
  <r>
    <x v="486"/>
    <x v="485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d v="2011-05-16T17:50:01"/>
    <b v="0"/>
    <n v="28"/>
  </r>
  <r>
    <x v="487"/>
    <x v="486"/>
    <s v="Cobrette Bardole's widely anticipated sophomore release is ready for tracking and he needs your help to make it a reality!"/>
    <n v="1000"/>
    <n v="750"/>
    <x v="1"/>
    <s v="US"/>
    <s v="USD"/>
    <n v="1483137311"/>
    <d v="2016-12-30T22:35:11"/>
    <n v="1481322911"/>
    <d v="2016-12-09T22:35:11"/>
    <b v="0"/>
    <n v="21"/>
  </r>
  <r>
    <x v="488"/>
    <x v="487"/>
    <s v="Mortimer Nova is attempting to raise enough money to record their new album, Terrible the Fish has Drowned, to release it to the public"/>
    <n v="1000"/>
    <n v="0"/>
    <x v="1"/>
    <s v="US"/>
    <s v="USD"/>
    <n v="1338159655"/>
    <d v="2012-05-27T23:00:55"/>
    <n v="1335567655"/>
    <d v="2012-04-27T23:00:55"/>
    <b v="0"/>
    <n v="0"/>
  </r>
  <r>
    <x v="489"/>
    <x v="488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6:00:00"/>
    <n v="1311789885"/>
    <d v="2011-07-27T18:04:45"/>
    <b v="0"/>
    <n v="4"/>
  </r>
  <r>
    <x v="490"/>
    <x v="489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d v="2015-04-25T19:44:22"/>
    <b v="0"/>
    <n v="21"/>
  </r>
  <r>
    <x v="491"/>
    <x v="490"/>
    <s v="Now on audiobook! The truth about Benghazi is revealed with this historical epic courtroom drama performed by professional voice actors"/>
    <n v="1000"/>
    <n v="0"/>
    <x v="2"/>
    <s v="US"/>
    <s v="USD"/>
    <n v="1472604262"/>
    <d v="2016-08-31T00:44:22"/>
    <n v="1470012262"/>
    <d v="2016-08-01T00:44:22"/>
    <b v="0"/>
    <n v="0"/>
  </r>
  <r>
    <x v="492"/>
    <x v="491"/>
    <s v="Fully 3D, post Apocalyptic themed tower defense video game. New take on the genre."/>
    <n v="1000"/>
    <n v="45"/>
    <x v="1"/>
    <s v="US"/>
    <s v="USD"/>
    <n v="1336340516"/>
    <d v="2012-05-06T21:41:56"/>
    <n v="1333748516"/>
    <d v="2012-04-06T21:41:56"/>
    <b v="0"/>
    <n v="3"/>
  </r>
  <r>
    <x v="493"/>
    <x v="492"/>
    <s v="A start up YouTube PC Gaming channel named ''Jeansie''. Comprised of witty banter and slightly above average  gaming skills :)"/>
    <n v="1000"/>
    <n v="5"/>
    <x v="1"/>
    <s v="GB"/>
    <s v="GBP"/>
    <n v="1408058820"/>
    <d v="2014-08-14T23:27:00"/>
    <n v="1405466820"/>
    <d v="2014-07-15T23:27:00"/>
    <b v="0"/>
    <n v="1"/>
  </r>
  <r>
    <x v="494"/>
    <x v="493"/>
    <s v="Experience the Medieval in your own village. Increase your village into a city and walk through the streets."/>
    <n v="1000"/>
    <n v="83"/>
    <x v="1"/>
    <s v="DE"/>
    <s v="EUR"/>
    <n v="1451053313"/>
    <d v="2015-12-25T14:21:53"/>
    <n v="1448461313"/>
    <d v="2015-11-25T14:21:53"/>
    <b v="0"/>
    <n v="8"/>
  </r>
  <r>
    <x v="495"/>
    <x v="494"/>
    <s v="#havingfunFTW"/>
    <n v="1000"/>
    <n v="1"/>
    <x v="1"/>
    <s v="GB"/>
    <s v="GBP"/>
    <n v="1407425717"/>
    <d v="2014-08-07T15:35:17"/>
    <n v="1404833717"/>
    <d v="2014-07-08T15:35:17"/>
    <b v="0"/>
    <n v="1"/>
  </r>
  <r>
    <x v="496"/>
    <x v="495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23:44:54"/>
    <n v="1467935094"/>
    <d v="2016-07-07T23:44:54"/>
    <b v="0"/>
    <n v="1"/>
  </r>
  <r>
    <x v="497"/>
    <x v="496"/>
    <s v="Two  years ago this business was started to help a local non-profit.  We have since expanded and provide jobs in our small community."/>
    <n v="1000"/>
    <n v="42"/>
    <x v="1"/>
    <s v="US"/>
    <s v="USD"/>
    <n v="1484239320"/>
    <d v="2017-01-12T16:42:00"/>
    <n v="1482609088"/>
    <d v="2016-12-24T19:51:28"/>
    <b v="0"/>
    <n v="4"/>
  </r>
  <r>
    <x v="498"/>
    <x v="497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d v="2016-05-25T20:47:41"/>
    <b v="0"/>
    <n v="6"/>
  </r>
  <r>
    <x v="499"/>
    <x v="498"/>
    <s v="A Shakulute mouthpiece will allow me to play my silver alto flute vertically  like my Japanese shakuhachis but with Western fingerings."/>
    <n v="1000"/>
    <n v="116"/>
    <x v="2"/>
    <s v="US"/>
    <s v="USD"/>
    <n v="1329864374"/>
    <d v="2012-02-21T22:46:14"/>
    <n v="1328049974"/>
    <d v="2012-01-31T22:46:14"/>
    <b v="0"/>
    <n v="6"/>
  </r>
  <r>
    <x v="500"/>
    <x v="499"/>
    <s v="The purpose of the album is to pull from many differenet genres but to express life circumstances to reach everyday people through song"/>
    <n v="1000"/>
    <n v="178"/>
    <x v="2"/>
    <s v="US"/>
    <s v="USD"/>
    <n v="1312641536"/>
    <d v="2011-08-06T14:38:56"/>
    <n v="1310049536"/>
    <d v="2011-07-07T14:38:56"/>
    <b v="0"/>
    <n v="3"/>
  </r>
  <r>
    <x v="501"/>
    <x v="500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d v="2013-02-15T17:13:09"/>
    <b v="1"/>
    <n v="22"/>
  </r>
  <r>
    <x v="502"/>
    <x v="501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d v="2013-02-04T02:49:48"/>
    <b v="0"/>
    <n v="42"/>
  </r>
  <r>
    <x v="503"/>
    <x v="502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d v="2013-07-09T22:25:31"/>
    <b v="0"/>
    <n v="25"/>
  </r>
  <r>
    <x v="504"/>
    <x v="503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21:55:56"/>
    <n v="1444856156"/>
    <d v="2015-10-14T20:55:56"/>
    <b v="0"/>
    <n v="6"/>
  </r>
  <r>
    <x v="505"/>
    <x v="504"/>
    <s v="The World of Sharks is an interactive eBook for the iPad and Mac. It shall be translated into english to make it available worldwide."/>
    <n v="1000"/>
    <n v="0"/>
    <x v="1"/>
    <s v="DE"/>
    <s v="EUR"/>
    <n v="1440408120"/>
    <d v="2015-08-24T09:22:00"/>
    <n v="1435224120"/>
    <d v="2015-06-25T09:22:00"/>
    <b v="0"/>
    <n v="0"/>
  </r>
  <r>
    <x v="506"/>
    <x v="505"/>
    <s v="My father wrote a book about raising a blind child. I, as a professional translator, am going to write it in English for everyone."/>
    <n v="1000"/>
    <n v="45"/>
    <x v="1"/>
    <s v="ES"/>
    <s v="EUR"/>
    <n v="1459584417"/>
    <d v="2016-04-02T08:06:57"/>
    <n v="1456996017"/>
    <d v="2016-03-03T09:06:57"/>
    <b v="0"/>
    <n v="3"/>
  </r>
  <r>
    <x v="507"/>
    <x v="506"/>
    <s v="My name is Travis LaFee, I live in beautiful McCall, Idaho. I wish to display the beauty of valley county by taking pics outdoors."/>
    <n v="1000"/>
    <n v="0"/>
    <x v="1"/>
    <s v="US"/>
    <s v="USD"/>
    <n v="1427847480"/>
    <d v="2015-04-01T00:18:00"/>
    <n v="1424222024"/>
    <d v="2015-02-18T01:13:44"/>
    <b v="0"/>
    <n v="0"/>
  </r>
  <r>
    <x v="508"/>
    <x v="507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5:06:39"/>
    <n v="1405746399"/>
    <d v="2014-07-19T05:06:39"/>
    <b v="0"/>
    <n v="11"/>
  </r>
  <r>
    <x v="509"/>
    <x v="508"/>
    <s v="Photographic canvas prints depicting different scenes from around the globe, including local images taken in Sussex England."/>
    <n v="1000"/>
    <n v="5"/>
    <x v="1"/>
    <s v="GB"/>
    <s v="GBP"/>
    <n v="1450521990"/>
    <d v="2015-12-19T10:46:30"/>
    <n v="1447757190"/>
    <d v="2015-11-17T10:46:30"/>
    <b v="0"/>
    <n v="1"/>
  </r>
  <r>
    <x v="510"/>
    <x v="509"/>
    <s v="I create canvas prints of images from in and around New Orleans"/>
    <n v="1000"/>
    <n v="93"/>
    <x v="1"/>
    <s v="US"/>
    <s v="USD"/>
    <n v="1445894400"/>
    <d v="2015-10-26T21:20:00"/>
    <n v="1440961053"/>
    <d v="2015-08-30T18:57:33"/>
    <b v="0"/>
    <n v="3"/>
  </r>
  <r>
    <x v="511"/>
    <x v="510"/>
    <s v="I photograph my love of New Orleans, create canvases and share those memories with you."/>
    <n v="1000"/>
    <n v="205"/>
    <x v="1"/>
    <s v="US"/>
    <s v="USD"/>
    <n v="1463329260"/>
    <d v="2016-05-15T16:21:00"/>
    <n v="1458147982"/>
    <d v="2016-03-16T17:06:22"/>
    <b v="0"/>
    <n v="10"/>
  </r>
  <r>
    <x v="512"/>
    <x v="511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d v="2012-06-22T01:40:02"/>
    <b v="0"/>
    <n v="26"/>
  </r>
  <r>
    <x v="513"/>
    <x v="512"/>
    <s v="Kickstarting my music career with 300 hard copy CDs of my first release."/>
    <n v="1000"/>
    <n v="1130"/>
    <x v="0"/>
    <s v="US"/>
    <s v="USD"/>
    <n v="1361606940"/>
    <d v="2013-02-23T08:09:00"/>
    <n v="1361002140"/>
    <d v="2013-02-16T08:09:00"/>
    <b v="0"/>
    <n v="17"/>
  </r>
  <r>
    <x v="514"/>
    <x v="513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d v="2012-11-30T08:48:55"/>
    <b v="0"/>
    <n v="25"/>
  </r>
  <r>
    <x v="515"/>
    <x v="514"/>
    <s v="Avenues will be going in to the studio to record a new EP with Matt Allison!"/>
    <n v="1000"/>
    <n v="1050"/>
    <x v="0"/>
    <s v="US"/>
    <s v="USD"/>
    <n v="1362086700"/>
    <d v="2013-02-28T21:25:00"/>
    <n v="1358180968"/>
    <d v="2013-01-14T16:29:28"/>
    <b v="0"/>
    <n v="27"/>
  </r>
  <r>
    <x v="516"/>
    <x v="515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d v="2015-01-02T00:31:47"/>
    <b v="0"/>
    <n v="32"/>
  </r>
  <r>
    <x v="517"/>
    <x v="516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d v="2010-05-15T22:19:59"/>
    <b v="0"/>
    <n v="23"/>
  </r>
  <r>
    <x v="518"/>
    <x v="517"/>
    <s v="The Great Party is releasing their debut album. Here's your chance to be a part of it!"/>
    <n v="1000"/>
    <n v="1374.16"/>
    <x v="0"/>
    <s v="US"/>
    <s v="USD"/>
    <n v="1318802580"/>
    <d v="2011-10-16T22:03:00"/>
    <n v="1316194540"/>
    <d v="2011-09-16T17:35:40"/>
    <b v="0"/>
    <n v="34"/>
  </r>
  <r>
    <x v="519"/>
    <x v="518"/>
    <s v="Working Musician dilemma #164: how the taxman put Kick the Record 2.0 on hold"/>
    <n v="1000"/>
    <n v="1175"/>
    <x v="0"/>
    <s v="US"/>
    <s v="USD"/>
    <n v="1405188667"/>
    <d v="2014-07-12T18:11:07"/>
    <n v="1402596667"/>
    <d v="2014-06-12T18:11:07"/>
    <b v="0"/>
    <n v="25"/>
  </r>
  <r>
    <x v="520"/>
    <x v="519"/>
    <s v="We are a Christin Worship band looking to midwest tour. God Bless!"/>
    <n v="1000"/>
    <n v="0"/>
    <x v="1"/>
    <s v="US"/>
    <s v="USD"/>
    <n v="1434034800"/>
    <d v="2015-06-11T15:00:00"/>
    <n v="1432849552"/>
    <d v="2015-05-28T21:45:52"/>
    <b v="0"/>
    <n v="0"/>
  </r>
  <r>
    <x v="521"/>
    <x v="520"/>
    <s v="RainSong is letting my buy a discounted guitar. I will use this to offer my talents to the ministry programs I'm a part of."/>
    <n v="1000"/>
    <n v="110"/>
    <x v="1"/>
    <s v="US"/>
    <s v="USD"/>
    <n v="1470598345"/>
    <d v="2016-08-07T19:32:25"/>
    <n v="1468006345"/>
    <d v="2016-07-08T19:32:25"/>
    <b v="0"/>
    <n v="2"/>
  </r>
  <r>
    <x v="522"/>
    <x v="521"/>
    <s v="HELP US RECORD -- SWEET LOVE -- Listen to this sped up ROUGH version and be sure and check out the unique REWARDS ---"/>
    <n v="1000"/>
    <n v="1"/>
    <x v="1"/>
    <s v="US"/>
    <s v="USD"/>
    <n v="1462391932"/>
    <d v="2016-05-04T19:58:52"/>
    <n v="1457297932"/>
    <d v="2016-03-06T20:58:52"/>
    <b v="0"/>
    <n v="1"/>
  </r>
  <r>
    <x v="523"/>
    <x v="522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d v="2016-05-15T22:56:32"/>
    <b v="0"/>
    <n v="27"/>
  </r>
  <r>
    <x v="524"/>
    <x v="523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d v="2012-04-27T23:54:23"/>
    <b v="0"/>
    <n v="14"/>
  </r>
  <r>
    <x v="525"/>
    <x v="524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d v="2011-09-02T18:52:37"/>
    <b v="0"/>
    <n v="28"/>
  </r>
  <r>
    <x v="526"/>
    <x v="525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d v="2016-09-01T17:19:42"/>
    <b v="0"/>
    <n v="45"/>
  </r>
  <r>
    <x v="527"/>
    <x v="526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d v="2016-06-02T07:59:58"/>
    <b v="0"/>
    <n v="19"/>
  </r>
  <r>
    <x v="528"/>
    <x v="527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d v="2012-10-23T04:45:35"/>
    <b v="0"/>
    <n v="26"/>
  </r>
  <r>
    <x v="529"/>
    <x v="528"/>
    <s v="Im trying to raise $1000 for a 3 song EP in a studio!"/>
    <n v="1000"/>
    <n v="1145"/>
    <x v="0"/>
    <s v="US"/>
    <s v="USD"/>
    <n v="1329082983"/>
    <d v="2012-02-12T21:43:03"/>
    <n v="1326404583"/>
    <d v="2012-01-12T21:43:03"/>
    <b v="0"/>
    <n v="20"/>
  </r>
  <r>
    <x v="530"/>
    <x v="529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d v="2015-12-28T04:37:53"/>
    <b v="0"/>
    <n v="21"/>
  </r>
  <r>
    <x v="531"/>
    <x v="530"/>
    <s v="Virtual reality is expensive, here is the solution. I've created a VR device out of cardboard. I present: World's cheapest VR Device."/>
    <n v="1000"/>
    <n v="12"/>
    <x v="1"/>
    <s v="NL"/>
    <s v="EUR"/>
    <n v="1425495447"/>
    <d v="2015-03-04T18:57:27"/>
    <n v="1422903447"/>
    <d v="2015-02-02T18:57:27"/>
    <b v="0"/>
    <n v="3"/>
  </r>
  <r>
    <x v="532"/>
    <x v="531"/>
    <s v="We're nearly done recording, but we're out of money! Help us release the record!!!"/>
    <n v="1000"/>
    <n v="1270"/>
    <x v="0"/>
    <s v="US"/>
    <s v="USD"/>
    <n v="1373203482"/>
    <d v="2013-07-07T13:24:42"/>
    <n v="1368019482"/>
    <d v="2013-05-08T13:24:42"/>
    <b v="0"/>
    <n v="26"/>
  </r>
  <r>
    <x v="533"/>
    <x v="532"/>
    <s v="I'm looking to pursue my dream of becoming a full time photographer, using my current creative experience as a graphic designer."/>
    <n v="1000"/>
    <n v="78"/>
    <x v="1"/>
    <s v="CA"/>
    <s v="CAD"/>
    <n v="1437082736"/>
    <d v="2015-07-16T21:38:56"/>
    <n v="1435354736"/>
    <d v="2015-06-26T21:38:56"/>
    <b v="0"/>
    <n v="3"/>
  </r>
  <r>
    <x v="534"/>
    <x v="533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d v="2015-10-12T22:58:20"/>
    <b v="0"/>
    <n v="50"/>
  </r>
  <r>
    <x v="535"/>
    <x v="534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d v="2011-04-05T20:50:48"/>
    <b v="0"/>
    <n v="38"/>
  </r>
  <r>
    <x v="536"/>
    <x v="535"/>
    <s v="PORCHES.  and Documentarians tour from New York to San Francisco and back."/>
    <n v="1000"/>
    <n v="1346.11"/>
    <x v="0"/>
    <s v="US"/>
    <s v="USD"/>
    <n v="1311538136"/>
    <d v="2011-07-24T20:08:56"/>
    <n v="1308946136"/>
    <d v="2011-06-24T20:08:56"/>
    <b v="0"/>
    <n v="17"/>
  </r>
  <r>
    <x v="537"/>
    <x v="536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6:59:00"/>
    <n v="1300328399"/>
    <d v="2011-03-17T02:19:59"/>
    <b v="0"/>
    <n v="3"/>
  </r>
  <r>
    <x v="538"/>
    <x v="537"/>
    <s v="A game with a mixture of a few genres from RPG, Simulation and to adventure elements."/>
    <n v="1000"/>
    <n v="128"/>
    <x v="1"/>
    <s v="GB"/>
    <s v="GBP"/>
    <n v="1383959939"/>
    <d v="2013-11-09T01:18:59"/>
    <n v="1381364339"/>
    <d v="2013-10-10T00:18:59"/>
    <b v="0"/>
    <n v="12"/>
  </r>
  <r>
    <x v="539"/>
    <x v="538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d v="2015-03-19T13:55:20"/>
    <b v="0"/>
    <n v="13"/>
  </r>
  <r>
    <x v="540"/>
    <x v="539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d v="2015-03-12T04:06:32"/>
    <b v="0"/>
    <n v="21"/>
  </r>
  <r>
    <x v="541"/>
    <x v="540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d v="2012-02-07T21:10:26"/>
    <b v="0"/>
    <n v="24"/>
  </r>
  <r>
    <x v="542"/>
    <x v="541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d v="2015-07-20T17:15:12"/>
    <b v="0"/>
    <n v="19"/>
  </r>
  <r>
    <x v="543"/>
    <x v="542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d v="2015-07-17T06:40:36"/>
    <b v="0"/>
    <n v="144"/>
  </r>
  <r>
    <x v="544"/>
    <x v="543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d v="2017-01-31T19:51:40"/>
    <b v="0"/>
    <n v="163"/>
  </r>
  <r>
    <x v="545"/>
    <x v="544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d v="2016-11-28T19:18:56"/>
    <b v="0"/>
    <n v="206"/>
  </r>
  <r>
    <x v="546"/>
    <x v="545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d v="2017-01-24T17:23:40"/>
    <b v="0"/>
    <n v="210"/>
  </r>
  <r>
    <x v="547"/>
    <x v="546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d v="2015-11-07T16:47:16"/>
    <b v="0"/>
    <n v="944"/>
  </r>
  <r>
    <x v="548"/>
    <x v="547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d v="2015-01-16T19:21:39"/>
    <b v="0"/>
    <n v="32"/>
  </r>
  <r>
    <x v="549"/>
    <x v="548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d v="2012-06-07T19:51:29"/>
    <b v="0"/>
    <n v="25"/>
  </r>
  <r>
    <x v="550"/>
    <x v="549"/>
    <s v="New Jersey Alternative Rock band COCO needs YOUR help self-releasing debut EP!"/>
    <n v="1000"/>
    <n v="1006"/>
    <x v="0"/>
    <s v="US"/>
    <s v="USD"/>
    <n v="1331697540"/>
    <d v="2012-03-14T03:59:00"/>
    <n v="1328749249"/>
    <d v="2012-02-09T01:00:49"/>
    <b v="0"/>
    <n v="19"/>
  </r>
  <r>
    <x v="551"/>
    <x v="550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d v="2017-02-28T00:32:11"/>
    <b v="0"/>
    <n v="7"/>
  </r>
  <r>
    <x v="552"/>
    <x v="551"/>
    <s v="SAVE MONEY! Stop worrying about account disputes, supervising installs, and corporation bull-****. We actively negotiate on your behalf"/>
    <n v="1000"/>
    <n v="1"/>
    <x v="2"/>
    <s v="CA"/>
    <s v="CAD"/>
    <n v="1466789269"/>
    <d v="2016-06-24T17:27:49"/>
    <n v="1464197269"/>
    <d v="2016-05-25T17:27:49"/>
    <b v="0"/>
    <n v="1"/>
  </r>
  <r>
    <x v="553"/>
    <x v="552"/>
    <s v="Back this project and get access to a course about building COMPLETE web applications without coding."/>
    <n v="1000"/>
    <n v="15"/>
    <x v="2"/>
    <s v="US"/>
    <s v="USD"/>
    <n v="1472135676"/>
    <d v="2016-08-25T14:34:36"/>
    <n v="1469543676"/>
    <d v="2016-07-26T14:34:36"/>
    <b v="0"/>
    <n v="1"/>
  </r>
  <r>
    <x v="554"/>
    <x v="553"/>
    <s v="The best dating website for bronys and pegasisters. The reason I'm trying to get the funds for this project is that I need a laptop."/>
    <n v="1000"/>
    <n v="0"/>
    <x v="2"/>
    <s v="US"/>
    <s v="USD"/>
    <n v="1429632822"/>
    <d v="2015-04-21T16:13:42"/>
    <n v="1428596022"/>
    <d v="2015-04-09T16:13:42"/>
    <b v="0"/>
    <n v="0"/>
  </r>
  <r>
    <x v="555"/>
    <x v="554"/>
    <s v="A website that could group all your social 'identities' and online property together and find new followers or creators to follow"/>
    <n v="1000"/>
    <n v="0"/>
    <x v="2"/>
    <s v="IT"/>
    <s v="EUR"/>
    <n v="1453071600"/>
    <d v="2016-01-17T23:00:00"/>
    <n v="1449596425"/>
    <d v="2015-12-08T17:40:25"/>
    <b v="0"/>
    <n v="0"/>
  </r>
  <r>
    <x v="556"/>
    <x v="555"/>
    <s v="We're seeking to reward our members for their social behavior. The members win on two levels- compensation and increased viral sharing!"/>
    <n v="1000"/>
    <n v="8"/>
    <x v="2"/>
    <s v="US"/>
    <s v="USD"/>
    <n v="1415932643"/>
    <d v="2014-11-14T02:37:23"/>
    <n v="1413337043"/>
    <d v="2014-10-15T01:37:23"/>
    <b v="0"/>
    <n v="8"/>
  </r>
  <r>
    <x v="557"/>
    <x v="556"/>
    <s v="I have been working on a recipe for 20 years now and need to perfect it!  Also want to do a gluten free version, then open a food truck"/>
    <n v="1000"/>
    <n v="0"/>
    <x v="1"/>
    <s v="US"/>
    <s v="USD"/>
    <n v="1407705187"/>
    <d v="2014-08-10T21:13:07"/>
    <n v="1405113187"/>
    <d v="2014-07-11T21:13:07"/>
    <b v="0"/>
    <n v="0"/>
  </r>
  <r>
    <x v="558"/>
    <x v="557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d v="2012-04-26T20:58:51"/>
    <b v="0"/>
    <n v="43"/>
  </r>
  <r>
    <x v="559"/>
    <x v="558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d v="2012-04-24T01:47:35"/>
    <b v="0"/>
    <n v="36"/>
  </r>
  <r>
    <x v="560"/>
    <x v="559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d v="2011-06-17T18:46:23"/>
    <b v="0"/>
    <n v="25"/>
  </r>
  <r>
    <x v="561"/>
    <x v="560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d v="2015-01-13T23:13:07"/>
    <b v="0"/>
    <n v="20"/>
  </r>
  <r>
    <x v="562"/>
    <x v="561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d v="2011-06-02T15:34:15"/>
    <b v="0"/>
    <n v="11"/>
  </r>
  <r>
    <x v="563"/>
    <x v="562"/>
    <s v="Crazy Daisy will become the newest member of the food truck distributors in Kansas City, Missouri."/>
    <n v="1000"/>
    <n v="5"/>
    <x v="1"/>
    <s v="US"/>
    <s v="USD"/>
    <n v="1426526880"/>
    <d v="2015-03-16T17:28:00"/>
    <n v="1421346480"/>
    <d v="2015-01-15T18:28:00"/>
    <b v="0"/>
    <n v="5"/>
  </r>
  <r>
    <x v="564"/>
    <x v="563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d v="2015-09-26T21:13:24"/>
    <b v="1"/>
    <n v="53"/>
  </r>
  <r>
    <x v="565"/>
    <x v="564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d v="2016-09-23T14:45:14"/>
    <b v="0"/>
    <n v="50"/>
  </r>
  <r>
    <x v="566"/>
    <x v="565"/>
    <s v="Creativity on the go! |_x000a_CrÃ©ativitÃ© en mouvement !"/>
    <n v="1000"/>
    <n v="1707"/>
    <x v="0"/>
    <s v="CA"/>
    <s v="CAD"/>
    <n v="1447079520"/>
    <d v="2015-11-09T14:32:00"/>
    <n v="1443449265"/>
    <d v="2015-09-28T14:07:45"/>
    <b v="0"/>
    <n v="28"/>
  </r>
  <r>
    <x v="567"/>
    <x v="566"/>
    <s v="READY TO PRINT. A fun 38 page full color, hand illustrated children's book based on Australian animals and Indigenous Legends."/>
    <n v="1000"/>
    <n v="105"/>
    <x v="1"/>
    <s v="AU"/>
    <s v="AUD"/>
    <n v="1468658866"/>
    <d v="2016-07-16T08:47:46"/>
    <n v="1464943666"/>
    <d v="2016-06-03T08:47:46"/>
    <b v="0"/>
    <n v="2"/>
  </r>
  <r>
    <x v="568"/>
    <x v="567"/>
    <s v="The premiere theatre troupe in SE Michigan offering acting opportunities for the 50+ actor."/>
    <n v="1000"/>
    <n v="1200"/>
    <x v="0"/>
    <s v="US"/>
    <s v="USD"/>
    <n v="1424149140"/>
    <d v="2015-02-17T04:59:00"/>
    <n v="1421964718"/>
    <d v="2015-01-22T22:11:58"/>
    <b v="0"/>
    <n v="18"/>
  </r>
  <r>
    <x v="569"/>
    <x v="568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d v="2015-04-09T12:50:46"/>
    <b v="0"/>
    <n v="61"/>
  </r>
  <r>
    <x v="570"/>
    <x v="569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d v="2014-06-18T04:45:52"/>
    <b v="0"/>
    <n v="38"/>
  </r>
  <r>
    <x v="571"/>
    <x v="570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d v="2014-11-05T13:16:06"/>
    <b v="0"/>
    <n v="31"/>
  </r>
  <r>
    <x v="572"/>
    <x v="571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d v="2014-08-30T10:53:10"/>
    <b v="0"/>
    <n v="23"/>
  </r>
  <r>
    <x v="573"/>
    <x v="572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d v="2014-08-24T22:08:55"/>
    <b v="0"/>
    <n v="35"/>
  </r>
  <r>
    <x v="574"/>
    <x v="573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d v="2015-11-05T16:53:37"/>
    <b v="0"/>
    <n v="93"/>
  </r>
  <r>
    <x v="575"/>
    <x v="574"/>
    <s v="1920's London; two brothers try to make a name for themselves in the underground crime world but encounter a ruthless Irish mob boss."/>
    <n v="1000"/>
    <n v="10"/>
    <x v="1"/>
    <s v="GB"/>
    <s v="GBP"/>
    <n v="1450032297"/>
    <d v="2015-12-13T18:44:57"/>
    <n v="1444844697"/>
    <d v="2015-10-14T17:44:57"/>
    <b v="0"/>
    <n v="1"/>
  </r>
  <r>
    <x v="576"/>
    <x v="575"/>
    <s v="Almost Random Theatre's play about a candidate - with no policies - who is seeking election in May 2015"/>
    <n v="1000"/>
    <n v="417"/>
    <x v="1"/>
    <s v="GB"/>
    <s v="GBP"/>
    <n v="1431018719"/>
    <d v="2015-05-07T17:11:59"/>
    <n v="1429290719"/>
    <d v="2015-04-17T17:11:59"/>
    <b v="0"/>
    <n v="14"/>
  </r>
  <r>
    <x v="577"/>
    <x v="576"/>
    <s v="Een Gay Party in het centrum van Amersfoort. _x000a_Een geweldige avond uit, met een show, optredens en DJ's."/>
    <n v="1000"/>
    <n v="0"/>
    <x v="1"/>
    <s v="NL"/>
    <s v="EUR"/>
    <n v="1417778880"/>
    <d v="2014-12-05T11:28:00"/>
    <n v="1415711095"/>
    <d v="2014-11-11T13:04:55"/>
    <b v="0"/>
    <n v="0"/>
  </r>
  <r>
    <x v="578"/>
    <x v="577"/>
    <s v="An inclusive, cross community, multi-cultural theatre production for children aged 3 to 16 and their families"/>
    <n v="1000"/>
    <n v="611"/>
    <x v="1"/>
    <s v="GB"/>
    <s v="GBP"/>
    <n v="1458117190"/>
    <d v="2016-03-16T08:33:10"/>
    <n v="1455528790"/>
    <d v="2016-02-15T09:33:10"/>
    <b v="0"/>
    <n v="3"/>
  </r>
  <r>
    <x v="579"/>
    <x v="578"/>
    <s v="This is a touring production for schools in the Treasure Valley!"/>
    <n v="1000"/>
    <n v="1000"/>
    <x v="0"/>
    <s v="US"/>
    <s v="USD"/>
    <n v="1457135846"/>
    <d v="2016-03-04T23:57:26"/>
    <n v="1454543846"/>
    <d v="2016-02-03T23:57:26"/>
    <b v="0"/>
    <n v="24"/>
  </r>
  <r>
    <x v="580"/>
    <x v="579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d v="2014-09-30T15:37:03"/>
    <b v="0"/>
    <n v="34"/>
  </r>
  <r>
    <x v="581"/>
    <x v="580"/>
    <s v="This center will be open to any and all people regardless of their religion.   We will be offering art, music, empowerment, and more!"/>
    <n v="1000"/>
    <n v="25"/>
    <x v="1"/>
    <s v="US"/>
    <s v="USD"/>
    <n v="1447965917"/>
    <d v="2015-11-19T20:45:17"/>
    <n v="1445370317"/>
    <d v="2015-10-20T19:45:17"/>
    <b v="0"/>
    <n v="2"/>
  </r>
  <r>
    <x v="582"/>
    <x v="581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d v="2015-02-01T05:51:46"/>
    <b v="0"/>
    <n v="20"/>
  </r>
  <r>
    <x v="583"/>
    <x v="582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d v="2015-04-03T18:52:33"/>
    <b v="0"/>
    <n v="17"/>
  </r>
  <r>
    <x v="584"/>
    <x v="583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d v="2016-05-21T08:41:21"/>
    <b v="0"/>
    <n v="28"/>
  </r>
  <r>
    <x v="585"/>
    <x v="584"/>
    <s v="Help us build the Kitchen from Hell!"/>
    <n v="1000"/>
    <n v="1003"/>
    <x v="0"/>
    <s v="US"/>
    <s v="USD"/>
    <n v="1455998867"/>
    <d v="2016-02-20T20:07:47"/>
    <n v="1453406867"/>
    <d v="2016-01-21T20:07:47"/>
    <b v="0"/>
    <n v="22"/>
  </r>
  <r>
    <x v="586"/>
    <x v="585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d v="2015-08-12T01:04:19"/>
    <b v="0"/>
    <n v="25"/>
  </r>
  <r>
    <x v="587"/>
    <x v="586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d v="2016-01-04T06:03:17"/>
    <b v="0"/>
    <n v="27"/>
  </r>
  <r>
    <x v="588"/>
    <x v="587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20:00:34"/>
    <n v="1415995234"/>
    <d v="2014-11-14T20:00:34"/>
    <b v="0"/>
    <n v="7"/>
  </r>
  <r>
    <x v="589"/>
    <x v="588"/>
    <s v="Help fund the exciting first collaboration between Hotel Echo and Bristol Cathedral: WILD MEN, a show commemorating those lost in WW1."/>
    <n v="1000"/>
    <n v="41"/>
    <x v="1"/>
    <s v="GB"/>
    <s v="GBP"/>
    <n v="1442440800"/>
    <d v="2015-09-16T22:00:00"/>
    <n v="1440497876"/>
    <d v="2015-08-25T10:17:56"/>
    <b v="0"/>
    <n v="4"/>
  </r>
  <r>
    <x v="590"/>
    <x v="589"/>
    <s v="Performing Arts workshops, for young people aged 5 -16, exploring how the sea has shaped Cowes as a settlement."/>
    <n v="1000"/>
    <n v="1"/>
    <x v="1"/>
    <s v="GB"/>
    <s v="GBP"/>
    <n v="1464354720"/>
    <d v="2016-05-27T13:12:00"/>
    <n v="1463648360"/>
    <d v="2016-05-19T08:59:20"/>
    <b v="0"/>
    <n v="1"/>
  </r>
  <r>
    <x v="591"/>
    <x v="590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d v="2017-03-06T17:16:59"/>
    <b v="0"/>
    <n v="12"/>
  </r>
  <r>
    <x v="592"/>
    <x v="591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d v="2014-07-09T23:27:21"/>
    <b v="1"/>
    <n v="24"/>
  </r>
  <r>
    <x v="593"/>
    <x v="592"/>
    <s v="Escape from Reality's 1st Season &quot;Defying Gravity&quot; including The Last Five Years, Godspell, and Aida."/>
    <n v="1000"/>
    <n v="250"/>
    <x v="1"/>
    <s v="US"/>
    <s v="USD"/>
    <n v="1443224622"/>
    <d v="2015-09-25T23:43:42"/>
    <n v="1440632622"/>
    <d v="2015-08-26T23:43:42"/>
    <b v="0"/>
    <n v="6"/>
  </r>
  <r>
    <x v="594"/>
    <x v="593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d v="2016-03-17T22:39:07"/>
    <b v="0"/>
    <n v="28"/>
  </r>
  <r>
    <x v="595"/>
    <x v="594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d v="2016-04-03T19:31:57"/>
    <b v="1"/>
    <n v="26"/>
  </r>
  <r>
    <x v="596"/>
    <x v="595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d v="2016-04-15T01:22:19"/>
    <b v="0"/>
    <n v="20"/>
  </r>
  <r>
    <x v="597"/>
    <x v="596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d v="2016-08-26T08:46:48"/>
    <b v="0"/>
    <n v="49"/>
  </r>
  <r>
    <x v="598"/>
    <x v="597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d v="2014-07-17T07:45:08"/>
    <b v="0"/>
    <n v="26"/>
  </r>
  <r>
    <x v="599"/>
    <x v="598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d v="2016-05-23T02:39:32"/>
    <b v="0"/>
    <n v="14"/>
  </r>
  <r>
    <x v="600"/>
    <x v="599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d v="2014-11-26T04:47:39"/>
    <b v="0"/>
    <n v="23"/>
  </r>
  <r>
    <x v="601"/>
    <x v="600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d v="2014-08-04T13:09:16"/>
    <b v="0"/>
    <n v="27"/>
  </r>
  <r>
    <x v="602"/>
    <x v="601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d v="2016-07-21T14:48:13"/>
    <b v="0"/>
    <n v="19"/>
  </r>
  <r>
    <x v="603"/>
    <x v="602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d v="2014-08-10T12:35:46"/>
    <b v="0"/>
    <n v="45"/>
  </r>
  <r>
    <x v="604"/>
    <x v="603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d v="2015-01-12T19:58:45"/>
    <b v="0"/>
    <n v="25"/>
  </r>
  <r>
    <x v="605"/>
    <x v="604"/>
    <s v="&quot;He was a poet, a vagrant, a philosopher, a lady's man and a hard drinker&quot;"/>
    <n v="1000"/>
    <n v="1078"/>
    <x v="0"/>
    <s v="US"/>
    <s v="USD"/>
    <n v="1458332412"/>
    <d v="2016-03-18T20:20:12"/>
    <n v="1454448012"/>
    <d v="2016-02-02T21:20:12"/>
    <b v="0"/>
    <n v="14"/>
  </r>
  <r>
    <x v="606"/>
    <x v="605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d v="2014-06-30T15:20:26"/>
    <b v="0"/>
    <n v="37"/>
  </r>
  <r>
    <x v="607"/>
    <x v="606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d v="2016-03-14T19:15:24"/>
    <b v="0"/>
    <n v="27"/>
  </r>
  <r>
    <x v="608"/>
    <x v="607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d v="2016-02-19T22:03:58"/>
    <b v="0"/>
    <n v="42"/>
  </r>
  <r>
    <x v="609"/>
    <x v="608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d v="2015-10-20T17:58:11"/>
    <b v="0"/>
    <n v="8"/>
  </r>
  <r>
    <x v="610"/>
    <x v="609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d v="2015-02-22T12:53:12"/>
    <b v="0"/>
    <n v="17"/>
  </r>
  <r>
    <x v="611"/>
    <x v="610"/>
    <s v="A political comedy for a crazy election year"/>
    <n v="1000"/>
    <n v="1280"/>
    <x v="0"/>
    <s v="US"/>
    <s v="USD"/>
    <n v="1467301334"/>
    <d v="2016-06-30T15:42:14"/>
    <n v="1464709334"/>
    <d v="2016-05-31T15:42:14"/>
    <b v="0"/>
    <n v="26"/>
  </r>
  <r>
    <x v="612"/>
    <x v="611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d v="2015-08-07T09:27:53"/>
    <b v="0"/>
    <n v="42"/>
  </r>
  <r>
    <x v="613"/>
    <x v="612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d v="2015-07-09T02:18:28"/>
    <b v="0"/>
    <n v="24"/>
  </r>
  <r>
    <x v="614"/>
    <x v="613"/>
    <s v="Multi Award-Winng play THE PILLOWMAN coming to the Arts Centre Theatre, Aberdeen"/>
    <n v="1000"/>
    <n v="1005"/>
    <x v="0"/>
    <s v="GB"/>
    <s v="GBP"/>
    <n v="1444060800"/>
    <d v="2015-10-05T16:00:00"/>
    <n v="1440082649"/>
    <d v="2015-08-20T14:57:29"/>
    <b v="0"/>
    <n v="17"/>
  </r>
  <r>
    <x v="615"/>
    <x v="614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d v="2015-05-11T19:27:24"/>
    <b v="0"/>
    <n v="41"/>
  </r>
  <r>
    <x v="616"/>
    <x v="615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d v="2014-08-18T17:46:34"/>
    <b v="0"/>
    <n v="19"/>
  </r>
  <r>
    <x v="617"/>
    <x v="616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d v="2016-03-22T02:18:02"/>
    <b v="0"/>
    <n v="49"/>
  </r>
  <r>
    <x v="618"/>
    <x v="617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d v="2014-08-15T19:10:22"/>
    <b v="0"/>
    <n v="27"/>
  </r>
  <r>
    <x v="619"/>
    <x v="618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d v="2015-07-18T10:22:16"/>
    <b v="0"/>
    <n v="31"/>
  </r>
  <r>
    <x v="620"/>
    <x v="619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d v="2016-10-18T03:10:26"/>
    <b v="0"/>
    <n v="17"/>
  </r>
  <r>
    <x v="621"/>
    <x v="620"/>
    <s v="5 actors. 39 characters. 1 epic adventure. Presented by the Cradle Theatre Company."/>
    <n v="1000"/>
    <n v="1000.99"/>
    <x v="0"/>
    <s v="US"/>
    <s v="USD"/>
    <n v="1411874580"/>
    <d v="2014-09-28T03:23:00"/>
    <n v="1409030371"/>
    <d v="2014-08-26T05:19:31"/>
    <b v="0"/>
    <n v="21"/>
  </r>
  <r>
    <x v="622"/>
    <x v="621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8:45:30"/>
    <n v="1428691530"/>
    <d v="2015-04-10T18:45:30"/>
    <b v="0"/>
    <n v="3"/>
  </r>
  <r>
    <x v="623"/>
    <x v="622"/>
    <s v="This new musical comedy empowers women and girls of all ages to be themselves in their shoes, whatever shoes they choose."/>
    <n v="1000"/>
    <n v="1"/>
    <x v="1"/>
    <s v="CA"/>
    <s v="CAD"/>
    <n v="1479773838"/>
    <d v="2016-11-22T00:17:18"/>
    <n v="1477178238"/>
    <d v="2016-10-22T23:17:18"/>
    <b v="0"/>
    <n v="1"/>
  </r>
  <r>
    <x v="624"/>
    <x v="623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d v="2015-06-30T13:20:52"/>
    <b v="0"/>
    <n v="28"/>
  </r>
  <r>
    <x v="625"/>
    <x v="624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d v="2015-05-12T16:12:17"/>
    <b v="0"/>
    <n v="17"/>
  </r>
  <r>
    <x v="626"/>
    <x v="625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d v="2016-01-05T15:38:10"/>
    <b v="0"/>
    <n v="18"/>
  </r>
  <r>
    <x v="627"/>
    <x v="626"/>
    <s v="Help us independently produce two great comedies by Christopher Durang."/>
    <n v="1000"/>
    <n v="1260"/>
    <x v="0"/>
    <s v="US"/>
    <s v="USD"/>
    <n v="1411084800"/>
    <d v="2014-09-19T00:00:00"/>
    <n v="1410304179"/>
    <d v="2014-09-09T23:09:39"/>
    <b v="0"/>
    <n v="17"/>
  </r>
  <r>
    <x v="628"/>
    <x v="627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d v="2016-07-01T01:09:38"/>
    <b v="0"/>
    <n v="23"/>
  </r>
  <r>
    <x v="629"/>
    <x v="628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d v="2014-05-26T16:59:06"/>
    <b v="0"/>
    <n v="35"/>
  </r>
  <r>
    <x v="630"/>
    <x v="629"/>
    <s v="&quot;MARK TWAIN IS HELL FOR THE COMPANY&quot; is an original theatrical production created and under development by Jeff Lowe."/>
    <n v="1000"/>
    <n v="100"/>
    <x v="1"/>
    <s v="US"/>
    <s v="USD"/>
    <n v="1439828159"/>
    <d v="2015-08-17T16:15:59"/>
    <n v="1437236159"/>
    <d v="2015-07-18T16:15:59"/>
    <b v="0"/>
    <n v="1"/>
  </r>
  <r>
    <x v="631"/>
    <x v="630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d v="2016-02-03T00:51:13"/>
    <b v="0"/>
    <n v="11"/>
  </r>
  <r>
    <x v="632"/>
    <x v="631"/>
    <s v="I would like to make a demo recording of six songs from COME OUT SWINGIN'!"/>
    <n v="1000"/>
    <n v="1460"/>
    <x v="0"/>
    <s v="US"/>
    <s v="USD"/>
    <n v="1463529600"/>
    <d v="2016-05-18T00:00:00"/>
    <n v="1462307652"/>
    <d v="2016-05-03T20:34:12"/>
    <b v="0"/>
    <n v="38"/>
  </r>
  <r>
    <x v="633"/>
    <x v="632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d v="2016-06-10T23:32:12"/>
    <b v="0"/>
    <n v="10"/>
  </r>
  <r>
    <x v="634"/>
    <x v="633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d v="2015-02-24T10:53:39"/>
    <b v="0"/>
    <n v="24"/>
  </r>
  <r>
    <x v="635"/>
    <x v="634"/>
    <s v="Come and help us make the Canterbury Shakespeare Festival a reality"/>
    <n v="1000"/>
    <n v="1000.01"/>
    <x v="0"/>
    <s v="GB"/>
    <s v="GBP"/>
    <n v="1440111600"/>
    <d v="2015-08-20T23:00:00"/>
    <n v="1437545657"/>
    <d v="2015-07-22T06:14:17"/>
    <b v="0"/>
    <n v="20"/>
  </r>
  <r>
    <x v="636"/>
    <x v="635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d v="2015-06-29T05:01:44"/>
    <b v="0"/>
    <n v="26"/>
  </r>
  <r>
    <x v="637"/>
    <x v="636"/>
    <s v="V-Day is a global activist movement to end violence against women and girls."/>
    <n v="1000"/>
    <n v="38"/>
    <x v="1"/>
    <s v="US"/>
    <s v="USD"/>
    <n v="1420081143"/>
    <d v="2015-01-01T02:59:03"/>
    <n v="1417489143"/>
    <d v="2014-12-02T02:59:03"/>
    <b v="1"/>
    <n v="4"/>
  </r>
  <r>
    <x v="638"/>
    <x v="637"/>
    <s v="TWO NEW DARK COMEDIES OPENING IN NYC THIS APRIL AND MAY BY CHRISTOPHER B. LATRO _x000a_ABOUT FAMILY, AMBITION, LOVE AND GREED"/>
    <n v="1000"/>
    <n v="25"/>
    <x v="1"/>
    <s v="US"/>
    <s v="USD"/>
    <n v="1427408271"/>
    <d v="2015-03-26T22:17:51"/>
    <n v="1424819871"/>
    <d v="2015-02-24T23:17:51"/>
    <b v="0"/>
    <n v="1"/>
  </r>
  <r>
    <x v="639"/>
    <x v="638"/>
    <s v="Saloon owner Gertude Blum mistrusts all men and scorns love, but sailor Harry Bales' romantic dreams force her to face her tragic past."/>
    <n v="1000"/>
    <n v="0"/>
    <x v="1"/>
    <s v="US"/>
    <s v="USD"/>
    <n v="1408863600"/>
    <d v="2014-08-24T07:00:00"/>
    <n v="1408203557"/>
    <d v="2014-08-16T15:39:17"/>
    <b v="0"/>
    <n v="0"/>
  </r>
  <r>
    <x v="640"/>
    <x v="639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6:00:18"/>
    <n v="1422424818"/>
    <d v="2015-01-28T06:00:18"/>
    <b v="0"/>
    <n v="1"/>
  </r>
  <r>
    <x v="641"/>
    <x v="640"/>
    <s v="Burqa&amp;Rifle dramatizes the  encounter between two women -- a vigilante and a convert to Islam."/>
    <n v="1000"/>
    <n v="153"/>
    <x v="1"/>
    <s v="US"/>
    <s v="USD"/>
    <n v="1414354080"/>
    <d v="2014-10-26T20:08:00"/>
    <n v="1411587606"/>
    <d v="2014-09-24T19:40:06"/>
    <b v="0"/>
    <n v="4"/>
  </r>
  <r>
    <x v="642"/>
    <x v="641"/>
    <s v="We're a horror based theatre company in Oklahoma City beginning our first season of shows."/>
    <n v="1000"/>
    <n v="211"/>
    <x v="1"/>
    <s v="US"/>
    <s v="USD"/>
    <n v="1423186634"/>
    <d v="2015-02-06T01:37:14"/>
    <n v="1418002634"/>
    <d v="2014-12-08T01:37:14"/>
    <b v="0"/>
    <n v="8"/>
  </r>
  <r>
    <x v="643"/>
    <x v="642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13:07:28"/>
    <n v="1462280848"/>
    <d v="2016-05-03T13:07:28"/>
    <b v="0"/>
    <n v="11"/>
  </r>
  <r>
    <x v="644"/>
    <x v="643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23:08:27"/>
    <n v="1435014507"/>
    <d v="2015-06-22T23:08:27"/>
    <b v="0"/>
    <n v="4"/>
  </r>
  <r>
    <x v="645"/>
    <x v="644"/>
    <s v="V-Day Southern Utah University 2015 and Second Studio Players presents: The Vagina Monologues"/>
    <n v="1000"/>
    <n v="165"/>
    <x v="1"/>
    <s v="US"/>
    <s v="USD"/>
    <n v="1425178800"/>
    <d v="2015-03-01T03:00:00"/>
    <n v="1422374420"/>
    <d v="2015-01-27T16:00:20"/>
    <b v="0"/>
    <n v="6"/>
  </r>
  <r>
    <x v="646"/>
    <x v="645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8:35:11"/>
    <n v="1403462111"/>
    <d v="2014-06-22T18:35:11"/>
    <b v="0"/>
    <n v="2"/>
  </r>
  <r>
    <x v="647"/>
    <x v="646"/>
    <s v="Our theater troupe needs your help to put on a unique production of Hamlet! Pledge to help young actors learn and refine their skills!"/>
    <n v="1000"/>
    <n v="47"/>
    <x v="1"/>
    <s v="US"/>
    <s v="USD"/>
    <n v="1448078400"/>
    <d v="2015-11-21T04:00:00"/>
    <n v="1445985299"/>
    <d v="2015-10-27T22:34:59"/>
    <b v="0"/>
    <n v="5"/>
  </r>
  <r>
    <x v="648"/>
    <x v="647"/>
    <s v="A gripping re-enactment of a true breast cancer survival story, highlighted with inspiration and laughter!"/>
    <n v="1000"/>
    <n v="32"/>
    <x v="1"/>
    <s v="US"/>
    <s v="USD"/>
    <n v="1438959600"/>
    <d v="2015-08-07T15:00:00"/>
    <n v="1437754137"/>
    <d v="2015-07-24T16:08:57"/>
    <b v="0"/>
    <n v="3"/>
  </r>
  <r>
    <x v="649"/>
    <x v="648"/>
    <s v="Weather Men is a play, written by Nathan Black.  A comedy/drama that explores the question of 'why people stay together?'"/>
    <n v="1000"/>
    <n v="100"/>
    <x v="1"/>
    <s v="US"/>
    <s v="USD"/>
    <n v="1440613920"/>
    <d v="2015-08-26T18:32:00"/>
    <n v="1435953566"/>
    <d v="2015-07-03T19:59:26"/>
    <b v="0"/>
    <n v="6"/>
  </r>
  <r>
    <x v="650"/>
    <x v="649"/>
    <s v="We are three students that want to make a short PokÃ©mon movie as a school project!"/>
    <n v="1010"/>
    <n v="1"/>
    <x v="1"/>
    <s v="DE"/>
    <s v="EUR"/>
    <n v="1463602935"/>
    <d v="2016-05-18T20:22:15"/>
    <n v="1461874935"/>
    <d v="2016-04-28T20:22:15"/>
    <b v="0"/>
    <n v="1"/>
  </r>
  <r>
    <x v="651"/>
    <x v="650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d v="2016-05-09T00:57:04"/>
    <b v="0"/>
    <n v="18"/>
  </r>
  <r>
    <x v="652"/>
    <x v="651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d v="2016-07-05T12:06:28"/>
    <b v="0"/>
    <n v="30"/>
  </r>
  <r>
    <x v="653"/>
    <x v="652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d v="2016-05-04T01:28:59"/>
    <b v="0"/>
    <n v="42"/>
  </r>
  <r>
    <x v="654"/>
    <x v="653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d v="2014-02-24T09:24:15"/>
    <b v="0"/>
    <n v="47"/>
  </r>
  <r>
    <x v="655"/>
    <x v="654"/>
    <s v="Turning myself into a vocal artist."/>
    <n v="1100"/>
    <n v="0"/>
    <x v="2"/>
    <s v="US"/>
    <s v="USD"/>
    <n v="1426269456"/>
    <d v="2015-03-13T17:57:36"/>
    <n v="1423681056"/>
    <d v="2015-02-11T18:57:36"/>
    <b v="0"/>
    <n v="0"/>
  </r>
  <r>
    <x v="656"/>
    <x v="655"/>
    <s v="Idle gamers are the group of gamers worth watching play video games. We have a back log of video ideas and want to entertain you."/>
    <n v="1100"/>
    <n v="0"/>
    <x v="1"/>
    <s v="US"/>
    <s v="USD"/>
    <n v="1402852087"/>
    <d v="2014-06-15T17:08:07"/>
    <n v="1400260087"/>
    <d v="2014-05-16T17:08:07"/>
    <b v="0"/>
    <n v="0"/>
  </r>
  <r>
    <x v="657"/>
    <x v="656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d v="2012-03-19T21:22:40"/>
    <b v="0"/>
    <n v="34"/>
  </r>
  <r>
    <x v="658"/>
    <x v="657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5:00:00"/>
    <n v="1286930435"/>
    <d v="2010-10-13T00:40:35"/>
    <b v="0"/>
    <n v="5"/>
  </r>
  <r>
    <x v="659"/>
    <x v="658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d v="2012-03-29T06:10:24"/>
    <b v="0"/>
    <n v="34"/>
  </r>
  <r>
    <x v="660"/>
    <x v="659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d v="2012-03-02T18:00:03"/>
    <b v="0"/>
    <n v="19"/>
  </r>
  <r>
    <x v="661"/>
    <x v="660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d v="2014-03-21T21:18:37"/>
    <b v="0"/>
    <n v="191"/>
  </r>
  <r>
    <x v="662"/>
    <x v="661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d v="2015-03-10T15:51:24"/>
    <b v="0"/>
    <n v="19"/>
  </r>
  <r>
    <x v="663"/>
    <x v="662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d v="2014-08-05T17:09:42"/>
    <b v="0"/>
    <n v="15"/>
  </r>
  <r>
    <x v="664"/>
    <x v="663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d v="2016-03-16T14:21:19"/>
    <b v="0"/>
    <n v="15"/>
  </r>
  <r>
    <x v="665"/>
    <x v="664"/>
    <s v="This is a film inspired by Quentin Tarantino, I want to make a film thats entertaining yet gritty. 7 Sins is in pre-production."/>
    <n v="1110"/>
    <n v="0"/>
    <x v="1"/>
    <s v="GB"/>
    <s v="GBP"/>
    <n v="1425131108"/>
    <d v="2015-02-28T13:45:08"/>
    <n v="1422539108"/>
    <d v="2015-01-29T13:45:08"/>
    <b v="0"/>
    <n v="0"/>
  </r>
  <r>
    <x v="666"/>
    <x v="665"/>
    <s v="A Festival Backed Production of a Full-Length Play."/>
    <n v="1150"/>
    <n v="1330"/>
    <x v="0"/>
    <s v="US"/>
    <s v="USD"/>
    <n v="1434921600"/>
    <d v="2015-06-21T21:20:00"/>
    <n v="1433109907"/>
    <d v="2015-05-31T22:05:07"/>
    <b v="0"/>
    <n v="30"/>
  </r>
  <r>
    <x v="667"/>
    <x v="666"/>
    <s v="Somethin' Tasty is a unique coffee, pastry &amp; retail store. We consign from all local sources: pottery, glass &amp; art."/>
    <n v="1150"/>
    <n v="0"/>
    <x v="1"/>
    <s v="US"/>
    <s v="USD"/>
    <n v="1418504561"/>
    <d v="2014-12-13T21:02:41"/>
    <n v="1417208561"/>
    <d v="2014-11-28T21:02:41"/>
    <b v="0"/>
    <n v="0"/>
  </r>
  <r>
    <x v="668"/>
    <x v="667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d v="2013-06-08T00:26:21"/>
    <b v="0"/>
    <n v="24"/>
  </r>
  <r>
    <x v="669"/>
    <x v="668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d v="2011-08-24T03:00:37"/>
    <b v="0"/>
    <n v="21"/>
  </r>
  <r>
    <x v="670"/>
    <x v="669"/>
    <s v="I"/>
    <n v="1200"/>
    <n v="0"/>
    <x v="2"/>
    <s v="US"/>
    <s v="USD"/>
    <n v="1467763200"/>
    <d v="2016-07-06T00:00:00"/>
    <n v="1466453161"/>
    <d v="2016-06-20T20:06:01"/>
    <b v="0"/>
    <n v="0"/>
  </r>
  <r>
    <x v="671"/>
    <x v="670"/>
    <s v="The Rest of Us follows a survivor of an outbreak that nearly destroyed the earth as he travels to find some form of humanity."/>
    <n v="1200"/>
    <n v="401"/>
    <x v="1"/>
    <s v="GB"/>
    <s v="GBP"/>
    <n v="1428951600"/>
    <d v="2015-04-13T19:00:00"/>
    <n v="1425512843"/>
    <d v="2015-03-04T23:47:23"/>
    <b v="0"/>
    <n v="13"/>
  </r>
  <r>
    <x v="672"/>
    <x v="671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d v="2016-12-21T00:44:54"/>
    <b v="0"/>
    <n v="18"/>
  </r>
  <r>
    <x v="673"/>
    <x v="672"/>
    <s v="Shirts, so technologically advanced, they connect mentally to their audience upon sight."/>
    <n v="1200"/>
    <n v="0"/>
    <x v="1"/>
    <s v="CA"/>
    <s v="CAD"/>
    <n v="1408495440"/>
    <d v="2014-08-20T00:44:00"/>
    <n v="1405640302"/>
    <d v="2014-07-17T23:38:22"/>
    <b v="0"/>
    <n v="0"/>
  </r>
  <r>
    <x v="674"/>
    <x v="673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d v="2013-10-02T15:03:46"/>
    <b v="0"/>
    <n v="17"/>
  </r>
  <r>
    <x v="675"/>
    <x v="674"/>
    <s v="Modern Post-Hardcore/Electro music (Hardstyle, EDM, Trap, Dubstep, Dembow, House)."/>
    <n v="1200"/>
    <n v="1200"/>
    <x v="0"/>
    <s v="ES"/>
    <s v="EUR"/>
    <n v="1448463431"/>
    <d v="2015-11-25T14:57:11"/>
    <n v="1444831031"/>
    <d v="2015-10-14T13:57:11"/>
    <b v="0"/>
    <n v="24"/>
  </r>
  <r>
    <x v="676"/>
    <x v="675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d v="2015-03-16T17:53:38"/>
    <b v="0"/>
    <n v="76"/>
  </r>
  <r>
    <x v="677"/>
    <x v="676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d v="2016-05-12T19:22:59"/>
    <b v="0"/>
    <n v="64"/>
  </r>
  <r>
    <x v="678"/>
    <x v="677"/>
    <s v="What do you get when you take outlaws, guns, gold and and old beagle in the old west? Adventure!"/>
    <n v="1200"/>
    <n v="100"/>
    <x v="1"/>
    <s v="US"/>
    <s v="USD"/>
    <n v="1424014680"/>
    <d v="2015-02-15T15:38:00"/>
    <n v="1418922443"/>
    <d v="2014-12-18T17:07:23"/>
    <b v="0"/>
    <n v="1"/>
  </r>
  <r>
    <x v="679"/>
    <x v="678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d v="2010-03-17T10:48:29"/>
    <b v="1"/>
    <n v="33"/>
  </r>
  <r>
    <x v="680"/>
    <x v="679"/>
    <s v="25 Kansas State Parks in the next year. What a great adventure to take together. Join me. Together we can photo this beautiful state."/>
    <n v="1200"/>
    <n v="0"/>
    <x v="1"/>
    <s v="US"/>
    <s v="USD"/>
    <n v="1401464101"/>
    <d v="2014-05-30T15:35:01"/>
    <n v="1400600101"/>
    <d v="2014-05-20T15:35:01"/>
    <b v="0"/>
    <n v="0"/>
  </r>
  <r>
    <x v="681"/>
    <x v="680"/>
    <s v="I want to be able to have my own photography inside a canvas and have it be displayed everywhere."/>
    <n v="1200"/>
    <n v="0"/>
    <x v="1"/>
    <s v="US"/>
    <s v="USD"/>
    <n v="1444433886"/>
    <d v="2015-10-09T23:38:06"/>
    <n v="1441841886"/>
    <d v="2015-09-09T23:38:06"/>
    <b v="0"/>
    <n v="0"/>
  </r>
  <r>
    <x v="682"/>
    <x v="681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d v="2013-11-29T19:56:26"/>
    <b v="0"/>
    <n v="23"/>
  </r>
  <r>
    <x v="683"/>
    <x v="682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d v="2011-05-25T00:35:27"/>
    <b v="0"/>
    <n v="28"/>
  </r>
  <r>
    <x v="684"/>
    <x v="683"/>
    <s v="A photo journal documenting my experiences and travels across New Zealand"/>
    <n v="1200"/>
    <n v="1330"/>
    <x v="0"/>
    <s v="GB"/>
    <s v="GBP"/>
    <n v="1433948671"/>
    <d v="2015-06-10T15:04:31"/>
    <n v="1430060671"/>
    <d v="2015-04-26T15:04:31"/>
    <b v="0"/>
    <n v="52"/>
  </r>
  <r>
    <x v="685"/>
    <x v="684"/>
    <s v="A little book of calm, in picture form, that will soothe the soul and un-furrow the brow."/>
    <n v="1200"/>
    <n v="3122"/>
    <x v="0"/>
    <s v="GB"/>
    <s v="GBP"/>
    <n v="1476425082"/>
    <d v="2016-10-14T06:04:42"/>
    <n v="1473833082"/>
    <d v="2016-09-14T06:04:42"/>
    <b v="0"/>
    <n v="90"/>
  </r>
  <r>
    <x v="686"/>
    <x v="685"/>
    <s v="Reach the ends of the earth! Claim a piece of alaskan wilderness- your name in a glacier and receive photo book our Denali Expedition"/>
    <n v="1200"/>
    <n v="25"/>
    <x v="1"/>
    <s v="US"/>
    <s v="USD"/>
    <n v="1406743396"/>
    <d v="2014-07-30T18:03:16"/>
    <n v="1404151396"/>
    <d v="2014-06-30T18:03:16"/>
    <b v="0"/>
    <n v="4"/>
  </r>
  <r>
    <x v="687"/>
    <x v="686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d v="2014-10-13T21:45:38"/>
    <b v="0"/>
    <n v="29"/>
  </r>
  <r>
    <x v="688"/>
    <x v="687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d v="2015-10-13T01:25:49"/>
    <b v="0"/>
    <n v="35"/>
  </r>
  <r>
    <x v="689"/>
    <x v="688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d v="2016-04-07T18:55:00"/>
    <b v="0"/>
    <n v="88"/>
  </r>
  <r>
    <x v="690"/>
    <x v="689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d v="2012-12-27T22:54:16"/>
    <b v="0"/>
    <n v="34"/>
  </r>
  <r>
    <x v="691"/>
    <x v="690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d v="2012-05-08T13:14:17"/>
    <b v="1"/>
    <n v="50"/>
  </r>
  <r>
    <x v="692"/>
    <x v="691"/>
    <s v="The aim is to start a business/service serving the finest green tea to my local area by trike as well as selling tea online."/>
    <n v="1200"/>
    <n v="202"/>
    <x v="1"/>
    <s v="GB"/>
    <s v="GBP"/>
    <n v="1459368658"/>
    <d v="2016-03-30T20:10:58"/>
    <n v="1454188258"/>
    <d v="2016-01-30T21:10:58"/>
    <b v="0"/>
    <n v="12"/>
  </r>
  <r>
    <x v="693"/>
    <x v="692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d v="2011-01-14T10:18:49"/>
    <b v="0"/>
    <n v="47"/>
  </r>
  <r>
    <x v="694"/>
    <x v="693"/>
    <s v="We're high school students directing a film adaptation of the play, Fallen Angels, written by NoÃ«l Coward and set in the 1920's."/>
    <n v="1200"/>
    <n v="0"/>
    <x v="1"/>
    <s v="US"/>
    <s v="USD"/>
    <n v="1465790400"/>
    <d v="2016-06-13T04:00:00"/>
    <n v="1462210950"/>
    <d v="2016-05-02T17:42:30"/>
    <b v="0"/>
    <n v="0"/>
  </r>
  <r>
    <x v="695"/>
    <x v="694"/>
    <s v="Stage Door Theater needs a stage for its current and future productions. Can you help?"/>
    <n v="1200"/>
    <n v="715"/>
    <x v="2"/>
    <s v="US"/>
    <s v="USD"/>
    <n v="1434476849"/>
    <d v="2015-06-16T17:47:29"/>
    <n v="1431884849"/>
    <d v="2015-05-17T17:47:29"/>
    <b v="0"/>
    <n v="11"/>
  </r>
  <r>
    <x v="696"/>
    <x v="695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d v="2014-05-21T09:54:09"/>
    <b v="1"/>
    <n v="45"/>
  </r>
  <r>
    <x v="697"/>
    <x v="696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d v="2015-09-30T14:00:12"/>
    <b v="1"/>
    <n v="21"/>
  </r>
  <r>
    <x v="698"/>
    <x v="69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d v="2016-12-18T21:10:36"/>
    <b v="0"/>
    <n v="30"/>
  </r>
  <r>
    <x v="699"/>
    <x v="698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d v="2015-01-22T22:05:25"/>
    <b v="0"/>
    <n v="46"/>
  </r>
  <r>
    <x v="700"/>
    <x v="699"/>
    <s v="Help a small theater produce an original adaptation of Lewis Carroll's classic story."/>
    <n v="1200"/>
    <n v="1616.14"/>
    <x v="0"/>
    <s v="US"/>
    <s v="USD"/>
    <n v="1453179540"/>
    <d v="2016-01-19T04:59:00"/>
    <n v="1452030730"/>
    <d v="2016-01-05T21:52:10"/>
    <b v="0"/>
    <n v="18"/>
  </r>
  <r>
    <x v="701"/>
    <x v="700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d v="2015-08-06T17:31:15"/>
    <b v="0"/>
    <n v="32"/>
  </r>
  <r>
    <x v="702"/>
    <x v="701"/>
    <s v="Artistic Internship @ Ojai Playwrights Conference"/>
    <n v="1200"/>
    <n v="1200"/>
    <x v="0"/>
    <s v="US"/>
    <s v="USD"/>
    <n v="1406185200"/>
    <d v="2014-07-24T07:00:00"/>
    <n v="1404337382"/>
    <d v="2014-07-02T21:43:02"/>
    <b v="0"/>
    <n v="38"/>
  </r>
  <r>
    <x v="703"/>
    <x v="702"/>
    <s v="This summer, The Spotlight Players are celebrating Christmas in July with a presentation of Ken Ludwig's side splitting comedy."/>
    <n v="1200"/>
    <n v="0"/>
    <x v="1"/>
    <s v="US"/>
    <s v="USD"/>
    <n v="1404532740"/>
    <d v="2014-07-05T03:59:00"/>
    <n v="1401823952"/>
    <d v="2014-06-03T19:32:32"/>
    <b v="0"/>
    <n v="0"/>
  </r>
  <r>
    <x v="704"/>
    <x v="703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d v="2016-02-20T03:22:00"/>
    <b v="0"/>
    <n v="24"/>
  </r>
  <r>
    <x v="705"/>
    <x v="704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d v="2016-01-06T02:45:35"/>
    <b v="0"/>
    <n v="9"/>
  </r>
  <r>
    <x v="706"/>
    <x v="705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d v="2014-11-20T20:56:12"/>
    <b v="0"/>
    <n v="20"/>
  </r>
  <r>
    <x v="707"/>
    <x v="706"/>
    <s v="In the 30's, two brothers, Benny and Phil, who go to the Arizona desert to be extras in a huge Biblical epic. Riotous comedy!"/>
    <n v="1200"/>
    <n v="0"/>
    <x v="1"/>
    <s v="US"/>
    <s v="USD"/>
    <n v="1434490914"/>
    <d v="2015-06-16T21:41:54"/>
    <n v="1429306914"/>
    <d v="2015-04-17T21:41:54"/>
    <b v="0"/>
    <n v="0"/>
  </r>
  <r>
    <x v="708"/>
    <x v="707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8:55:56"/>
    <n v="1409338556"/>
    <d v="2014-08-29T18:55:56"/>
    <b v="0"/>
    <n v="12"/>
  </r>
  <r>
    <x v="709"/>
    <x v="708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9:00:00"/>
    <n v="1486681708"/>
    <d v="2017-02-09T23:08:28"/>
    <b v="0"/>
    <n v="14"/>
  </r>
  <r>
    <x v="710"/>
    <x v="709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d v="2014-07-08T12:22:24"/>
    <b v="0"/>
    <n v="19"/>
  </r>
  <r>
    <x v="711"/>
    <x v="710"/>
    <s v="Be in God's presence through instrumental covers of hymns. Help me build a home studio to freely distribute this album."/>
    <n v="1250"/>
    <n v="855"/>
    <x v="1"/>
    <s v="US"/>
    <s v="USD"/>
    <n v="1445439674"/>
    <d v="2015-10-21T15:01:14"/>
    <n v="1442847674"/>
    <d v="2015-09-21T15:01:14"/>
    <b v="0"/>
    <n v="7"/>
  </r>
  <r>
    <x v="712"/>
    <x v="711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d v="2015-03-30T20:38:26"/>
    <b v="0"/>
    <n v="18"/>
  </r>
  <r>
    <x v="713"/>
    <x v="712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d v="2015-01-14T22:35:54"/>
    <b v="0"/>
    <n v="28"/>
  </r>
  <r>
    <x v="714"/>
    <x v="713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d v="2017-03-09T20:13:39"/>
    <b v="0"/>
    <n v="1"/>
  </r>
  <r>
    <x v="715"/>
    <x v="714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d v="2012-11-13T00:25:00"/>
    <b v="1"/>
    <n v="25"/>
  </r>
  <r>
    <x v="716"/>
    <x v="715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d v="2014-05-29T14:09:34"/>
    <b v="0"/>
    <n v="20"/>
  </r>
  <r>
    <x v="717"/>
    <x v="716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d v="2015-07-08T19:31:29"/>
    <b v="0"/>
    <n v="28"/>
  </r>
  <r>
    <x v="718"/>
    <x v="717"/>
    <s v="Forsaken Angels, a powerful new play by William Leary, author of DCMTA's Best Of 2014 Play Masquerade."/>
    <n v="1250"/>
    <n v="715"/>
    <x v="1"/>
    <s v="US"/>
    <s v="USD"/>
    <n v="1427580426"/>
    <d v="2015-03-28T22:07:06"/>
    <n v="1424992026"/>
    <d v="2015-02-26T23:07:06"/>
    <b v="0"/>
    <n v="12"/>
  </r>
  <r>
    <x v="719"/>
    <x v="718"/>
    <s v="Bring Wyrd Sisters, a comedy of Shakespearean proportions, to small-town Texas. Loosely parodies the â€œScottish Play.â€"/>
    <n v="1250"/>
    <n v="23"/>
    <x v="1"/>
    <s v="US"/>
    <s v="USD"/>
    <n v="1411779761"/>
    <d v="2014-09-27T01:02:41"/>
    <n v="1409187761"/>
    <d v="2014-08-28T01:02:41"/>
    <b v="0"/>
    <n v="4"/>
  </r>
  <r>
    <x v="720"/>
    <x v="719"/>
    <s v="'The Pendulum Swings' is a three-act dark comedy that sees Frank and Michael await their execution on Death Row."/>
    <n v="1250"/>
    <n v="430"/>
    <x v="1"/>
    <s v="GB"/>
    <s v="GBP"/>
    <n v="1425124800"/>
    <d v="2015-02-28T12:00:00"/>
    <n v="1421596356"/>
    <d v="2015-01-18T15:52:36"/>
    <b v="0"/>
    <n v="13"/>
  </r>
  <r>
    <x v="721"/>
    <x v="720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d v="2014-03-26T18:38:13"/>
    <b v="0"/>
    <n v="41"/>
  </r>
  <r>
    <x v="722"/>
    <x v="721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d v="2014-02-12T19:20:30"/>
    <b v="0"/>
    <n v="49"/>
  </r>
  <r>
    <x v="723"/>
    <x v="722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d v="2013-10-10T22:47:33"/>
    <b v="0"/>
    <n v="26"/>
  </r>
  <r>
    <x v="724"/>
    <x v="723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d v="2012-06-13T01:13:02"/>
    <b v="0"/>
    <n v="38"/>
  </r>
  <r>
    <x v="725"/>
    <x v="724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d v="2017-01-12T05:16:10"/>
    <b v="0"/>
    <n v="31"/>
  </r>
  <r>
    <x v="726"/>
    <x v="725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d v="2014-07-07T21:45:38"/>
    <b v="0"/>
    <n v="26"/>
  </r>
  <r>
    <x v="727"/>
    <x v="726"/>
    <s v="A comedy about, life, death, men, women, and the power of a good Kegel."/>
    <n v="1300"/>
    <n v="1835"/>
    <x v="0"/>
    <s v="US"/>
    <s v="USD"/>
    <n v="1428068988"/>
    <d v="2015-04-03T13:49:48"/>
    <n v="1425908988"/>
    <d v="2015-03-09T13:49:48"/>
    <b v="0"/>
    <n v="27"/>
  </r>
  <r>
    <x v="728"/>
    <x v="727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7:00:00"/>
    <n v="1405024561"/>
    <d v="2014-07-10T20:36:01"/>
    <b v="0"/>
    <n v="10"/>
  </r>
  <r>
    <x v="729"/>
    <x v="728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d v="2016-11-14T17:34:40"/>
    <b v="0"/>
    <n v="27"/>
  </r>
  <r>
    <x v="730"/>
    <x v="729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d v="2017-02-14T17:46:00"/>
    <b v="0"/>
    <n v="20"/>
  </r>
  <r>
    <x v="731"/>
    <x v="730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d v="2016-10-18T04:14:37"/>
    <b v="0"/>
    <n v="193"/>
  </r>
  <r>
    <x v="732"/>
    <x v="731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d v="2015-08-18T18:57:26"/>
    <b v="0"/>
    <n v="34"/>
  </r>
  <r>
    <x v="733"/>
    <x v="732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d v="2014-09-22T20:26:42"/>
    <b v="0"/>
    <n v="21"/>
  </r>
  <r>
    <x v="734"/>
    <x v="733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d v="2014-02-19T22:01:52"/>
    <b v="0"/>
    <n v="23"/>
  </r>
  <r>
    <x v="735"/>
    <x v="734"/>
    <s v="A CD of a live Jazz concert featuring Marti Mendenhall, George Mitchell, Scott Steed and Todd Strait."/>
    <n v="1400"/>
    <n v="0"/>
    <x v="1"/>
    <s v="US"/>
    <s v="USD"/>
    <n v="1326916800"/>
    <d v="2012-01-18T20:00:00"/>
    <n v="1323131689"/>
    <d v="2011-12-06T00:34:49"/>
    <b v="0"/>
    <n v="0"/>
  </r>
  <r>
    <x v="736"/>
    <x v="735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14:54:54"/>
    <n v="1446562494"/>
    <d v="2015-11-03T14:54:54"/>
    <b v="0"/>
    <n v="3"/>
  </r>
  <r>
    <x v="737"/>
    <x v="736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d v="2016-06-24T03:00:17"/>
    <b v="0"/>
    <n v="47"/>
  </r>
  <r>
    <x v="738"/>
    <x v="737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d v="2014-10-05T17:33:42"/>
    <b v="0"/>
    <n v="36"/>
  </r>
  <r>
    <x v="739"/>
    <x v="738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d v="2010-05-26T15:54:01"/>
    <b v="0"/>
    <n v="34"/>
  </r>
  <r>
    <x v="740"/>
    <x v="739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d v="2013-12-23T21:39:59"/>
    <b v="0"/>
    <n v="39"/>
  </r>
  <r>
    <x v="741"/>
    <x v="740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d v="2013-04-01T14:42:50"/>
    <b v="0"/>
    <n v="47"/>
  </r>
  <r>
    <x v="742"/>
    <x v="741"/>
    <s v="Fiction Becomes Reality in this non-profit science fiction, stop motion, and fantasy fan film."/>
    <n v="1500"/>
    <n v="40"/>
    <x v="2"/>
    <s v="US"/>
    <s v="USD"/>
    <n v="1433336895"/>
    <d v="2015-06-03T13:08:15"/>
    <n v="1429621695"/>
    <d v="2015-04-21T13:08:15"/>
    <b v="0"/>
    <n v="3"/>
  </r>
  <r>
    <x v="743"/>
    <x v="742"/>
    <s v="I'm seeking funding to finish my short film, Silent Monster, to bring awareness to teenage bullying as well as teenage violence."/>
    <n v="1500"/>
    <n v="0"/>
    <x v="1"/>
    <s v="US"/>
    <s v="USD"/>
    <n v="1438803999"/>
    <d v="2015-08-05T19:46:39"/>
    <n v="1436211999"/>
    <d v="2015-07-06T19:46:39"/>
    <b v="0"/>
    <n v="0"/>
  </r>
  <r>
    <x v="744"/>
    <x v="743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9-01T03:59:00"/>
    <n v="1404586762"/>
    <d v="2014-07-05T18:59:22"/>
    <b v="0"/>
    <n v="2"/>
  </r>
  <r>
    <x v="745"/>
    <x v="744"/>
    <s v="Mariano Messini, an aspiring musician, indebted to the mafia must put his life on the line to escape their grasp and pursue his dream."/>
    <n v="1500"/>
    <n v="0"/>
    <x v="1"/>
    <s v="US"/>
    <s v="USD"/>
    <n v="1409891015"/>
    <d v="2014-09-05T04:23:35"/>
    <n v="1407299015"/>
    <d v="2014-08-06T04:23:35"/>
    <b v="0"/>
    <n v="0"/>
  </r>
  <r>
    <x v="746"/>
    <x v="745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d v="2012-01-16T15:37:15"/>
    <b v="1"/>
    <n v="7"/>
  </r>
  <r>
    <x v="747"/>
    <x v="746"/>
    <s v="A Comedy-drama animation revolving around a man who finds a problematic pair of headphones that literally take over his whole life."/>
    <n v="1500"/>
    <n v="0"/>
    <x v="1"/>
    <s v="US"/>
    <s v="USD"/>
    <n v="1337371334"/>
    <d v="2012-05-18T20:02:14"/>
    <n v="1332187334"/>
    <d v="2012-03-19T20:02:14"/>
    <b v="0"/>
    <n v="0"/>
  </r>
  <r>
    <x v="748"/>
    <x v="747"/>
    <s v="A film created entirely out of paper, visual effects and found objects depicts how one man created a new life for himself."/>
    <n v="1500"/>
    <n v="50"/>
    <x v="1"/>
    <s v="CA"/>
    <s v="CAD"/>
    <n v="1407595447"/>
    <d v="2014-08-09T14:44:07"/>
    <n v="1405003447"/>
    <d v="2014-07-10T14:44:07"/>
    <b v="0"/>
    <n v="3"/>
  </r>
  <r>
    <x v="749"/>
    <x v="748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d v="2015-07-07T14:12:24"/>
    <b v="0"/>
    <n v="23"/>
  </r>
  <r>
    <x v="750"/>
    <x v="749"/>
    <s v="Bad news is our business. We deliver the news you don't want to and soften the blow with custom designed gifts and personalized verse."/>
    <n v="1500"/>
    <n v="0"/>
    <x v="2"/>
    <s v="US"/>
    <s v="USD"/>
    <n v="1409187056"/>
    <d v="2014-08-28T00:50:56"/>
    <n v="1406595056"/>
    <d v="2014-07-29T00:50:56"/>
    <b v="0"/>
    <n v="0"/>
  </r>
  <r>
    <x v="751"/>
    <x v="750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d v="2014-10-20T00:53:04"/>
    <b v="0"/>
    <n v="48"/>
  </r>
  <r>
    <x v="752"/>
    <x v="751"/>
    <s v="The true story of a child's struggle with hunger, poverty, and war in El Salvador."/>
    <n v="1500"/>
    <n v="1601"/>
    <x v="0"/>
    <s v="US"/>
    <s v="USD"/>
    <n v="1417409940"/>
    <d v="2014-12-01T04:59:00"/>
    <n v="1414765794"/>
    <d v="2014-10-31T14:29:54"/>
    <b v="0"/>
    <n v="41"/>
  </r>
  <r>
    <x v="753"/>
    <x v="752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1-01T03:59:00"/>
    <n v="1252718519"/>
    <d v="2009-09-12T01:21:59"/>
    <b v="0"/>
    <n v="1"/>
  </r>
  <r>
    <x v="754"/>
    <x v="753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d v="2012-03-19T18:34:09"/>
    <b v="0"/>
    <n v="35"/>
  </r>
  <r>
    <x v="755"/>
    <x v="754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d v="2014-08-12T10:24:14"/>
    <b v="0"/>
    <n v="56"/>
  </r>
  <r>
    <x v="756"/>
    <x v="755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d v="2012-08-02T01:21:02"/>
    <b v="0"/>
    <n v="27"/>
  </r>
  <r>
    <x v="757"/>
    <x v="756"/>
    <s v="A pre order campaign to fund the pressing of our second full length vinyl LP"/>
    <n v="1500"/>
    <n v="2399.94"/>
    <x v="0"/>
    <s v="US"/>
    <s v="USD"/>
    <n v="1342825365"/>
    <d v="2012-07-20T23:02:45"/>
    <n v="1340233365"/>
    <d v="2012-06-20T23:02:45"/>
    <b v="0"/>
    <n v="96"/>
  </r>
  <r>
    <x v="758"/>
    <x v="757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d v="2012-01-17T14:23:31"/>
    <b v="0"/>
    <n v="23"/>
  </r>
  <r>
    <x v="759"/>
    <x v="758"/>
    <s v="7Horse is a new band with a self-funded album and a show they want to rock in your town!"/>
    <n v="1500"/>
    <n v="3500"/>
    <x v="0"/>
    <s v="US"/>
    <s v="USD"/>
    <n v="1335540694"/>
    <d v="2012-04-27T15:31:34"/>
    <n v="1332948694"/>
    <d v="2012-03-28T15:31:34"/>
    <b v="0"/>
    <n v="20"/>
  </r>
  <r>
    <x v="760"/>
    <x v="759"/>
    <s v="This Full length Album Needs the real living record life. It took us 4 hard years, countless deaths and several studios but we won."/>
    <n v="1500"/>
    <n v="302"/>
    <x v="1"/>
    <s v="US"/>
    <s v="USD"/>
    <n v="1315341550"/>
    <d v="2011-09-06T20:39:10"/>
    <n v="1312490350"/>
    <d v="2011-08-04T20:39:10"/>
    <b v="0"/>
    <n v="14"/>
  </r>
  <r>
    <x v="761"/>
    <x v="760"/>
    <s v="This project is for the making of a music video. All funds will go towards production costs for this event only."/>
    <n v="1500"/>
    <n v="0"/>
    <x v="1"/>
    <s v="US"/>
    <s v="USD"/>
    <n v="1345918747"/>
    <d v="2012-08-25T18:19:07"/>
    <n v="1343326747"/>
    <d v="2012-07-26T18:19:07"/>
    <b v="0"/>
    <n v="0"/>
  </r>
  <r>
    <x v="762"/>
    <x v="761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d v="2016-02-18T05:33:43"/>
    <b v="0"/>
    <n v="61"/>
  </r>
  <r>
    <x v="763"/>
    <x v="762"/>
    <s v="How well do you know the stranger walking past you or the neighbor up the street? Extraordinary stories told by everyday people."/>
    <n v="1500"/>
    <n v="15"/>
    <x v="2"/>
    <s v="US"/>
    <s v="USD"/>
    <n v="1488773332"/>
    <d v="2017-03-06T04:08:52"/>
    <n v="1486613332"/>
    <d v="2017-02-09T04:08:52"/>
    <b v="0"/>
    <n v="1"/>
  </r>
  <r>
    <x v="764"/>
    <x v="763"/>
    <s v="A fresh batch of chaos from Toledo, Ohio's reggae-rockers, Tropic Bombs!"/>
    <n v="1500"/>
    <n v="1785"/>
    <x v="0"/>
    <s v="US"/>
    <s v="USD"/>
    <n v="1396054800"/>
    <d v="2014-03-29T01:00:00"/>
    <n v="1393034470"/>
    <d v="2014-02-22T02:01:10"/>
    <b v="1"/>
    <n v="41"/>
  </r>
  <r>
    <x v="765"/>
    <x v="764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d v="2015-02-04T09:13:47"/>
    <b v="0"/>
    <n v="20"/>
  </r>
  <r>
    <x v="766"/>
    <x v="765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d v="2016-12-05T03:14:05"/>
    <b v="0"/>
    <n v="52"/>
  </r>
  <r>
    <x v="767"/>
    <x v="766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d v="2016-06-01T18:57:19"/>
    <b v="0"/>
    <n v="139"/>
  </r>
  <r>
    <x v="768"/>
    <x v="767"/>
    <s v="So Bad, It's Good! is a guide to finding the best films for your bad movie night."/>
    <n v="1500"/>
    <n v="2598"/>
    <x v="0"/>
    <s v="US"/>
    <s v="USD"/>
    <n v="1343943420"/>
    <d v="2012-08-02T21:37:00"/>
    <n v="1341524220"/>
    <d v="2012-07-05T21:37:00"/>
    <b v="0"/>
    <n v="81"/>
  </r>
  <r>
    <x v="769"/>
    <x v="768"/>
    <s v="Songs about the first year of parenthood, often inappropriate for children"/>
    <n v="1500"/>
    <n v="1555"/>
    <x v="0"/>
    <s v="US"/>
    <s v="USD"/>
    <n v="1381881890"/>
    <d v="2013-10-16T00:04:50"/>
    <n v="1380585890"/>
    <d v="2013-10-01T00:04:50"/>
    <b v="0"/>
    <n v="20"/>
  </r>
  <r>
    <x v="770"/>
    <x v="769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d v="2016-02-24T03:53:08"/>
    <b v="0"/>
    <n v="66"/>
  </r>
  <r>
    <x v="771"/>
    <x v="770"/>
    <s v="If people contribute on Kickstarter, I will be able to give this 159-page e-book anthology away free to libraries and e-bookreaders.  I"/>
    <n v="1500"/>
    <n v="0"/>
    <x v="1"/>
    <s v="US"/>
    <s v="USD"/>
    <n v="1464190158"/>
    <d v="2016-05-25T15:29:18"/>
    <n v="1461598158"/>
    <d v="2016-04-25T15:29:18"/>
    <b v="0"/>
    <n v="0"/>
  </r>
  <r>
    <x v="772"/>
    <x v="771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d v="2012-12-07T19:51:03"/>
    <b v="1"/>
    <n v="81"/>
  </r>
  <r>
    <x v="773"/>
    <x v="772"/>
    <s v="Public Radio Project"/>
    <n v="1500"/>
    <n v="1807.74"/>
    <x v="0"/>
    <s v="US"/>
    <s v="USD"/>
    <n v="1330644639"/>
    <d v="2012-03-01T23:30:39"/>
    <n v="1328052639"/>
    <d v="2012-01-31T23:30:39"/>
    <b v="1"/>
    <n v="47"/>
  </r>
  <r>
    <x v="774"/>
    <x v="773"/>
    <s v="Capturing the awe-inspiring magic of the likes of LoTR, Tainted Steel tells the story of one mans' struggle against Destiny."/>
    <n v="1500"/>
    <n v="0"/>
    <x v="1"/>
    <s v="US"/>
    <s v="USD"/>
    <n v="1410866659"/>
    <d v="2014-09-16T11:24:19"/>
    <n v="1405682659"/>
    <d v="2014-07-18T11:24:19"/>
    <b v="0"/>
    <n v="0"/>
  </r>
  <r>
    <x v="775"/>
    <x v="774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d v="2014-06-24T18:51:44"/>
    <b v="1"/>
    <n v="43"/>
  </r>
  <r>
    <x v="776"/>
    <x v="775"/>
    <s v="To gather a collection of photographs for a coffee table book that displays the beauty of Canada's west."/>
    <n v="1500"/>
    <n v="677"/>
    <x v="1"/>
    <s v="CA"/>
    <s v="CAD"/>
    <n v="1467603624"/>
    <d v="2016-07-04T03:40:24"/>
    <n v="1465011624"/>
    <d v="2016-06-04T03:40:24"/>
    <b v="0"/>
    <n v="12"/>
  </r>
  <r>
    <x v="777"/>
    <x v="776"/>
    <s v="Show the world the beauty that is in all of our back yards!"/>
    <n v="1500"/>
    <n v="0"/>
    <x v="1"/>
    <s v="US"/>
    <s v="USD"/>
    <n v="1428197422"/>
    <d v="2015-04-05T01:30:22"/>
    <n v="1425609022"/>
    <d v="2015-03-06T02:30:22"/>
    <b v="0"/>
    <n v="0"/>
  </r>
  <r>
    <x v="778"/>
    <x v="777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d v="2011-09-02T07:08:37"/>
    <b v="0"/>
    <n v="32"/>
  </r>
  <r>
    <x v="779"/>
    <x v="778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d v="2011-09-10T00:01:49"/>
    <b v="0"/>
    <n v="4"/>
  </r>
  <r>
    <x v="780"/>
    <x v="779"/>
    <s v="Janus Word combines hard rock with melodic acoustic music for a unique and awesome sound."/>
    <n v="1500"/>
    <n v="1576"/>
    <x v="0"/>
    <s v="US"/>
    <s v="USD"/>
    <n v="1362757335"/>
    <d v="2013-03-08T15:42:15"/>
    <n v="1359301335"/>
    <d v="2013-01-27T15:42:15"/>
    <b v="0"/>
    <n v="27"/>
  </r>
  <r>
    <x v="781"/>
    <x v="780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d v="2014-08-25T04:28:06"/>
    <b v="0"/>
    <n v="23"/>
  </r>
  <r>
    <x v="782"/>
    <x v="781"/>
    <s v="Berklee College of Music student, Meg Porter needs YOUR help to fund her very first EP!"/>
    <n v="1500"/>
    <n v="2143"/>
    <x v="0"/>
    <s v="US"/>
    <s v="USD"/>
    <n v="1333648820"/>
    <d v="2012-04-05T18:00:20"/>
    <n v="1331060420"/>
    <d v="2012-03-06T19:00:20"/>
    <b v="0"/>
    <n v="48"/>
  </r>
  <r>
    <x v="783"/>
    <x v="782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d v="2014-01-23T20:31:11"/>
    <b v="0"/>
    <n v="49"/>
  </r>
  <r>
    <x v="784"/>
    <x v="783"/>
    <s v="I want to create a beautiful book which documents the Melbourne music scene."/>
    <n v="1500"/>
    <n v="0"/>
    <x v="1"/>
    <s v="AU"/>
    <s v="AUD"/>
    <n v="1408999088"/>
    <d v="2014-08-25T20:38:08"/>
    <n v="1407184688"/>
    <d v="2014-08-04T20:38:08"/>
    <b v="1"/>
    <n v="0"/>
  </r>
  <r>
    <x v="785"/>
    <x v="784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d v="2010-12-04T02:06:11"/>
    <b v="0"/>
    <n v="33"/>
  </r>
  <r>
    <x v="786"/>
    <x v="785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d v="2011-05-03T23:21:54"/>
    <b v="0"/>
    <n v="20"/>
  </r>
  <r>
    <x v="787"/>
    <x v="786"/>
    <s v="The Fine Spirits are making an album, but we need your help!"/>
    <n v="1500"/>
    <n v="2052"/>
    <x v="0"/>
    <s v="US"/>
    <s v="USD"/>
    <n v="1342243143"/>
    <d v="2012-07-14T05:19:03"/>
    <n v="1339651143"/>
    <d v="2012-06-14T05:19:03"/>
    <b v="0"/>
    <n v="38"/>
  </r>
  <r>
    <x v="788"/>
    <x v="787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d v="2013-09-18T21:38:08"/>
    <b v="0"/>
    <n v="52"/>
  </r>
  <r>
    <x v="789"/>
    <x v="788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d v="2010-10-05T22:54:16"/>
    <b v="0"/>
    <n v="107"/>
  </r>
  <r>
    <x v="790"/>
    <x v="789"/>
    <s v="A complete revamp of all the Disney Princes &amp; Princesses!"/>
    <n v="1500"/>
    <n v="2"/>
    <x v="1"/>
    <s v="US"/>
    <s v="USD"/>
    <n v="1424229991"/>
    <d v="2015-02-18T03:26:31"/>
    <n v="1421637991"/>
    <d v="2015-01-19T03:26:31"/>
    <b v="0"/>
    <n v="2"/>
  </r>
  <r>
    <x v="791"/>
    <x v="790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d v="2014-04-08T02:20:24"/>
    <b v="1"/>
    <n v="122"/>
  </r>
  <r>
    <x v="792"/>
    <x v="791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d v="2011-09-25T02:53:16"/>
    <b v="0"/>
    <n v="38"/>
  </r>
  <r>
    <x v="793"/>
    <x v="792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d v="2011-08-09T04:54:18"/>
    <b v="0"/>
    <n v="25"/>
  </r>
  <r>
    <x v="794"/>
    <x v="793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d v="2012-10-23T20:30:32"/>
    <b v="0"/>
    <n v="23"/>
  </r>
  <r>
    <x v="795"/>
    <x v="794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d v="2011-01-21T01:56:41"/>
    <b v="0"/>
    <n v="36"/>
  </r>
  <r>
    <x v="796"/>
    <x v="795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d v="2013-02-07T07:28:39"/>
    <b v="0"/>
    <n v="73"/>
  </r>
  <r>
    <x v="797"/>
    <x v="796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d v="2016-04-09T20:59:52"/>
    <b v="0"/>
    <n v="194"/>
  </r>
  <r>
    <x v="798"/>
    <x v="797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d v="2013-08-08T23:07:34"/>
    <b v="0"/>
    <n v="14"/>
  </r>
  <r>
    <x v="799"/>
    <x v="798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d v="2013-10-24T23:57:40"/>
    <b v="0"/>
    <n v="25"/>
  </r>
  <r>
    <x v="800"/>
    <x v="799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d v="2009-09-14T06:05:30"/>
    <b v="0"/>
    <n v="29"/>
  </r>
  <r>
    <x v="801"/>
    <x v="800"/>
    <s v="A website to auction, sell and swap items in the uk without a charge, without excess fees, the next ebay."/>
    <n v="1500"/>
    <n v="0"/>
    <x v="2"/>
    <s v="GB"/>
    <s v="GBP"/>
    <n v="1422664740"/>
    <d v="2015-01-31T00:39:00"/>
    <n v="1417818036"/>
    <d v="2014-12-05T22:20:36"/>
    <b v="0"/>
    <n v="0"/>
  </r>
  <r>
    <x v="802"/>
    <x v="801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d v="2017-01-26T23:03:59"/>
    <b v="0"/>
    <n v="67"/>
  </r>
  <r>
    <x v="803"/>
    <x v="802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d v="2012-04-27T01:59:57"/>
    <b v="0"/>
    <n v="38"/>
  </r>
  <r>
    <x v="804"/>
    <x v="803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d v="2012-04-23T15:29:04"/>
    <b v="0"/>
    <n v="39"/>
  </r>
  <r>
    <x v="805"/>
    <x v="804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d v="2012-05-07T22:42:55"/>
    <b v="0"/>
    <n v="42"/>
  </r>
  <r>
    <x v="806"/>
    <x v="805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d v="2012-07-23T04:46:47"/>
    <b v="0"/>
    <n v="60"/>
  </r>
  <r>
    <x v="807"/>
    <x v="806"/>
    <s v="Hi everyone I am a 26 year old single mom trying to start her own food business! I need to first afford the patent to reveal more!"/>
    <n v="1500"/>
    <n v="26"/>
    <x v="1"/>
    <s v="US"/>
    <s v="USD"/>
    <n v="1457901924"/>
    <d v="2016-03-13T20:45:24"/>
    <n v="1452721524"/>
    <d v="2016-01-13T21:45:24"/>
    <b v="0"/>
    <n v="2"/>
  </r>
  <r>
    <x v="808"/>
    <x v="807"/>
    <s v="We have a great little coffee business but the van is currently limping! We don't have the capital to replace it. Please help us!"/>
    <n v="1500"/>
    <n v="85"/>
    <x v="1"/>
    <s v="GB"/>
    <s v="GBP"/>
    <n v="1466323917"/>
    <d v="2016-06-19T08:11:57"/>
    <n v="1463731917"/>
    <d v="2016-05-20T08:11:57"/>
    <b v="0"/>
    <n v="7"/>
  </r>
  <r>
    <x v="809"/>
    <x v="808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d v="2016-11-15T17:50:16"/>
    <b v="0"/>
    <n v="74"/>
  </r>
  <r>
    <x v="810"/>
    <x v="809"/>
    <s v="Building a Flying saucer that has Artificial Intelligent made from sea shell."/>
    <n v="1500"/>
    <n v="15"/>
    <x v="1"/>
    <s v="US"/>
    <s v="USD"/>
    <n v="1410811740"/>
    <d v="2014-09-15T20:09:00"/>
    <n v="1409341863"/>
    <d v="2014-08-29T19:51:03"/>
    <b v="0"/>
    <n v="1"/>
  </r>
  <r>
    <x v="811"/>
    <x v="810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d v="2016-01-11T22:13:36"/>
    <b v="0"/>
    <n v="18"/>
  </r>
  <r>
    <x v="812"/>
    <x v="811"/>
    <s v="A children's letter book that Lampoons Hillary Clinton"/>
    <n v="1500"/>
    <n v="10"/>
    <x v="1"/>
    <s v="US"/>
    <s v="USD"/>
    <n v="1470498332"/>
    <d v="2016-08-06T15:45:32"/>
    <n v="1469202332"/>
    <d v="2016-07-22T15:45:32"/>
    <b v="0"/>
    <n v="2"/>
  </r>
  <r>
    <x v="813"/>
    <x v="812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d v="2015-04-09T09:35:15"/>
    <b v="0"/>
    <n v="64"/>
  </r>
  <r>
    <x v="814"/>
    <x v="813"/>
    <s v="A play performed at the FCO Global Summit on the Preventing Sexual Violence Initiative, hosted by William Hague and Angelina Jolie"/>
    <n v="1500"/>
    <n v="0"/>
    <x v="1"/>
    <s v="GB"/>
    <s v="GBP"/>
    <n v="1403348400"/>
    <d v="2014-06-21T11:00:00"/>
    <n v="1401058295"/>
    <d v="2014-05-25T22:51:35"/>
    <b v="0"/>
    <n v="0"/>
  </r>
  <r>
    <x v="815"/>
    <x v="814"/>
    <s v="A Tequila slammer with a slice of Tarantino, a line of the London Fringe scene and a shot of â€œBreaking Badâ€. New Writing."/>
    <n v="1500"/>
    <n v="75"/>
    <x v="1"/>
    <s v="GB"/>
    <s v="GBP"/>
    <n v="1415534400"/>
    <d v="2014-11-09T12:00:00"/>
    <n v="1414538031"/>
    <d v="2014-10-28T23:13:51"/>
    <b v="0"/>
    <n v="4"/>
  </r>
  <r>
    <x v="816"/>
    <x v="815"/>
    <s v="UCAS is a new British musical premiering at the Edinburgh Fringe Festival 2014."/>
    <n v="1500"/>
    <n v="2000"/>
    <x v="0"/>
    <s v="GB"/>
    <s v="GBP"/>
    <n v="1405249113"/>
    <d v="2014-07-13T10:58:33"/>
    <n v="1402657113"/>
    <d v="2014-06-13T10:58:33"/>
    <b v="0"/>
    <n v="55"/>
  </r>
  <r>
    <x v="817"/>
    <x v="816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d v="2015-06-07T17:30:33"/>
    <b v="0"/>
    <n v="39"/>
  </r>
  <r>
    <x v="818"/>
    <x v="817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d v="2014-12-23T19:58:39"/>
    <b v="0"/>
    <n v="15"/>
  </r>
  <r>
    <x v="819"/>
    <x v="818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d v="2016-08-15T21:10:47"/>
    <b v="0"/>
    <n v="29"/>
  </r>
  <r>
    <x v="820"/>
    <x v="819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d v="2015-09-06T16:30:47"/>
    <b v="0"/>
    <n v="37"/>
  </r>
  <r>
    <x v="821"/>
    <x v="820"/>
    <s v="I going to build a theatre for a local ant farm so that Ants can put on their theatre productions."/>
    <n v="1500"/>
    <n v="10"/>
    <x v="2"/>
    <s v="CA"/>
    <s v="CAD"/>
    <n v="1411748335"/>
    <d v="2014-09-26T16:18:55"/>
    <n v="1406564335"/>
    <d v="2014-07-28T16:18:55"/>
    <b v="0"/>
    <n v="1"/>
  </r>
  <r>
    <x v="822"/>
    <x v="821"/>
    <s v="Set in 1930s Chinatown, evocative of old world South Jackson Street during the Jazz era."/>
    <n v="1500"/>
    <n v="50"/>
    <x v="3"/>
    <s v="US"/>
    <s v="USD"/>
    <n v="1493838720"/>
    <d v="2017-05-03T19:12:00"/>
    <n v="1489439669"/>
    <d v="2017-03-13T21:14:29"/>
    <b v="0"/>
    <n v="1"/>
  </r>
  <r>
    <x v="823"/>
    <x v="822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d v="2011-12-07T01:36:01"/>
    <b v="1"/>
    <n v="52"/>
  </r>
  <r>
    <x v="824"/>
    <x v="823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d v="2014-06-16T14:31:15"/>
    <b v="1"/>
    <n v="78"/>
  </r>
  <r>
    <x v="825"/>
    <x v="824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d v="2015-05-22T17:32:46"/>
    <b v="1"/>
    <n v="20"/>
  </r>
  <r>
    <x v="826"/>
    <x v="825"/>
    <s v="A razor sharp satire to darken your Christmas."/>
    <n v="1500"/>
    <n v="1950"/>
    <x v="0"/>
    <s v="GB"/>
    <s v="GBP"/>
    <n v="1414927775"/>
    <d v="2014-11-02T11:29:35"/>
    <n v="1412332175"/>
    <d v="2014-10-03T10:29:35"/>
    <b v="1"/>
    <n v="51"/>
  </r>
  <r>
    <x v="827"/>
    <x v="826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d v="2015-11-01T18:09:32"/>
    <b v="0"/>
    <n v="47"/>
  </r>
  <r>
    <x v="828"/>
    <x v="827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d v="2016-05-03T05:15:42"/>
    <b v="0"/>
    <n v="54"/>
  </r>
  <r>
    <x v="829"/>
    <x v="828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d v="2016-05-22T13:59:50"/>
    <b v="0"/>
    <n v="10"/>
  </r>
  <r>
    <x v="830"/>
    <x v="829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d v="2015-03-02T21:17:48"/>
    <b v="0"/>
    <n v="69"/>
  </r>
  <r>
    <x v="831"/>
    <x v="830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d v="2015-02-19T00:35:10"/>
    <b v="0"/>
    <n v="18"/>
  </r>
  <r>
    <x v="832"/>
    <x v="831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d v="2016-06-15T19:34:32"/>
    <b v="0"/>
    <n v="27"/>
  </r>
  <r>
    <x v="833"/>
    <x v="832"/>
    <s v="I'm Alright. A story of young women, told by young women, for the world."/>
    <n v="1500"/>
    <n v="1766"/>
    <x v="0"/>
    <s v="US"/>
    <s v="USD"/>
    <n v="1481961600"/>
    <d v="2016-12-17T08:00:00"/>
    <n v="1479283285"/>
    <d v="2016-11-16T08:01:25"/>
    <b v="0"/>
    <n v="26"/>
  </r>
  <r>
    <x v="834"/>
    <x v="833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d v="2015-05-19T11:04:01"/>
    <b v="0"/>
    <n v="45"/>
  </r>
  <r>
    <x v="835"/>
    <x v="834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d v="2014-06-25T18:35:45"/>
    <b v="0"/>
    <n v="22"/>
  </r>
  <r>
    <x v="836"/>
    <x v="835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d v="2014-10-11T22:07:10"/>
    <b v="0"/>
    <n v="44"/>
  </r>
  <r>
    <x v="837"/>
    <x v="836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d v="2014-05-05T10:43:09"/>
    <b v="0"/>
    <n v="28"/>
  </r>
  <r>
    <x v="838"/>
    <x v="837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d v="2014-06-02T15:29:12"/>
    <b v="0"/>
    <n v="29"/>
  </r>
  <r>
    <x v="839"/>
    <x v="838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d v="2014-05-22T20:31:20"/>
    <b v="0"/>
    <n v="56"/>
  </r>
  <r>
    <x v="840"/>
    <x v="839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d v="2015-06-16T07:37:07"/>
    <b v="0"/>
    <n v="13"/>
  </r>
  <r>
    <x v="841"/>
    <x v="840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d v="2014-07-28T20:47:16"/>
    <b v="0"/>
    <n v="29"/>
  </r>
  <r>
    <x v="842"/>
    <x v="841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d v="2015-08-17T18:19:55"/>
    <b v="0"/>
    <n v="42"/>
  </r>
  <r>
    <x v="843"/>
    <x v="842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d v="2014-10-15T20:58:15"/>
    <b v="0"/>
    <n v="19"/>
  </r>
  <r>
    <x v="844"/>
    <x v="843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d v="2014-09-11T18:48:19"/>
    <b v="0"/>
    <n v="33"/>
  </r>
  <r>
    <x v="845"/>
    <x v="844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d v="2015-05-26T18:07:39"/>
    <b v="0"/>
    <n v="29"/>
  </r>
  <r>
    <x v="846"/>
    <x v="845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d v="2014-04-24T12:22:50"/>
    <b v="0"/>
    <n v="25"/>
  </r>
  <r>
    <x v="847"/>
    <x v="846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d v="2014-09-30T20:36:53"/>
    <b v="0"/>
    <n v="25"/>
  </r>
  <r>
    <x v="848"/>
    <x v="847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d v="2016-03-31T17:36:17"/>
    <b v="0"/>
    <n v="37"/>
  </r>
  <r>
    <x v="849"/>
    <x v="848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d v="2014-07-16T11:18:30"/>
    <b v="0"/>
    <n v="45"/>
  </r>
  <r>
    <x v="850"/>
    <x v="849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d v="2015-10-06T20:44:40"/>
    <b v="0"/>
    <n v="57"/>
  </r>
  <r>
    <x v="851"/>
    <x v="850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d v="2016-03-11T09:59:46"/>
    <b v="0"/>
    <n v="38"/>
  </r>
  <r>
    <x v="852"/>
    <x v="851"/>
    <s v="Life is hard when your own imaginary friend can't make time for you."/>
    <n v="1500"/>
    <n v="1510"/>
    <x v="0"/>
    <s v="US"/>
    <s v="USD"/>
    <n v="1404273540"/>
    <d v="2014-07-02T03:59:00"/>
    <n v="1400272580"/>
    <d v="2014-05-16T20:36:20"/>
    <b v="0"/>
    <n v="20"/>
  </r>
  <r>
    <x v="853"/>
    <x v="852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d v="2014-10-28T14:21:23"/>
    <b v="0"/>
    <n v="31"/>
  </r>
  <r>
    <x v="854"/>
    <x v="853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d v="2015-05-05T12:59:53"/>
    <b v="0"/>
    <n v="39"/>
  </r>
  <r>
    <x v="855"/>
    <x v="854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d v="2014-08-28T21:55:49"/>
    <b v="0"/>
    <n v="13"/>
  </r>
  <r>
    <x v="856"/>
    <x v="855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d v="2016-01-12T16:07:27"/>
    <b v="0"/>
    <n v="35"/>
  </r>
  <r>
    <x v="857"/>
    <x v="856"/>
    <s v="want to donate tickets to residents who live in the community that cant afford the 35.00 price of ticket"/>
    <n v="1500"/>
    <n v="0"/>
    <x v="1"/>
    <s v="US"/>
    <s v="USD"/>
    <n v="1429396200"/>
    <d v="2015-04-18T22:30:00"/>
    <n v="1428539708"/>
    <d v="2015-04-09T00:35:08"/>
    <b v="0"/>
    <n v="0"/>
  </r>
  <r>
    <x v="858"/>
    <x v="857"/>
    <s v="Shakespeare's plays have an important message for the world. Bosnia needs to hear. Bring Shakespeare to Sarajevo! Fund performances!"/>
    <n v="1500"/>
    <n v="427"/>
    <x v="1"/>
    <s v="US"/>
    <s v="USD"/>
    <n v="1432589896"/>
    <d v="2015-05-25T21:38:16"/>
    <n v="1427405896"/>
    <d v="2015-03-26T21:38:16"/>
    <b v="0"/>
    <n v="7"/>
  </r>
  <r>
    <x v="859"/>
    <x v="858"/>
    <s v="Hot Dogs is a new play that tackles sexism in schools and addresses issues that current sex/relationship education fails to."/>
    <n v="1500"/>
    <n v="10"/>
    <x v="1"/>
    <s v="GB"/>
    <s v="GBP"/>
    <n v="1427133600"/>
    <d v="2015-03-23T18:00:00"/>
    <n v="1423847093"/>
    <d v="2015-02-13T17:04:53"/>
    <b v="0"/>
    <n v="1"/>
  </r>
  <r>
    <x v="860"/>
    <x v="859"/>
    <s v="A filmic, fast-paced exploration of trust, making its debut at Camden People's Theatre this July."/>
    <n v="1500"/>
    <n v="270"/>
    <x v="1"/>
    <s v="GB"/>
    <s v="GBP"/>
    <n v="1405461600"/>
    <d v="2014-07-15T22:00:00"/>
    <n v="1403562705"/>
    <d v="2014-06-23T22:31:45"/>
    <b v="0"/>
    <n v="6"/>
  </r>
  <r>
    <x v="861"/>
    <x v="860"/>
    <s v="LUIGI'S LADIES: an original one-woman musical comedy"/>
    <n v="1500"/>
    <n v="1535"/>
    <x v="0"/>
    <s v="US"/>
    <s v="USD"/>
    <n v="1400475600"/>
    <d v="2014-05-19T05:00:00"/>
    <n v="1397819938"/>
    <d v="2014-04-18T11:18:58"/>
    <b v="0"/>
    <n v="26"/>
  </r>
  <r>
    <x v="862"/>
    <x v="861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d v="2016-05-09T20:13:52"/>
    <b v="0"/>
    <n v="27"/>
  </r>
  <r>
    <x v="863"/>
    <x v="862"/>
    <s v="Spin! is an original musical comedy-drama presented by Blue Palm Productions."/>
    <n v="1500"/>
    <n v="0"/>
    <x v="1"/>
    <s v="US"/>
    <s v="USD"/>
    <n v="1404664592"/>
    <d v="2014-07-06T16:36:32"/>
    <n v="1399480592"/>
    <d v="2014-05-07T16:36:32"/>
    <b v="0"/>
    <n v="0"/>
  </r>
  <r>
    <x v="864"/>
    <x v="863"/>
    <s v="A vibrant, street-wise, and musical performance that follows the lives of stories of the community of Washington Heights..."/>
    <n v="1500"/>
    <n v="455"/>
    <x v="1"/>
    <s v="US"/>
    <s v="USD"/>
    <n v="1428097739"/>
    <d v="2015-04-03T21:48:59"/>
    <n v="1427492939"/>
    <d v="2015-03-27T21:48:59"/>
    <b v="0"/>
    <n v="9"/>
  </r>
  <r>
    <x v="865"/>
    <x v="864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d v="2015-02-19T20:22:38"/>
    <b v="0"/>
    <n v="26"/>
  </r>
  <r>
    <x v="866"/>
    <x v="865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d v="2015-02-23T21:41:52"/>
    <b v="0"/>
    <n v="34"/>
  </r>
  <r>
    <x v="867"/>
    <x v="866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d v="2014-06-17T16:33:43"/>
    <b v="0"/>
    <n v="37"/>
  </r>
  <r>
    <x v="868"/>
    <x v="867"/>
    <s v="Our musical is finally ready to come to life, and we're raising funds to help make that happen!"/>
    <n v="1500"/>
    <n v="40"/>
    <x v="2"/>
    <s v="US"/>
    <s v="USD"/>
    <n v="1490809450"/>
    <d v="2017-03-29T17:44:10"/>
    <n v="1485629050"/>
    <d v="2017-01-28T18:44:10"/>
    <b v="0"/>
    <n v="3"/>
  </r>
  <r>
    <x v="869"/>
    <x v="868"/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9:38:00"/>
    <n v="1435709765"/>
    <d v="2015-07-01T00:16:05"/>
    <b v="0"/>
    <n v="0"/>
  </r>
  <r>
    <x v="870"/>
    <x v="869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23:00:00"/>
    <n v="1430405903"/>
    <d v="2015-04-30T14:58:23"/>
    <b v="0"/>
    <n v="7"/>
  </r>
  <r>
    <x v="871"/>
    <x v="870"/>
    <s v="We will workshop, stage and develop new writing, devised work and adaptations. A joyful leap into the possibilities of an idea!"/>
    <n v="1500"/>
    <n v="1010"/>
    <x v="1"/>
    <s v="GB"/>
    <s v="GBP"/>
    <n v="1435325100"/>
    <d v="2015-06-26T13:25:00"/>
    <n v="1432072893"/>
    <d v="2015-05-19T22:01:33"/>
    <b v="0"/>
    <n v="16"/>
  </r>
  <r>
    <x v="872"/>
    <x v="871"/>
    <s v="Following the enormous success of Hardcross, we are looking for new ways to bring this wonderful play to a wider audience."/>
    <n v="1500"/>
    <n v="5"/>
    <x v="1"/>
    <s v="GB"/>
    <s v="GBP"/>
    <n v="1464824309"/>
    <d v="2016-06-01T23:38:29"/>
    <n v="1462232309"/>
    <d v="2016-05-02T23:38:29"/>
    <b v="0"/>
    <n v="1"/>
  </r>
  <r>
    <x v="873"/>
    <x v="872"/>
    <s v="Novus Theatre bring you their new show 'Fantastic Mr Fox'. We hope to improve the pay for our cast and crew through Kickstarter."/>
    <n v="1500"/>
    <n v="95"/>
    <x v="1"/>
    <s v="GB"/>
    <s v="GBP"/>
    <n v="1415404800"/>
    <d v="2014-11-08T00:00:00"/>
    <n v="1412809644"/>
    <d v="2014-10-08T23:07:24"/>
    <b v="0"/>
    <n v="10"/>
  </r>
  <r>
    <x v="874"/>
    <x v="873"/>
    <s v="An evening of of stories based both in myth and truth."/>
    <n v="1500"/>
    <n v="32"/>
    <x v="1"/>
    <s v="US"/>
    <s v="USD"/>
    <n v="1440813413"/>
    <d v="2015-08-29T01:56:53"/>
    <n v="1439517413"/>
    <d v="2015-08-14T01:56:53"/>
    <b v="0"/>
    <n v="4"/>
  </r>
  <r>
    <x v="875"/>
    <x v="874"/>
    <s v="Funding for a production of Time Please at the Brighton Fringe 2017... and beyond."/>
    <n v="1500"/>
    <n v="130"/>
    <x v="1"/>
    <s v="GB"/>
    <s v="GBP"/>
    <n v="1475877108"/>
    <d v="2016-10-07T21:51:48"/>
    <n v="1473285108"/>
    <d v="2016-09-07T21:51:48"/>
    <b v="0"/>
    <n v="4"/>
  </r>
  <r>
    <x v="876"/>
    <x v="875"/>
    <s v="Amen is an important jarring story about the repercussions of reporting the war from the front lines and the war that follows them home"/>
    <n v="1500"/>
    <n v="1"/>
    <x v="1"/>
    <s v="US"/>
    <s v="USD"/>
    <n v="1414077391"/>
    <d v="2014-10-23T15:16:31"/>
    <n v="1411485391"/>
    <d v="2014-09-23T15:16:31"/>
    <b v="0"/>
    <n v="1"/>
  </r>
  <r>
    <x v="877"/>
    <x v="876"/>
    <s v="American Pride is a play centered on the Poetry of one Iraq War veteran, and follows her journey through war and back home."/>
    <n v="1500"/>
    <n v="795"/>
    <x v="1"/>
    <s v="US"/>
    <s v="USD"/>
    <n v="1467575940"/>
    <d v="2016-07-03T19:59:00"/>
    <n v="1465856639"/>
    <d v="2016-06-13T22:23:59"/>
    <b v="0"/>
    <n v="9"/>
  </r>
  <r>
    <x v="878"/>
    <x v="877"/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6:34:00"/>
    <n v="1450619123"/>
    <d v="2015-12-20T13:45:23"/>
    <b v="0"/>
    <n v="3"/>
  </r>
  <r>
    <x v="879"/>
    <x v="878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d v="2015-05-03T01:40:09"/>
    <b v="0"/>
    <n v="30"/>
  </r>
  <r>
    <x v="880"/>
    <x v="879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d v="2016-05-21T17:48:24"/>
    <b v="0"/>
    <n v="49"/>
  </r>
  <r>
    <x v="881"/>
    <x v="880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d v="2013-04-26T18:11:10"/>
    <b v="0"/>
    <n v="37"/>
  </r>
  <r>
    <x v="882"/>
    <x v="881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d v="2011-08-06T14:30:22"/>
    <b v="1"/>
    <n v="41"/>
  </r>
  <r>
    <x v="883"/>
    <x v="882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d v="2010-03-13T05:48:38"/>
    <b v="0"/>
    <n v="54"/>
  </r>
  <r>
    <x v="884"/>
    <x v="883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d v="2014-04-25T17:53:09"/>
    <b v="1"/>
    <n v="71"/>
  </r>
  <r>
    <x v="885"/>
    <x v="884"/>
    <s v="A personal journey to document people on the worlds 10 largest metro systems. The end result being one truly epic photographic essay!"/>
    <n v="1600"/>
    <n v="51"/>
    <x v="1"/>
    <s v="GB"/>
    <s v="GBP"/>
    <n v="1470178800"/>
    <d v="2016-08-02T23:00:00"/>
    <n v="1467650771"/>
    <d v="2016-07-04T16:46:11"/>
    <b v="0"/>
    <n v="4"/>
  </r>
  <r>
    <x v="886"/>
    <x v="885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d v="2016-11-01T16:39:42"/>
    <b v="0"/>
    <n v="69"/>
  </r>
  <r>
    <x v="887"/>
    <x v="886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d v="2016-08-10T01:36:22"/>
    <b v="0"/>
    <n v="36"/>
  </r>
  <r>
    <x v="888"/>
    <x v="887"/>
    <s v="Yorick and Co. is a comedy about a struggling theatre company whose mysterious benefactor starts haunting the show!"/>
    <n v="1600"/>
    <n v="170"/>
    <x v="1"/>
    <s v="US"/>
    <s v="USD"/>
    <n v="1402979778"/>
    <d v="2014-06-17T04:36:18"/>
    <n v="1401770178"/>
    <d v="2014-06-03T04:36:18"/>
    <b v="0"/>
    <n v="4"/>
  </r>
  <r>
    <x v="889"/>
    <x v="888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12:09:11"/>
    <n v="1418818151"/>
    <d v="2014-12-17T12:09:11"/>
    <b v="0"/>
    <n v="8"/>
  </r>
  <r>
    <x v="890"/>
    <x v="889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d v="2016-01-03T16:38:00"/>
    <b v="0"/>
    <n v="30"/>
  </r>
  <r>
    <x v="891"/>
    <x v="890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d v="2016-03-30T03:48:24"/>
    <b v="0"/>
    <n v="42"/>
  </r>
  <r>
    <x v="892"/>
    <x v="891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d v="2016-12-29T12:01:58"/>
    <b v="0"/>
    <n v="37"/>
  </r>
  <r>
    <x v="893"/>
    <x v="892"/>
    <s v="A book and a play. Narrated by the ghost of Will Shakespeare and the ghost of his dog Crab,  Their adventures in the afterlife..."/>
    <n v="1650"/>
    <n v="69"/>
    <x v="1"/>
    <s v="GB"/>
    <s v="GBP"/>
    <n v="1456934893"/>
    <d v="2016-03-02T16:08:13"/>
    <n v="1454342893"/>
    <d v="2016-02-01T16:08:13"/>
    <b v="0"/>
    <n v="3"/>
  </r>
  <r>
    <x v="894"/>
    <x v="893"/>
    <s v="I would like to make nicer, more stylish looking frames for the Google Glass using 3D printing technology."/>
    <n v="1680"/>
    <n v="0"/>
    <x v="2"/>
    <s v="US"/>
    <s v="USD"/>
    <n v="1408112253"/>
    <d v="2014-08-15T14:17:33"/>
    <n v="1405520253"/>
    <d v="2014-07-16T14:17:33"/>
    <b v="0"/>
    <n v="0"/>
  </r>
  <r>
    <x v="895"/>
    <x v="894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d v="2013-01-03T04:28:00"/>
    <b v="0"/>
    <n v="14"/>
  </r>
  <r>
    <x v="896"/>
    <x v="895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d v="2015-09-09T18:20:28"/>
    <b v="0"/>
    <n v="52"/>
  </r>
  <r>
    <x v="897"/>
    <x v="896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d v="2012-05-05T15:45:30"/>
    <b v="0"/>
    <n v="49"/>
  </r>
  <r>
    <x v="898"/>
    <x v="897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d v="2014-09-12T21:55:48"/>
    <b v="0"/>
    <n v="45"/>
  </r>
  <r>
    <x v="899"/>
    <x v="898"/>
    <s v="Ramsay Wise is painting the backdrops for the Maplewood Barn Theatre's summer 2017 production. He needs canvas and paint."/>
    <n v="1700"/>
    <n v="410"/>
    <x v="1"/>
    <s v="US"/>
    <s v="USD"/>
    <n v="1488783507"/>
    <d v="2017-03-06T06:58:27"/>
    <n v="1486191507"/>
    <d v="2017-02-04T06:58:27"/>
    <b v="0"/>
    <n v="10"/>
  </r>
  <r>
    <x v="900"/>
    <x v="899"/>
    <s v="Our Beginner's Guide to Fibromyalgia is to be translated into English. Endorsed by leading Rheumatology &amp; Psychology Societies in Spain"/>
    <n v="1750"/>
    <n v="15"/>
    <x v="2"/>
    <s v="ES"/>
    <s v="EUR"/>
    <n v="1461535140"/>
    <d v="2016-04-24T21:59:00"/>
    <n v="1459716480"/>
    <d v="2016-04-03T20:48:00"/>
    <b v="0"/>
    <n v="1"/>
  </r>
  <r>
    <x v="901"/>
    <x v="900"/>
    <s v="Creating my 2nd book depicting the people and places in Brevard County w/current images + traveling to obtain new ones."/>
    <n v="1750"/>
    <n v="0"/>
    <x v="2"/>
    <s v="US"/>
    <s v="USD"/>
    <n v="1337562726"/>
    <d v="2012-05-21T01:12:06"/>
    <n v="1332378726"/>
    <d v="2012-03-22T01:12:06"/>
    <b v="0"/>
    <n v="0"/>
  </r>
  <r>
    <x v="902"/>
    <x v="901"/>
    <s v="A project to set psalms to music. The psalms are taken from the English Standard Version (ESV) of the Bible."/>
    <n v="1750"/>
    <n v="85"/>
    <x v="1"/>
    <s v="US"/>
    <s v="USD"/>
    <n v="1409513940"/>
    <d v="2014-08-31T19:39:00"/>
    <n v="1405949514"/>
    <d v="2014-07-21T13:31:54"/>
    <b v="0"/>
    <n v="4"/>
  </r>
  <r>
    <x v="903"/>
    <x v="902"/>
    <s v="I will be building a mock space station and simulate living on Mars for two weeks."/>
    <n v="1750"/>
    <n v="1776"/>
    <x v="0"/>
    <s v="US"/>
    <s v="USD"/>
    <n v="1387835654"/>
    <d v="2013-12-23T21:54:14"/>
    <n v="1386626054"/>
    <d v="2013-12-09T21:54:14"/>
    <b v="1"/>
    <n v="50"/>
  </r>
  <r>
    <x v="904"/>
    <x v="903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d v="2015-08-17T17:56:11"/>
    <b v="0"/>
    <n v="41"/>
  </r>
  <r>
    <x v="905"/>
    <x v="904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d v="2016-04-29T14:52:07"/>
    <b v="0"/>
    <n v="15"/>
  </r>
  <r>
    <x v="906"/>
    <x v="905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d v="2016-06-03T18:47:00"/>
    <b v="0"/>
    <n v="30"/>
  </r>
  <r>
    <x v="907"/>
    <x v="906"/>
    <s v="FHE High School Theatre Booster Fund Raiser for Costumes --Fall Play Snow Queen and Spring Musical Once on this Island"/>
    <n v="1750"/>
    <n v="425"/>
    <x v="1"/>
    <s v="US"/>
    <s v="USD"/>
    <n v="1448745741"/>
    <d v="2015-11-28T21:22:21"/>
    <n v="1446150141"/>
    <d v="2015-10-29T20:22:21"/>
    <b v="0"/>
    <n v="8"/>
  </r>
  <r>
    <x v="908"/>
    <x v="907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d v="2012-03-29T06:30:57"/>
    <b v="0"/>
    <n v="32"/>
  </r>
  <r>
    <x v="909"/>
    <x v="908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d v="2013-02-20T12:37:05"/>
    <b v="0"/>
    <n v="32"/>
  </r>
  <r>
    <x v="910"/>
    <x v="909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d v="2012-02-02T15:39:25"/>
    <b v="0"/>
    <n v="19"/>
  </r>
  <r>
    <x v="911"/>
    <x v="910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d v="2017-01-10T08:46:17"/>
    <b v="0"/>
    <n v="279"/>
  </r>
  <r>
    <x v="912"/>
    <x v="911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8:27:06"/>
    <n v="1431973626"/>
    <d v="2015-05-18T18:27:06"/>
    <b v="0"/>
    <n v="14"/>
  </r>
  <r>
    <x v="913"/>
    <x v="912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d v="2014-06-16T16:03:49"/>
    <b v="0"/>
    <n v="21"/>
  </r>
  <r>
    <x v="914"/>
    <x v="913"/>
    <s v="Help fund The Aurora Project, an immersive science fiction epic."/>
    <n v="1800"/>
    <n v="2361"/>
    <x v="0"/>
    <s v="US"/>
    <s v="USD"/>
    <n v="1412136000"/>
    <d v="2014-10-01T04:00:00"/>
    <n v="1410278284"/>
    <d v="2014-09-09T15:58:04"/>
    <b v="1"/>
    <n v="57"/>
  </r>
  <r>
    <x v="915"/>
    <x v="914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d v="2015-06-12T12:47:45"/>
    <b v="1"/>
    <n v="30"/>
  </r>
  <r>
    <x v="916"/>
    <x v="915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d v="2015-01-13T21:07:51"/>
    <b v="1"/>
    <n v="12"/>
  </r>
  <r>
    <x v="917"/>
    <x v="916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d v="2015-02-21T15:38:04"/>
    <b v="0"/>
    <n v="35"/>
  </r>
  <r>
    <x v="918"/>
    <x v="91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d v="2014-07-02T13:48:03"/>
    <b v="0"/>
    <n v="9"/>
  </r>
  <r>
    <x v="919"/>
    <x v="918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d v="2015-05-04T17:40:43"/>
    <b v="0"/>
    <n v="39"/>
  </r>
  <r>
    <x v="920"/>
    <x v="919"/>
    <s v="The moving dramatisation of one man's journey to find the truth behind the Libyan regime change."/>
    <n v="1850"/>
    <n v="145"/>
    <x v="1"/>
    <s v="GB"/>
    <s v="GBP"/>
    <n v="1400498789"/>
    <d v="2014-05-19T11:26:29"/>
    <n v="1398511589"/>
    <d v="2014-04-26T11:26:29"/>
    <b v="0"/>
    <n v="7"/>
  </r>
  <r>
    <x v="921"/>
    <x v="920"/>
    <s v="2 artists, 1 month, 1 laptop, minimum wage, plenty of coffee proving a transmedia production worth noticing doesn't need a million dollar budget."/>
    <n v="1897"/>
    <n v="205"/>
    <x v="2"/>
    <s v="US"/>
    <s v="USD"/>
    <n v="1283392800"/>
    <d v="2010-09-02T02:00:00"/>
    <n v="1281317691"/>
    <d v="2010-08-09T01:34:51"/>
    <b v="0"/>
    <n v="4"/>
  </r>
  <r>
    <x v="922"/>
    <x v="921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d v="2012-01-01T15:34:51"/>
    <b v="0"/>
    <n v="41"/>
  </r>
  <r>
    <x v="923"/>
    <x v="922"/>
    <s v="A photo book that shows a timeless trip from Portugal to Sri Lanka in a subjective point of view through an old Hasselblad objective."/>
    <n v="1900"/>
    <n v="905"/>
    <x v="1"/>
    <s v="NL"/>
    <s v="EUR"/>
    <n v="1418649177"/>
    <d v="2014-12-15T13:12:57"/>
    <n v="1416057177"/>
    <d v="2014-11-15T13:12:57"/>
    <b v="1"/>
    <n v="29"/>
  </r>
  <r>
    <x v="924"/>
    <x v="923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d v="2013-07-22T22:20:31"/>
    <b v="1"/>
    <n v="55"/>
  </r>
  <r>
    <x v="925"/>
    <x v="924"/>
    <s v="Against the decline of Thatcherism, the fall of the Wall, and the rise of Acid House. This comedy is a 'Withnail &amp; I' for 1993."/>
    <n v="1930"/>
    <n v="75"/>
    <x v="1"/>
    <s v="GB"/>
    <s v="GBP"/>
    <n v="1410281360"/>
    <d v="2014-09-09T16:49:20"/>
    <n v="1406825360"/>
    <d v="2014-07-31T16:49:20"/>
    <b v="0"/>
    <n v="3"/>
  </r>
  <r>
    <x v="926"/>
    <x v="925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d v="2016-02-29T23:48:05"/>
    <b v="0"/>
    <n v="21"/>
  </r>
  <r>
    <x v="927"/>
    <x v="926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d v="2012-04-05T19:15:33"/>
    <b v="1"/>
    <n v="75"/>
  </r>
  <r>
    <x v="928"/>
    <x v="927"/>
    <s v="This is a journal where parents daily write something positive about their child.  Places for pictures, too."/>
    <n v="1999"/>
    <n v="0"/>
    <x v="1"/>
    <s v="US"/>
    <s v="USD"/>
    <n v="1341086400"/>
    <d v="2012-06-30T20:00:00"/>
    <n v="1340055345"/>
    <d v="2012-06-18T21:35:45"/>
    <b v="0"/>
    <n v="0"/>
  </r>
  <r>
    <x v="929"/>
    <x v="928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d v="2015-09-09T09:24:18"/>
    <b v="0"/>
    <n v="98"/>
  </r>
  <r>
    <x v="930"/>
    <x v="929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d v="2015-07-15T18:11:52"/>
    <b v="0"/>
    <n v="25"/>
  </r>
  <r>
    <x v="931"/>
    <x v="930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d v="2015-04-03T18:41:41"/>
    <b v="0"/>
    <n v="23"/>
  </r>
  <r>
    <x v="932"/>
    <x v="931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d v="2014-05-30T05:08:08"/>
    <b v="0"/>
    <n v="16"/>
  </r>
  <r>
    <x v="933"/>
    <x v="932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d v="2014-09-05T13:39:14"/>
    <b v="0"/>
    <n v="19"/>
  </r>
  <r>
    <x v="934"/>
    <x v="933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d v="2014-08-23T02:22:17"/>
    <b v="0"/>
    <n v="15"/>
  </r>
  <r>
    <x v="935"/>
    <x v="934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d v="2015-01-29T12:24:20"/>
    <b v="0"/>
    <n v="38"/>
  </r>
  <r>
    <x v="936"/>
    <x v="935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d v="2013-12-04T21:53:33"/>
    <b v="0"/>
    <n v="64"/>
  </r>
  <r>
    <x v="937"/>
    <x v="936"/>
    <s v="A dark comedy set in the '60s about clinical depression and one night stands."/>
    <n v="2000"/>
    <n v="2372"/>
    <x v="0"/>
    <s v="US"/>
    <s v="USD"/>
    <n v="1468873420"/>
    <d v="2016-07-18T20:23:40"/>
    <n v="1466281420"/>
    <d v="2016-06-18T20:23:40"/>
    <b v="0"/>
    <n v="26"/>
  </r>
  <r>
    <x v="938"/>
    <x v="937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d v="2012-06-15T14:00:04"/>
    <b v="0"/>
    <n v="20"/>
  </r>
  <r>
    <x v="939"/>
    <x v="938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d v="2015-10-15T12:56:57"/>
    <b v="0"/>
    <n v="43"/>
  </r>
  <r>
    <x v="940"/>
    <x v="939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d v="2011-09-20T20:54:10"/>
    <b v="0"/>
    <n v="22"/>
  </r>
  <r>
    <x v="941"/>
    <x v="940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13:38:05"/>
    <n v="1379425085"/>
    <d v="2013-09-17T13:38:05"/>
    <b v="0"/>
    <n v="5"/>
  </r>
  <r>
    <x v="942"/>
    <x v="941"/>
    <s v="Tropiki-Meet the Tikis-childrens animated/cartoon series.Fun  cartoon shorts with quirky humor and a positive uplifting message"/>
    <n v="2000"/>
    <n v="0"/>
    <x v="1"/>
    <s v="US"/>
    <s v="USD"/>
    <n v="1430877843"/>
    <d v="2015-05-06T02:04:03"/>
    <n v="1428285843"/>
    <d v="2015-04-06T02:04:03"/>
    <b v="0"/>
    <n v="0"/>
  </r>
  <r>
    <x v="943"/>
    <x v="942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d v="2016-04-22T10:26:05"/>
    <b v="0"/>
    <n v="17"/>
  </r>
  <r>
    <x v="944"/>
    <x v="943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d v="2016-12-07T13:05:05"/>
    <b v="0"/>
    <n v="59"/>
  </r>
  <r>
    <x v="945"/>
    <x v="944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d v="2015-10-05T18:26:31"/>
    <b v="0"/>
    <n v="59"/>
  </r>
  <r>
    <x v="946"/>
    <x v="945"/>
    <s v="At beSpider you can create and publish you websites within minutes. 100s of pre-build templates, free domain, free cloud base hosting."/>
    <n v="2000"/>
    <n v="60"/>
    <x v="2"/>
    <s v="GB"/>
    <s v="GBP"/>
    <n v="1431072843"/>
    <d v="2015-05-08T08:14:03"/>
    <n v="1427184843"/>
    <d v="2015-03-24T08:14:03"/>
    <b v="0"/>
    <n v="3"/>
  </r>
  <r>
    <x v="947"/>
    <x v="946"/>
    <s v="With no central location for keto knowledge, keto advice will be a community run knowledge base."/>
    <n v="2000"/>
    <n v="4"/>
    <x v="2"/>
    <s v="GB"/>
    <s v="GBP"/>
    <n v="1433587620"/>
    <d v="2015-06-06T10:47:00"/>
    <n v="1430996150"/>
    <d v="2015-05-07T10:55:50"/>
    <b v="0"/>
    <n v="1"/>
  </r>
  <r>
    <x v="948"/>
    <x v="947"/>
    <s v="Ever wanted to own something made out of carbon fiber? Now you can!"/>
    <n v="2000"/>
    <n v="5574"/>
    <x v="0"/>
    <s v="US"/>
    <s v="USD"/>
    <n v="1470962274"/>
    <d v="2016-08-12T00:37:54"/>
    <n v="1468370274"/>
    <d v="2016-07-13T00:37:54"/>
    <b v="0"/>
    <n v="237"/>
  </r>
  <r>
    <x v="949"/>
    <x v="948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d v="2016-02-16T18:25:49"/>
    <b v="0"/>
    <n v="17"/>
  </r>
  <r>
    <x v="950"/>
    <x v="949"/>
    <s v="PowerPack is an efficient and affordable backpack with a lithium-ion charger for all electronic devices offering charges on the go!"/>
    <n v="2000"/>
    <n v="553"/>
    <x v="1"/>
    <s v="US"/>
    <s v="USD"/>
    <n v="1421095672"/>
    <d v="2015-01-12T20:47:52"/>
    <n v="1417207672"/>
    <d v="2014-11-28T20:47:52"/>
    <b v="0"/>
    <n v="10"/>
  </r>
  <r>
    <x v="951"/>
    <x v="950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d v="2014-07-11T20:19:26"/>
    <b v="0"/>
    <n v="44"/>
  </r>
  <r>
    <x v="952"/>
    <x v="951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d v="2012-12-06T17:58:41"/>
    <b v="0"/>
    <n v="49"/>
  </r>
  <r>
    <x v="953"/>
    <x v="952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d v="2011-06-01T19:05:20"/>
    <b v="0"/>
    <n v="51"/>
  </r>
  <r>
    <x v="954"/>
    <x v="953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d v="2014-05-09T20:12:22"/>
    <b v="0"/>
    <n v="38"/>
  </r>
  <r>
    <x v="955"/>
    <x v="954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d v="2012-04-06T10:59:18"/>
    <b v="0"/>
    <n v="40"/>
  </r>
  <r>
    <x v="956"/>
    <x v="955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d v="2011-12-18T21:33:05"/>
    <b v="0"/>
    <n v="61"/>
  </r>
  <r>
    <x v="957"/>
    <x v="956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d v="2016-06-01T21:07:33"/>
    <b v="0"/>
    <n v="70"/>
  </r>
  <r>
    <x v="958"/>
    <x v="957"/>
    <s v="I'm making the move from a side man in local groups to the leader with this debut jazz CD project."/>
    <n v="2000"/>
    <n v="90"/>
    <x v="1"/>
    <s v="US"/>
    <s v="USD"/>
    <n v="1329014966"/>
    <d v="2012-02-12T02:49:26"/>
    <n v="1326422966"/>
    <d v="2012-01-13T02:49:26"/>
    <b v="0"/>
    <n v="5"/>
  </r>
  <r>
    <x v="959"/>
    <x v="958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8:56:00"/>
    <n v="1384887360"/>
    <d v="2013-11-19T18:56:00"/>
    <b v="0"/>
    <n v="29"/>
  </r>
  <r>
    <x v="960"/>
    <x v="959"/>
    <s v="We need to hire an animal trainer to have a chimpanzee actor perform in our music video with us!"/>
    <n v="2000"/>
    <n v="20"/>
    <x v="1"/>
    <s v="US"/>
    <s v="USD"/>
    <n v="1336789860"/>
    <d v="2012-05-12T02:31:00"/>
    <n v="1331666146"/>
    <d v="2012-03-13T19:15:46"/>
    <b v="0"/>
    <n v="2"/>
  </r>
  <r>
    <x v="961"/>
    <x v="960"/>
    <s v="The Philly music scene is full of amazing talent. This annual music festival is to celebrate those gems within that scene!"/>
    <n v="2000"/>
    <n v="200"/>
    <x v="1"/>
    <s v="US"/>
    <s v="USD"/>
    <n v="1427920363"/>
    <d v="2015-04-01T20:32:43"/>
    <n v="1425331963"/>
    <d v="2015-03-02T21:32:43"/>
    <b v="0"/>
    <n v="5"/>
  </r>
  <r>
    <x v="962"/>
    <x v="961"/>
    <s v="A contemporary jazz project crossing music lines, from jazz to rock walking through some free elements and full of melody!"/>
    <n v="2000"/>
    <n v="131"/>
    <x v="1"/>
    <s v="GB"/>
    <s v="GBP"/>
    <n v="1395007200"/>
    <d v="2014-03-16T22:00:00"/>
    <n v="1392021502"/>
    <d v="2014-02-10T08:38:22"/>
    <b v="0"/>
    <n v="7"/>
  </r>
  <r>
    <x v="963"/>
    <x v="962"/>
    <s v="I've only been able to release 7/10 songs for this album. I'd like to get into a professional studio and record them all properly."/>
    <n v="2000"/>
    <n v="120"/>
    <x v="1"/>
    <s v="US"/>
    <s v="USD"/>
    <n v="1399867409"/>
    <d v="2014-05-12T04:03:29"/>
    <n v="1394683409"/>
    <d v="2014-03-13T04:03:29"/>
    <b v="0"/>
    <n v="2"/>
  </r>
  <r>
    <x v="964"/>
    <x v="963"/>
    <s v="Help get four new bootlegs onto vinyl in the second installment of my series!"/>
    <n v="2000"/>
    <n v="2298"/>
    <x v="0"/>
    <s v="US"/>
    <s v="USD"/>
    <n v="1431876677"/>
    <d v="2015-05-17T15:31:17"/>
    <n v="1429284677"/>
    <d v="2015-04-17T15:31:17"/>
    <b v="1"/>
    <n v="74"/>
  </r>
  <r>
    <x v="965"/>
    <x v="964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d v="2015-05-21T22:04:21"/>
    <b v="0"/>
    <n v="131"/>
  </r>
  <r>
    <x v="966"/>
    <x v="965"/>
    <s v="Help fund the latest Gothsicles mega-album, I FEEL SICLE!"/>
    <n v="2000"/>
    <n v="6842"/>
    <x v="0"/>
    <s v="US"/>
    <s v="USD"/>
    <n v="1473680149"/>
    <d v="2016-09-12T11:35:49"/>
    <n v="1472470549"/>
    <d v="2016-08-29T11:35:49"/>
    <b v="0"/>
    <n v="159"/>
  </r>
  <r>
    <x v="967"/>
    <x v="966"/>
    <s v="I wish to start a new podcast called Voices of Texas, and I want to interview interesting people of Texas each week."/>
    <n v="2000"/>
    <n v="1"/>
    <x v="2"/>
    <s v="US"/>
    <s v="USD"/>
    <n v="1415219915"/>
    <d v="2014-11-05T20:38:35"/>
    <n v="1412624315"/>
    <d v="2014-10-06T19:38:35"/>
    <b v="0"/>
    <n v="1"/>
  </r>
  <r>
    <x v="968"/>
    <x v="967"/>
    <s v="toggleme. is the next breakout mobile game.Addictive gameplay, phenomenal design, real life rewards for achievements, and a great story"/>
    <n v="2000"/>
    <n v="21"/>
    <x v="1"/>
    <s v="US"/>
    <s v="USD"/>
    <n v="1357432638"/>
    <d v="2013-01-06T00:37:18"/>
    <n v="1354840638"/>
    <d v="2012-12-07T00:37:18"/>
    <b v="0"/>
    <n v="7"/>
  </r>
  <r>
    <x v="969"/>
    <x v="968"/>
    <s v="Imagine a science class where the teacher walks in a says &quot;Take out your cell phone and play a game.&quot;"/>
    <n v="2000"/>
    <n v="10"/>
    <x v="1"/>
    <s v="US"/>
    <s v="USD"/>
    <n v="1468482694"/>
    <d v="2016-07-14T07:51:34"/>
    <n v="1465890694"/>
    <d v="2016-06-14T07:51:34"/>
    <b v="0"/>
    <n v="2"/>
  </r>
  <r>
    <x v="970"/>
    <x v="969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d v="2016-12-07T16:49:00"/>
    <b v="0"/>
    <n v="85"/>
  </r>
  <r>
    <x v="971"/>
    <x v="970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d v="2015-04-10T20:10:05"/>
    <b v="0"/>
    <n v="25"/>
  </r>
  <r>
    <x v="972"/>
    <x v="971"/>
    <s v="After winning the iStandard Phoenix Producer Showcase (6/25/14)  I have been invited to Beast of the Beats VIII in New York Nov. 6-9"/>
    <n v="2000"/>
    <n v="0"/>
    <x v="2"/>
    <s v="US"/>
    <s v="USD"/>
    <n v="1407394800"/>
    <d v="2014-08-07T07:00:00"/>
    <n v="1404770616"/>
    <d v="2014-07-07T22:03:36"/>
    <b v="0"/>
    <n v="0"/>
  </r>
  <r>
    <x v="973"/>
    <x v="972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d v="2013-03-22T19:48:43"/>
    <b v="1"/>
    <n v="45"/>
  </r>
  <r>
    <x v="974"/>
    <x v="973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d v="2014-05-15T14:23:54"/>
    <b v="1"/>
    <n v="17"/>
  </r>
  <r>
    <x v="975"/>
    <x v="974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d v="2011-10-22T01:02:29"/>
    <b v="1"/>
    <n v="31"/>
  </r>
  <r>
    <x v="976"/>
    <x v="975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d v="2013-12-30T08:13:47"/>
    <b v="1"/>
    <n v="52"/>
  </r>
  <r>
    <x v="977"/>
    <x v="976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d v="2016-12-08T05:38:02"/>
    <b v="0"/>
    <n v="31"/>
  </r>
  <r>
    <x v="978"/>
    <x v="977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d v="2015-06-05T13:59:35"/>
    <b v="0"/>
    <n v="63"/>
  </r>
  <r>
    <x v="979"/>
    <x v="978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d v="2016-03-29T16:20:32"/>
    <b v="0"/>
    <n v="33"/>
  </r>
  <r>
    <x v="980"/>
    <x v="979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d v="2015-07-10T17:59:38"/>
    <b v="0"/>
    <n v="29"/>
  </r>
  <r>
    <x v="981"/>
    <x v="980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d v="2013-01-30T23:05:37"/>
    <b v="0"/>
    <n v="65"/>
  </r>
  <r>
    <x v="982"/>
    <x v="981"/>
    <s v="A psychedelic post rock masterpiece!"/>
    <n v="2000"/>
    <n v="4067"/>
    <x v="0"/>
    <s v="GB"/>
    <s v="GBP"/>
    <n v="1470075210"/>
    <d v="2016-08-01T18:13:30"/>
    <n v="1468779210"/>
    <d v="2016-07-17T18:13:30"/>
    <b v="0"/>
    <n v="133"/>
  </r>
  <r>
    <x v="983"/>
    <x v="982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10:29:30"/>
    <n v="1450780170"/>
    <d v="2015-12-22T10:29:30"/>
    <b v="0"/>
    <n v="1"/>
  </r>
  <r>
    <x v="984"/>
    <x v="983"/>
    <s v="The mussings of an old wizard"/>
    <n v="2000"/>
    <n v="0"/>
    <x v="1"/>
    <s v="US"/>
    <s v="USD"/>
    <n v="1342882260"/>
    <d v="2012-07-21T14:51:00"/>
    <n v="1337834963"/>
    <d v="2012-05-24T04:49:23"/>
    <b v="0"/>
    <n v="0"/>
  </r>
  <r>
    <x v="985"/>
    <x v="984"/>
    <s v="The Adventures of Penelope Hawthorne. Part One: The Spellbook of Dracone."/>
    <n v="2000"/>
    <n v="0"/>
    <x v="1"/>
    <s v="US"/>
    <s v="USD"/>
    <n v="1314471431"/>
    <d v="2011-08-27T18:57:11"/>
    <n v="1311879431"/>
    <d v="2011-07-28T18:57:11"/>
    <b v="0"/>
    <n v="0"/>
  </r>
  <r>
    <x v="986"/>
    <x v="985"/>
    <s v="Coming soon, a new science fiction novel about human evolution and sorcery. In the near future, you are either forced to adapt or die"/>
    <n v="2000"/>
    <n v="5"/>
    <x v="1"/>
    <s v="US"/>
    <s v="USD"/>
    <n v="1470355833"/>
    <d v="2016-08-05T00:10:33"/>
    <n v="1465171833"/>
    <d v="2016-06-06T00:10:33"/>
    <b v="0"/>
    <n v="1"/>
  </r>
  <r>
    <x v="987"/>
    <x v="986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11:00:00"/>
    <n v="1480800568"/>
    <d v="2016-12-03T21:29:28"/>
    <b v="0"/>
    <n v="12"/>
  </r>
  <r>
    <x v="988"/>
    <x v="987"/>
    <s v="An exercise in the wild and dangerous world of solo musicianship by Maxwell D Feinstein."/>
    <n v="2000"/>
    <n v="2000.66"/>
    <x v="0"/>
    <s v="US"/>
    <s v="USD"/>
    <n v="1327723459"/>
    <d v="2012-01-28T04:04:19"/>
    <n v="1322539459"/>
    <d v="2011-11-29T04:04:19"/>
    <b v="0"/>
    <n v="30"/>
  </r>
  <r>
    <x v="989"/>
    <x v="988"/>
    <s v="So The Story Goes is the upcoming album from &quot;Just Joe&quot; Altier."/>
    <n v="2000"/>
    <n v="5437"/>
    <x v="0"/>
    <s v="US"/>
    <s v="USD"/>
    <n v="1355609510"/>
    <d v="2012-12-15T22:11:50"/>
    <n v="1353017510"/>
    <d v="2012-11-15T22:11:50"/>
    <b v="0"/>
    <n v="112"/>
  </r>
  <r>
    <x v="990"/>
    <x v="989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d v="2012-10-23T16:58:09"/>
    <b v="0"/>
    <n v="38"/>
  </r>
  <r>
    <x v="991"/>
    <x v="990"/>
    <s v="Recording Debut  Album w/ Producer Ikey Owens from Free Moral Agents/ The Mars Volta"/>
    <n v="2000"/>
    <n v="2010"/>
    <x v="0"/>
    <s v="US"/>
    <s v="USD"/>
    <n v="1306994340"/>
    <d v="2011-06-02T05:59:00"/>
    <n v="1303706001"/>
    <d v="2011-04-25T04:33:21"/>
    <b v="0"/>
    <n v="32"/>
  </r>
  <r>
    <x v="992"/>
    <x v="991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d v="2016-05-12T20:51:01"/>
    <b v="0"/>
    <n v="37"/>
  </r>
  <r>
    <x v="993"/>
    <x v="992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d v="2014-07-13T10:48:23"/>
    <b v="0"/>
    <n v="83"/>
  </r>
  <r>
    <x v="994"/>
    <x v="993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d v="2013-09-09T10:27:17"/>
    <b v="0"/>
    <n v="32"/>
  </r>
  <r>
    <x v="995"/>
    <x v="994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d v="2011-03-23T21:37:00"/>
    <b v="0"/>
    <n v="20"/>
  </r>
  <r>
    <x v="996"/>
    <x v="995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d v="2016-04-01T21:14:36"/>
    <b v="0"/>
    <n v="52"/>
  </r>
  <r>
    <x v="997"/>
    <x v="996"/>
    <s v="I am seeking funding in order to help take my music from a hobby to a career."/>
    <n v="2000"/>
    <n v="2013.47"/>
    <x v="0"/>
    <s v="US"/>
    <s v="USD"/>
    <n v="1470056614"/>
    <d v="2016-08-01T13:03:34"/>
    <n v="1467464614"/>
    <d v="2016-07-02T13:03:34"/>
    <b v="0"/>
    <n v="77"/>
  </r>
  <r>
    <x v="998"/>
    <x v="997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d v="2011-06-29T01:39:05"/>
    <b v="0"/>
    <n v="56"/>
  </r>
  <r>
    <x v="999"/>
    <x v="998"/>
    <s v="We want to record an album of popular praise &amp; worship songs with our own influence and style."/>
    <n v="2000"/>
    <n v="1302"/>
    <x v="1"/>
    <s v="US"/>
    <s v="USD"/>
    <n v="1424056873"/>
    <d v="2015-02-16T03:21:13"/>
    <n v="1421464873"/>
    <d v="2015-01-17T03:21:13"/>
    <b v="0"/>
    <n v="11"/>
  </r>
  <r>
    <x v="1000"/>
    <x v="999"/>
    <s v="An instrumental album that ranges from hymns to contemporary music. All the music is recorded by myself."/>
    <n v="2000"/>
    <n v="0"/>
    <x v="1"/>
    <s v="US"/>
    <s v="USD"/>
    <n v="1441814400"/>
    <d v="2015-09-09T16:00:00"/>
    <n v="1440807846"/>
    <d v="2015-08-29T00:24:06"/>
    <b v="0"/>
    <n v="0"/>
  </r>
  <r>
    <x v="1001"/>
    <x v="1000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14:51:39"/>
    <n v="1477835499"/>
    <d v="2016-10-30T13:51:39"/>
    <b v="0"/>
    <n v="3"/>
  </r>
  <r>
    <x v="1002"/>
    <x v="1001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d v="2016-12-06T21:02:50"/>
    <b v="0"/>
    <n v="34"/>
  </r>
  <r>
    <x v="1003"/>
    <x v="1002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d v="2013-06-18T20:01:43"/>
    <b v="0"/>
    <n v="50"/>
  </r>
  <r>
    <x v="1004"/>
    <x v="1003"/>
    <s v="Hear your favorite Bear Ghost in eargasmic quality!"/>
    <n v="2000"/>
    <n v="2020"/>
    <x v="0"/>
    <s v="US"/>
    <s v="USD"/>
    <n v="1392675017"/>
    <d v="2014-02-17T22:10:17"/>
    <n v="1390083017"/>
    <d v="2014-01-18T22:10:17"/>
    <b v="0"/>
    <n v="38"/>
  </r>
  <r>
    <x v="1005"/>
    <x v="1004"/>
    <s v="Hard Rock with a Positive Message. Help us fund, release and promote our debut EP!"/>
    <n v="2000"/>
    <n v="2035"/>
    <x v="0"/>
    <s v="US"/>
    <s v="USD"/>
    <n v="1400561940"/>
    <d v="2014-05-20T04:59:00"/>
    <n v="1397679445"/>
    <d v="2014-04-16T20:17:25"/>
    <b v="0"/>
    <n v="40"/>
  </r>
  <r>
    <x v="1006"/>
    <x v="1005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d v="2015-01-27T15:09:41"/>
    <b v="0"/>
    <n v="21"/>
  </r>
  <r>
    <x v="1007"/>
    <x v="1006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d v="2014-06-27T20:31:12"/>
    <b v="0"/>
    <n v="38"/>
  </r>
  <r>
    <x v="1008"/>
    <x v="1007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d v="2015-02-08T03:39:49"/>
    <b v="0"/>
    <n v="70"/>
  </r>
  <r>
    <x v="1009"/>
    <x v="1008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d v="2013-01-25T19:02:26"/>
    <b v="0"/>
    <n v="44"/>
  </r>
  <r>
    <x v="1010"/>
    <x v="1009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d v="2013-11-12T06:08:27"/>
    <b v="0"/>
    <n v="64"/>
  </r>
  <r>
    <x v="1011"/>
    <x v="1010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d v="2012-05-08T21:25:09"/>
    <b v="0"/>
    <n v="50"/>
  </r>
  <r>
    <x v="1012"/>
    <x v="1011"/>
    <s v="We are a married couple who have started a child photography business from home. We need help to put together equipment to grow."/>
    <n v="2000"/>
    <n v="1"/>
    <x v="1"/>
    <s v="GB"/>
    <s v="GBP"/>
    <n v="1457947483"/>
    <d v="2016-03-14T09:24:43"/>
    <n v="1455359083"/>
    <d v="2016-02-13T10:24:43"/>
    <b v="0"/>
    <n v="1"/>
  </r>
  <r>
    <x v="1013"/>
    <x v="1012"/>
    <s v="Taking (and giving) professional portraits of survivors of human trafficking in Myanmar."/>
    <n v="2000"/>
    <n v="140"/>
    <x v="1"/>
    <s v="US"/>
    <s v="USD"/>
    <n v="1435958786"/>
    <d v="2015-07-03T21:26:26"/>
    <n v="1434144386"/>
    <d v="2015-06-12T21:26:26"/>
    <b v="0"/>
    <n v="3"/>
  </r>
  <r>
    <x v="1014"/>
    <x v="1013"/>
    <s v="I am looking for help to open up an affordable photography studio in Cornwall for baby and family portraiture photography"/>
    <n v="2000"/>
    <n v="0"/>
    <x v="1"/>
    <s v="GB"/>
    <s v="GBP"/>
    <n v="1450706837"/>
    <d v="2015-12-21T14:07:17"/>
    <n v="1448114837"/>
    <d v="2015-11-21T14:07:17"/>
    <b v="0"/>
    <n v="0"/>
  </r>
  <r>
    <x v="1015"/>
    <x v="1014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d v="2014-07-24T18:31:23"/>
    <b v="0"/>
    <n v="65"/>
  </r>
  <r>
    <x v="1016"/>
    <x v="1015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d v="2011-12-15T03:35:14"/>
    <b v="0"/>
    <n v="44"/>
  </r>
  <r>
    <x v="1017"/>
    <x v="1016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d v="2014-11-08T18:55:53"/>
    <b v="0"/>
    <n v="99"/>
  </r>
  <r>
    <x v="1018"/>
    <x v="1017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d v="2014-10-22T17:03:13"/>
    <b v="0"/>
    <n v="58"/>
  </r>
  <r>
    <x v="1019"/>
    <x v="1018"/>
    <s v="Brent Brown's breakout new album! Requires help from the record label... You!"/>
    <n v="2000"/>
    <n v="2007"/>
    <x v="0"/>
    <s v="US"/>
    <s v="USD"/>
    <n v="1401253140"/>
    <d v="2014-05-28T04:59:00"/>
    <n v="1398873969"/>
    <d v="2014-04-30T16:06:09"/>
    <b v="0"/>
    <n v="38"/>
  </r>
  <r>
    <x v="1020"/>
    <x v="1019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d v="2011-06-09T04:43:45"/>
    <b v="0"/>
    <n v="39"/>
  </r>
  <r>
    <x v="1021"/>
    <x v="1020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d v="2012-07-17T03:07:25"/>
    <b v="0"/>
    <n v="22"/>
  </r>
  <r>
    <x v="1022"/>
    <x v="1021"/>
    <s v="PKF is a Cat-Tastic 2D side-scrolling shooter! Stand up to all the big meanies with the power of positivity and save the universe!"/>
    <n v="2000"/>
    <n v="236"/>
    <x v="1"/>
    <s v="US"/>
    <s v="USD"/>
    <n v="1457570100"/>
    <d v="2016-03-10T00:35:00"/>
    <n v="1454978100"/>
    <d v="2016-02-09T00:35:00"/>
    <b v="0"/>
    <n v="12"/>
  </r>
  <r>
    <x v="1023"/>
    <x v="1022"/>
    <s v="Head Cap will provide easy access to tables, dice rollers and record sheet management to streamline your tabletop Battletech games."/>
    <n v="2000"/>
    <n v="225"/>
    <x v="1"/>
    <s v="US"/>
    <s v="USD"/>
    <n v="1279738800"/>
    <d v="2010-07-21T19:00:00"/>
    <n v="1275599812"/>
    <d v="2010-06-03T21:16:52"/>
    <b v="0"/>
    <n v="5"/>
  </r>
  <r>
    <x v="1024"/>
    <x v="1023"/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1T00:00:00"/>
    <n v="1277512556"/>
    <d v="2010-06-26T00:35:56"/>
    <b v="0"/>
    <n v="0"/>
  </r>
  <r>
    <x v="1025"/>
    <x v="1024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d v="2014-10-21T20:06:58"/>
    <b v="0"/>
    <n v="32"/>
  </r>
  <r>
    <x v="1026"/>
    <x v="1025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d v="2017-02-07T00:07:33"/>
    <b v="0"/>
    <n v="53"/>
  </r>
  <r>
    <x v="1027"/>
    <x v="1026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d v="2015-06-08T15:01:08"/>
    <b v="0"/>
    <n v="263"/>
  </r>
  <r>
    <x v="1028"/>
    <x v="1027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d v="2015-08-25T20:38:02"/>
    <b v="0"/>
    <n v="50"/>
  </r>
  <r>
    <x v="1029"/>
    <x v="1028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d v="2013-10-17T04:39:33"/>
    <b v="0"/>
    <n v="7"/>
  </r>
  <r>
    <x v="1030"/>
    <x v="1029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d v="2012-08-06T19:29:43"/>
    <b v="0"/>
    <n v="76"/>
  </r>
  <r>
    <x v="1031"/>
    <x v="1030"/>
    <s v="Dice forged from stone one by one entirely by hand for demanding Gamers and Collectors."/>
    <n v="2000"/>
    <n v="5414"/>
    <x v="0"/>
    <s v="IT"/>
    <s v="EUR"/>
    <n v="1451861940"/>
    <d v="2016-01-03T22:59:00"/>
    <n v="1448902867"/>
    <d v="2015-11-30T17:01:07"/>
    <b v="0"/>
    <n v="102"/>
  </r>
  <r>
    <x v="1032"/>
    <x v="1031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d v="2012-03-19T16:44:36"/>
    <b v="0"/>
    <n v="46"/>
  </r>
  <r>
    <x v="1033"/>
    <x v="1032"/>
    <s v="It is the mission of the Seekerâ€™s School of Thought and Philosophy to provide a safe and nurturing environment for all."/>
    <n v="2000"/>
    <n v="0"/>
    <x v="2"/>
    <s v="US"/>
    <s v="USD"/>
    <n v="1433603552"/>
    <d v="2015-06-06T15:12:32"/>
    <n v="1428419552"/>
    <d v="2015-04-07T15:12:32"/>
    <b v="0"/>
    <n v="0"/>
  </r>
  <r>
    <x v="1034"/>
    <x v="1033"/>
    <s v="ProjectPetal.com is an all in one website for all Makers to share projects and ideas. A Facebook(R) Twitter(R) &amp; Github(R) all in one."/>
    <n v="2000"/>
    <n v="0"/>
    <x v="2"/>
    <s v="US"/>
    <s v="USD"/>
    <n v="1435257596"/>
    <d v="2015-06-25T18:39:56"/>
    <n v="1432665596"/>
    <d v="2015-05-26T18:39:56"/>
    <b v="0"/>
    <n v="0"/>
  </r>
  <r>
    <x v="1035"/>
    <x v="1034"/>
    <s v="Emma Ate The Lion's debut full length album"/>
    <n v="2000"/>
    <n v="2325"/>
    <x v="0"/>
    <s v="US"/>
    <s v="USD"/>
    <n v="1366138800"/>
    <d v="2013-04-16T19:00:00"/>
    <n v="1362710425"/>
    <d v="2013-03-08T02:40:25"/>
    <b v="0"/>
    <n v="75"/>
  </r>
  <r>
    <x v="1036"/>
    <x v="1035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d v="2015-09-01T21:36:37"/>
    <b v="0"/>
    <n v="43"/>
  </r>
  <r>
    <x v="1037"/>
    <x v="1036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d v="2012-09-22T03:42:01"/>
    <b v="0"/>
    <n v="58"/>
  </r>
  <r>
    <x v="1038"/>
    <x v="1037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d v="2012-10-11T17:57:49"/>
    <b v="0"/>
    <n v="47"/>
  </r>
  <r>
    <x v="1039"/>
    <x v="1038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d v="2015-08-11T22:28:04"/>
    <b v="0"/>
    <n v="8"/>
  </r>
  <r>
    <x v="1040"/>
    <x v="1039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d v="2011-09-07T23:57:59"/>
    <b v="0"/>
    <n v="41"/>
  </r>
  <r>
    <x v="1041"/>
    <x v="1040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d v="2009-11-10T16:48:32"/>
    <b v="0"/>
    <n v="14"/>
  </r>
  <r>
    <x v="1042"/>
    <x v="1041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d v="2015-01-23T03:18:58"/>
    <b v="0"/>
    <n v="61"/>
  </r>
  <r>
    <x v="1043"/>
    <x v="1042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d v="2012-04-27T15:43:13"/>
    <b v="0"/>
    <n v="35"/>
  </r>
  <r>
    <x v="1044"/>
    <x v="1043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d v="2016-11-18T06:09:26"/>
    <b v="0"/>
    <n v="62"/>
  </r>
  <r>
    <x v="1045"/>
    <x v="1044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d v="2016-06-03T02:31:52"/>
    <b v="0"/>
    <n v="81"/>
  </r>
  <r>
    <x v="1046"/>
    <x v="1045"/>
    <s v="Written by my daughter and myself, illustrated by Jack Wiens. Everything is complete except for publishing."/>
    <n v="2000"/>
    <n v="380"/>
    <x v="1"/>
    <s v="US"/>
    <s v="USD"/>
    <n v="1346017023"/>
    <d v="2012-08-26T21:37:03"/>
    <n v="1343425023"/>
    <d v="2012-07-27T21:37:03"/>
    <b v="0"/>
    <n v="8"/>
  </r>
  <r>
    <x v="1047"/>
    <x v="1046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10:36:23"/>
    <n v="1474886183"/>
    <d v="2016-09-26T10:36:23"/>
    <b v="0"/>
    <n v="6"/>
  </r>
  <r>
    <x v="1048"/>
    <x v="1047"/>
    <s v="MOVING FORWARD! WE HAVE REACHED GOAL BUT HAVE MORE TIME!! PLEASE CONSIDER PLEDGING."/>
    <n v="2000"/>
    <n v="2050"/>
    <x v="0"/>
    <s v="US"/>
    <s v="USD"/>
    <n v="1469811043"/>
    <d v="2016-07-29T16:50:43"/>
    <n v="1467219043"/>
    <d v="2016-06-29T16:50:43"/>
    <b v="0"/>
    <n v="20"/>
  </r>
  <r>
    <x v="1049"/>
    <x v="1048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d v="2016-08-09T21:35:59"/>
    <b v="0"/>
    <n v="28"/>
  </r>
  <r>
    <x v="1050"/>
    <x v="1049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d v="2015-06-28T05:32:39"/>
    <b v="0"/>
    <n v="24"/>
  </r>
  <r>
    <x v="1051"/>
    <x v="1050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d v="2015-06-16T00:50:12"/>
    <b v="0"/>
    <n v="19"/>
  </r>
  <r>
    <x v="1052"/>
    <x v="1051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d v="2016-05-04T16:24:26"/>
    <b v="0"/>
    <n v="23"/>
  </r>
  <r>
    <x v="1053"/>
    <x v="1052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d v="2014-07-22T14:34:56"/>
    <b v="0"/>
    <n v="54"/>
  </r>
  <r>
    <x v="1054"/>
    <x v="1053"/>
    <s v="Dark secrets come to light when Mariah meets Stella. They find a way to face the south's largest elephant in the room: RACISM."/>
    <n v="2000"/>
    <n v="0"/>
    <x v="1"/>
    <s v="US"/>
    <s v="USD"/>
    <n v="1464031265"/>
    <d v="2016-05-23T19:21:05"/>
    <n v="1458847265"/>
    <d v="2016-03-24T19:21:05"/>
    <b v="0"/>
    <n v="0"/>
  </r>
  <r>
    <x v="1055"/>
    <x v="1054"/>
    <s v="A theatre company that will create works to inspire young people and get everyone involved."/>
    <n v="2000"/>
    <n v="35"/>
    <x v="1"/>
    <s v="AU"/>
    <s v="AUD"/>
    <n v="1444984904"/>
    <d v="2015-10-16T08:41:44"/>
    <n v="1439800904"/>
    <d v="2015-08-17T08:41:44"/>
    <b v="0"/>
    <n v="1"/>
  </r>
  <r>
    <x v="1056"/>
    <x v="1055"/>
    <s v="This Theological Comedy tells a story of when seemingly similar beliefs are discovered to be worlds apart; Damnation-Southern Style."/>
    <n v="2000"/>
    <n v="21"/>
    <x v="1"/>
    <s v="US"/>
    <s v="USD"/>
    <n v="1407553200"/>
    <d v="2014-08-09T03:00:00"/>
    <n v="1405100992"/>
    <d v="2014-07-11T17:49:52"/>
    <b v="0"/>
    <n v="3"/>
  </r>
  <r>
    <x v="1057"/>
    <x v="1056"/>
    <s v="Cross dressing, cross gartering, crossed swords. Cross a bridge and come see this fantastically fun rendition of Twelfth Night"/>
    <n v="2000"/>
    <n v="437"/>
    <x v="1"/>
    <s v="US"/>
    <s v="USD"/>
    <n v="1442381847"/>
    <d v="2015-09-16T05:37:27"/>
    <n v="1440826647"/>
    <d v="2015-08-29T05:37:27"/>
    <b v="0"/>
    <n v="9"/>
  </r>
  <r>
    <x v="1058"/>
    <x v="1057"/>
    <s v="I have set up a new theatre company, and am looking to raise funds to purchase a venue with a difference to a standard theatre."/>
    <n v="2000"/>
    <n v="2"/>
    <x v="1"/>
    <s v="GB"/>
    <s v="GBP"/>
    <n v="1471265092"/>
    <d v="2016-08-15T12:44:52"/>
    <n v="1468673092"/>
    <d v="2016-07-16T12:44:52"/>
    <b v="0"/>
    <n v="2"/>
  </r>
  <r>
    <x v="1059"/>
    <x v="1058"/>
    <s v="A group of artists. A mythical art piece. A harrowing quest. And some margaritas."/>
    <n v="2000"/>
    <n v="2107"/>
    <x v="0"/>
    <s v="US"/>
    <s v="USD"/>
    <n v="1480899600"/>
    <d v="2016-12-05T01:00:00"/>
    <n v="1479609520"/>
    <d v="2016-11-20T02:38:40"/>
    <b v="0"/>
    <n v="17"/>
  </r>
  <r>
    <x v="1060"/>
    <x v="1059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2T04:33:11"/>
    <n v="1452659591"/>
    <d v="2016-01-13T04:33:11"/>
    <b v="0"/>
    <n v="5"/>
  </r>
  <r>
    <x v="1061"/>
    <x v="10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d v="2014-09-15T12:52:02"/>
    <b v="1"/>
    <n v="74"/>
  </r>
  <r>
    <x v="1062"/>
    <x v="1061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d v="2014-05-30T01:55:44"/>
    <b v="1"/>
    <n v="71"/>
  </r>
  <r>
    <x v="1063"/>
    <x v="1062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d v="2012-01-15T17:31:08"/>
    <b v="1"/>
    <n v="29"/>
  </r>
  <r>
    <x v="1064"/>
    <x v="1063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8:24:37"/>
    <n v="1407695077"/>
    <d v="2014-08-10T18:24:37"/>
    <b v="0"/>
    <n v="2"/>
  </r>
  <r>
    <x v="1065"/>
    <x v="1064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d v="2015-06-10T11:06:11"/>
    <b v="1"/>
    <n v="35"/>
  </r>
  <r>
    <x v="1066"/>
    <x v="1065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d v="2016-05-13T13:25:38"/>
    <b v="1"/>
    <n v="39"/>
  </r>
  <r>
    <x v="1067"/>
    <x v="106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d v="2017-01-23T13:25:52"/>
    <b v="0"/>
    <n v="41"/>
  </r>
  <r>
    <x v="1068"/>
    <x v="1067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d v="2016-08-08T21:42:08"/>
    <b v="1"/>
    <n v="42"/>
  </r>
  <r>
    <x v="1069"/>
    <x v="1068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d v="2015-04-27T18:09:58"/>
    <b v="0"/>
    <n v="30"/>
  </r>
  <r>
    <x v="1070"/>
    <x v="1069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d v="2017-02-09T12:21:31"/>
    <b v="0"/>
    <n v="72"/>
  </r>
  <r>
    <x v="1071"/>
    <x v="1070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d v="2016-01-13T05:51:57"/>
    <b v="0"/>
    <n v="29"/>
  </r>
  <r>
    <x v="1072"/>
    <x v="1071"/>
    <s v="Help us strengthen and inspire disability arts in Atlantic Canada"/>
    <n v="2000"/>
    <n v="2512"/>
    <x v="0"/>
    <s v="CA"/>
    <s v="CAD"/>
    <n v="1460341800"/>
    <d v="2016-04-11T02:30:00"/>
    <n v="1456902893"/>
    <d v="2016-03-02T07:14:53"/>
    <b v="0"/>
    <n v="32"/>
  </r>
  <r>
    <x v="1073"/>
    <x v="1072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d v="2016-04-24T13:14:14"/>
    <b v="0"/>
    <n v="22"/>
  </r>
  <r>
    <x v="1074"/>
    <x v="1073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d v="2014-07-02T10:01:50"/>
    <b v="0"/>
    <n v="21"/>
  </r>
  <r>
    <x v="1075"/>
    <x v="1074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d v="2015-06-24T20:30:40"/>
    <b v="0"/>
    <n v="30"/>
  </r>
  <r>
    <x v="1076"/>
    <x v="1075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d v="2015-08-09T12:20:00"/>
    <b v="0"/>
    <n v="38"/>
  </r>
  <r>
    <x v="1077"/>
    <x v="1076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d v="2014-11-10T20:49:12"/>
    <b v="0"/>
    <n v="15"/>
  </r>
  <r>
    <x v="1078"/>
    <x v="1077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d v="2014-11-03T15:28:26"/>
    <b v="0"/>
    <n v="41"/>
  </r>
  <r>
    <x v="1079"/>
    <x v="1078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d v="2015-05-26T11:05:24"/>
    <b v="0"/>
    <n v="17"/>
  </r>
  <r>
    <x v="1080"/>
    <x v="1079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d v="2014-06-06T10:08:09"/>
    <b v="0"/>
    <n v="67"/>
  </r>
  <r>
    <x v="1081"/>
    <x v="1080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d v="2015-02-03T17:17:27"/>
    <b v="0"/>
    <n v="51"/>
  </r>
  <r>
    <x v="1082"/>
    <x v="1081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d v="2014-06-30T22:41:41"/>
    <b v="0"/>
    <n v="72"/>
  </r>
  <r>
    <x v="1083"/>
    <x v="1082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d v="2014-07-19T17:32:33"/>
    <b v="0"/>
    <n v="21"/>
  </r>
  <r>
    <x v="1084"/>
    <x v="1083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d v="2016-01-11T13:56:54"/>
    <b v="0"/>
    <n v="42"/>
  </r>
  <r>
    <x v="1085"/>
    <x v="1084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d v="2015-09-25T12:43:56"/>
    <b v="0"/>
    <n v="31"/>
  </r>
  <r>
    <x v="1086"/>
    <x v="1085"/>
    <s v="Robots, Space Battles, Mystery, and Intrigue. Nothing is Impossible..."/>
    <n v="2000"/>
    <n v="2804"/>
    <x v="0"/>
    <s v="US"/>
    <s v="USD"/>
    <n v="1423720740"/>
    <d v="2015-02-12T05:59:00"/>
    <n v="1421081857"/>
    <d v="2015-01-12T16:57:37"/>
    <b v="0"/>
    <n v="55"/>
  </r>
  <r>
    <x v="1087"/>
    <x v="1086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d v="2015-07-15T15:01:12"/>
    <b v="0"/>
    <n v="36"/>
  </r>
  <r>
    <x v="1088"/>
    <x v="1087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d v="2014-10-16T04:05:31"/>
    <b v="0"/>
    <n v="23"/>
  </r>
  <r>
    <x v="1089"/>
    <x v="1088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d v="2016-06-20T12:02:11"/>
    <b v="0"/>
    <n v="39"/>
  </r>
  <r>
    <x v="1090"/>
    <x v="371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d v="2015-02-18T22:00:22"/>
    <b v="0"/>
    <n v="57"/>
  </r>
  <r>
    <x v="1091"/>
    <x v="1089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d v="2015-05-25T22:34:12"/>
    <b v="0"/>
    <n v="66"/>
  </r>
  <r>
    <x v="1092"/>
    <x v="1090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d v="2015-05-08T00:52:05"/>
    <b v="0"/>
    <n v="35"/>
  </r>
  <r>
    <x v="1093"/>
    <x v="1091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d v="2015-02-02T14:22:30"/>
    <b v="0"/>
    <n v="28"/>
  </r>
  <r>
    <x v="1094"/>
    <x v="1092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d v="2015-08-11T19:46:52"/>
    <b v="0"/>
    <n v="21"/>
  </r>
  <r>
    <x v="1095"/>
    <x v="1093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d v="2015-09-01T15:21:50"/>
    <b v="0"/>
    <n v="46"/>
  </r>
  <r>
    <x v="1096"/>
    <x v="1094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d v="2016-07-20T10:05:40"/>
    <b v="0"/>
    <n v="83"/>
  </r>
  <r>
    <x v="1097"/>
    <x v="1095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d v="2014-12-24T12:11:23"/>
    <b v="0"/>
    <n v="38"/>
  </r>
  <r>
    <x v="1098"/>
    <x v="1096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d v="2014-12-03T07:58:03"/>
    <b v="0"/>
    <n v="26"/>
  </r>
  <r>
    <x v="1099"/>
    <x v="1097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d v="2014-12-15T19:55:07"/>
    <b v="0"/>
    <n v="35"/>
  </r>
  <r>
    <x v="1100"/>
    <x v="1098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d v="2014-12-17T23:58:02"/>
    <b v="0"/>
    <n v="53"/>
  </r>
  <r>
    <x v="1101"/>
    <x v="1099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d v="2015-05-04T15:04:10"/>
    <b v="0"/>
    <n v="56"/>
  </r>
  <r>
    <x v="1102"/>
    <x v="1100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d v="2016-03-31T17:48:07"/>
    <b v="0"/>
    <n v="29"/>
  </r>
  <r>
    <x v="1103"/>
    <x v="1101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d v="2015-07-06T08:43:27"/>
    <b v="0"/>
    <n v="33"/>
  </r>
  <r>
    <x v="1104"/>
    <x v="1102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d v="2016-05-09T15:06:59"/>
    <b v="0"/>
    <n v="20"/>
  </r>
  <r>
    <x v="1105"/>
    <x v="1103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d v="2015-04-26T12:44:58"/>
    <b v="0"/>
    <n v="31"/>
  </r>
  <r>
    <x v="1106"/>
    <x v="1104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d v="2014-05-27T18:16:21"/>
    <b v="0"/>
    <n v="30"/>
  </r>
  <r>
    <x v="1107"/>
    <x v="1105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d v="2014-12-15T14:48:36"/>
    <b v="0"/>
    <n v="78"/>
  </r>
  <r>
    <x v="1108"/>
    <x v="110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d v="2016-04-19T11:10:48"/>
    <b v="0"/>
    <n v="30"/>
  </r>
  <r>
    <x v="1109"/>
    <x v="1107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d v="2016-05-15T17:42:46"/>
    <b v="0"/>
    <n v="19"/>
  </r>
  <r>
    <x v="1110"/>
    <x v="1108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d v="2016-09-19T08:21:34"/>
    <b v="0"/>
    <n v="33"/>
  </r>
  <r>
    <x v="1111"/>
    <x v="1109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2T01:53:58"/>
    <n v="1405217355"/>
    <d v="2014-07-13T02:09:15"/>
    <b v="0"/>
    <n v="14"/>
  </r>
  <r>
    <x v="1112"/>
    <x v="1110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d v="2015-02-15T00:28:17"/>
    <b v="0"/>
    <n v="56"/>
  </r>
  <r>
    <x v="1113"/>
    <x v="1111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d v="2015-05-14T22:20:10"/>
    <b v="0"/>
    <n v="20"/>
  </r>
  <r>
    <x v="1114"/>
    <x v="1112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d v="2015-03-12T22:37:23"/>
    <b v="0"/>
    <n v="14"/>
  </r>
  <r>
    <x v="1115"/>
    <x v="1113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d v="2014-09-05T02:40:21"/>
    <b v="0"/>
    <n v="59"/>
  </r>
  <r>
    <x v="1116"/>
    <x v="1114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d v="2016-06-25T20:41:37"/>
    <b v="0"/>
    <n v="27"/>
  </r>
  <r>
    <x v="1117"/>
    <x v="1115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d v="2016-06-27T15:19:29"/>
    <b v="0"/>
    <n v="30"/>
  </r>
  <r>
    <x v="1118"/>
    <x v="1116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d v="2014-06-10T12:38:27"/>
    <b v="0"/>
    <n v="38"/>
  </r>
  <r>
    <x v="1119"/>
    <x v="1117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d v="2015-04-15T18:01:48"/>
    <b v="0"/>
    <n v="11"/>
  </r>
  <r>
    <x v="1120"/>
    <x v="1118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d v="2015-10-07T16:43:36"/>
    <b v="0"/>
    <n v="20"/>
  </r>
  <r>
    <x v="1121"/>
    <x v="1119"/>
    <s v="A high-flying French farce with the thrust of a well-tuned jet engine"/>
    <n v="2000"/>
    <n v="2042"/>
    <x v="0"/>
    <s v="GB"/>
    <s v="GBP"/>
    <n v="1435947758"/>
    <d v="2015-07-03T18:22:38"/>
    <n v="1432837358"/>
    <d v="2015-05-28T18:22:38"/>
    <b v="0"/>
    <n v="17"/>
  </r>
  <r>
    <x v="1122"/>
    <x v="1120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d v="2015-05-31T03:25:24"/>
    <b v="0"/>
    <n v="32"/>
  </r>
  <r>
    <x v="1123"/>
    <x v="1121"/>
    <s v="THE COMING OF THE LORD!"/>
    <n v="2000"/>
    <n v="100"/>
    <x v="1"/>
    <s v="US"/>
    <s v="USD"/>
    <n v="1415828820"/>
    <d v="2014-11-12T21:47:00"/>
    <n v="1412258977"/>
    <d v="2014-10-02T14:09:37"/>
    <b v="0"/>
    <n v="1"/>
  </r>
  <r>
    <x v="1124"/>
    <x v="1122"/>
    <s v="A funny, moving, witty piece about a girl, her oboe, and her dreams."/>
    <n v="2000"/>
    <n v="11"/>
    <x v="1"/>
    <s v="US"/>
    <s v="USD"/>
    <n v="1458703740"/>
    <d v="2016-03-23T03:29:00"/>
    <n v="1454453021"/>
    <d v="2016-02-02T22:43:41"/>
    <b v="0"/>
    <n v="2"/>
  </r>
  <r>
    <x v="1125"/>
    <x v="1123"/>
    <s v="What do you know about Russian Culture? Our project helps the American children to find out about Russian literature."/>
    <n v="2000"/>
    <n v="251"/>
    <x v="1"/>
    <s v="US"/>
    <s v="USD"/>
    <n v="1466278339"/>
    <d v="2016-06-18T19:32:19"/>
    <n v="1463686339"/>
    <d v="2016-05-19T19:32:19"/>
    <b v="0"/>
    <n v="5"/>
  </r>
  <r>
    <x v="1126"/>
    <x v="1124"/>
    <s v="&quot;SUPER!: An Original Musical&quot; is an original work written by Ryan Hruza. This campaign is to fund the production and pay the cast/crew!"/>
    <n v="2000"/>
    <n v="35"/>
    <x v="2"/>
    <s v="US"/>
    <s v="USD"/>
    <n v="1430517600"/>
    <d v="2015-05-01T22:00:00"/>
    <n v="1426538129"/>
    <d v="2015-03-16T20:35:29"/>
    <b v="0"/>
    <n v="2"/>
  </r>
  <r>
    <x v="1127"/>
    <x v="1125"/>
    <s v="We are devising a vibrant new adaptation of Homer's The Odyssey featuring dynamic storytelling, stunning visuals and original music."/>
    <n v="2000"/>
    <n v="542"/>
    <x v="1"/>
    <s v="GB"/>
    <s v="GBP"/>
    <n v="1488114358"/>
    <d v="2017-02-26T13:05:58"/>
    <n v="1485522358"/>
    <d v="2017-01-27T13:05:58"/>
    <b v="0"/>
    <n v="14"/>
  </r>
  <r>
    <x v="1128"/>
    <x v="1126"/>
    <s v="We're a small group of University students who need a little help making our final exam production the best product possible."/>
    <n v="2000"/>
    <n v="0"/>
    <x v="1"/>
    <s v="DK"/>
    <s v="DKK"/>
    <n v="1464952752"/>
    <d v="2016-06-03T11:19:12"/>
    <n v="1462360752"/>
    <d v="2016-05-04T11:19:12"/>
    <b v="0"/>
    <n v="0"/>
  </r>
  <r>
    <x v="1129"/>
    <x v="1127"/>
    <s v="We do a theatre camp for kids every summer doing parady shows of diff stories for kids to learn theater. This year is Star Wars Parody."/>
    <n v="2000"/>
    <n v="5"/>
    <x v="1"/>
    <s v="US"/>
    <s v="USD"/>
    <n v="1431717268"/>
    <d v="2015-05-15T19:14:28"/>
    <n v="1429125268"/>
    <d v="2015-04-15T19:14:28"/>
    <b v="0"/>
    <n v="1"/>
  </r>
  <r>
    <x v="1130"/>
    <x v="1128"/>
    <s v="A children's theatre group constructing props out of swimming noodles to provide free Shakespeare in the parks to local communities."/>
    <n v="2000"/>
    <n v="641"/>
    <x v="1"/>
    <s v="US"/>
    <s v="USD"/>
    <n v="1406988000"/>
    <d v="2014-08-02T14:00:00"/>
    <n v="1403822912"/>
    <d v="2014-06-26T22:48:32"/>
    <b v="0"/>
    <n v="16"/>
  </r>
  <r>
    <x v="1131"/>
    <x v="1129"/>
    <s v="&quot;MAMA'Z BA-B&quot; is the story of Marcus Williams who struggles to find a place for himself as a young black male."/>
    <n v="2000"/>
    <n v="126"/>
    <x v="1"/>
    <s v="US"/>
    <s v="USD"/>
    <n v="1429460386"/>
    <d v="2015-04-19T16:19:46"/>
    <n v="1424279986"/>
    <d v="2015-02-18T17:19:46"/>
    <b v="0"/>
    <n v="3"/>
  </r>
  <r>
    <x v="1132"/>
    <x v="1130"/>
    <s v="Andrew Heller producing a production of an original play for the Philadelphia Fringe Festival. Written and Directed by Andrew Heller"/>
    <n v="2000"/>
    <n v="285"/>
    <x v="1"/>
    <s v="US"/>
    <s v="USD"/>
    <n v="1460608780"/>
    <d v="2016-04-14T04:39:40"/>
    <n v="1455428380"/>
    <d v="2016-02-14T05:39:40"/>
    <b v="0"/>
    <n v="4"/>
  </r>
  <r>
    <x v="1133"/>
    <x v="1131"/>
    <s v="Staged play within the communities of eastern ( Kinston Wilson Wilmington ) North Carolina ! Funds will allow a child to attend! THX"/>
    <n v="2000"/>
    <n v="214"/>
    <x v="1"/>
    <s v="US"/>
    <s v="USD"/>
    <n v="1422717953"/>
    <d v="2015-01-31T15:25:53"/>
    <n v="1417533953"/>
    <d v="2014-12-02T15:25:53"/>
    <b v="0"/>
    <n v="8"/>
  </r>
  <r>
    <x v="1134"/>
    <x v="1132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21:05:00"/>
    <n v="1454173120"/>
    <d v="2016-01-30T16:58:40"/>
    <b v="0"/>
    <n v="19"/>
  </r>
  <r>
    <x v="1135"/>
    <x v="1133"/>
    <s v="Is Henson willing to dare risk a theatrical speaking tour of his North Pole adventures...and more?"/>
    <n v="2000"/>
    <n v="5"/>
    <x v="1"/>
    <s v="US"/>
    <s v="USD"/>
    <n v="1405761690"/>
    <d v="2014-07-19T09:21:30"/>
    <n v="1403169690"/>
    <d v="2014-06-19T09:21:30"/>
    <b v="0"/>
    <n v="1"/>
  </r>
  <r>
    <x v="1136"/>
    <x v="1134"/>
    <s v="&quot;MAMA'Z BA-B&quot; is the story of Marcus Williams who struggles to find a place for himself as a young black male."/>
    <n v="2000"/>
    <n v="201"/>
    <x v="1"/>
    <s v="US"/>
    <s v="USD"/>
    <n v="1424009147"/>
    <d v="2015-02-15T14:05:47"/>
    <n v="1421417147"/>
    <d v="2015-01-16T14:05:47"/>
    <b v="0"/>
    <n v="2"/>
  </r>
  <r>
    <x v="1137"/>
    <x v="1133"/>
    <s v="Is the public ready to hear Matt's story? Is he willing to risk public speaking and the waning reputation among his own race?"/>
    <n v="2000"/>
    <n v="5"/>
    <x v="1"/>
    <s v="US"/>
    <s v="USD"/>
    <n v="1409070480"/>
    <d v="2014-08-26T16:28:00"/>
    <n v="1406572381"/>
    <d v="2014-07-28T18:33:01"/>
    <b v="0"/>
    <n v="1"/>
  </r>
  <r>
    <x v="1138"/>
    <x v="1135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7:13:43"/>
    <n v="1421478823"/>
    <d v="2015-01-17T07:13:43"/>
    <b v="0"/>
    <n v="2"/>
  </r>
  <r>
    <x v="1139"/>
    <x v="1136"/>
    <s v="The 2014 Minnesota Fringe Festival brings the World Premiere of LightBright's one-act play, The Last King of the I.D.A."/>
    <n v="2000"/>
    <n v="561"/>
    <x v="1"/>
    <s v="US"/>
    <s v="USD"/>
    <n v="1402007500"/>
    <d v="2014-06-05T22:31:40"/>
    <n v="1399415500"/>
    <d v="2014-05-06T22:31:40"/>
    <b v="0"/>
    <n v="11"/>
  </r>
  <r>
    <x v="1140"/>
    <x v="1137"/>
    <s v="We are mounting a production of Neil Simon's brilliant comedy, The Odd Couple, and need your help to make it as wonderful as we can."/>
    <n v="2000"/>
    <n v="385"/>
    <x v="1"/>
    <s v="AU"/>
    <s v="AUD"/>
    <n v="1430316426"/>
    <d v="2015-04-29T14:07:06"/>
    <n v="1427724426"/>
    <d v="2015-03-30T14:07:06"/>
    <b v="0"/>
    <n v="6"/>
  </r>
  <r>
    <x v="1141"/>
    <x v="1138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7:28:00"/>
    <n v="1400547969"/>
    <d v="2014-05-20T01:06:09"/>
    <b v="0"/>
    <n v="13"/>
  </r>
  <r>
    <x v="1142"/>
    <x v="1139"/>
    <s v="Young persons theatre company working in deprived area seeking funding for children's theatrical production."/>
    <n v="2000"/>
    <n v="216"/>
    <x v="1"/>
    <s v="GB"/>
    <s v="GBP"/>
    <n v="1421403960"/>
    <d v="2015-01-16T10:26:00"/>
    <n v="1418827324"/>
    <d v="2014-12-17T14:42:04"/>
    <b v="0"/>
    <n v="3"/>
  </r>
  <r>
    <x v="1143"/>
    <x v="1140"/>
    <s v="Live at the Speakeasy with Ryan Anderson is a local talk show! Showcasing local artist, special guest, and talented bands."/>
    <n v="2000"/>
    <n v="730"/>
    <x v="1"/>
    <s v="US"/>
    <s v="USD"/>
    <n v="1413953940"/>
    <d v="2014-10-22T04:59:00"/>
    <n v="1410141900"/>
    <d v="2014-09-08T02:05:00"/>
    <b v="0"/>
    <n v="8"/>
  </r>
  <r>
    <x v="1144"/>
    <x v="1141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22:00:01"/>
    <n v="1409608801"/>
    <d v="2014-09-01T22:00:01"/>
    <b v="0"/>
    <n v="4"/>
  </r>
  <r>
    <x v="1145"/>
    <x v="1142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d v="2016-03-24T11:56:04"/>
    <b v="0"/>
    <n v="72"/>
  </r>
  <r>
    <x v="1146"/>
    <x v="1143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9:55:05"/>
    <n v="1336506905"/>
    <d v="2012-05-08T19:55:05"/>
    <b v="0"/>
    <n v="30"/>
  </r>
  <r>
    <x v="1147"/>
    <x v="1144"/>
    <s v="Dog people and cat people unit!! Help save Paw Island from the monsters in this milti-player (50-100 Person at a time) online RPG game"/>
    <n v="2100"/>
    <n v="5"/>
    <x v="1"/>
    <s v="US"/>
    <s v="USD"/>
    <n v="1396810864"/>
    <d v="2014-04-06T19:01:04"/>
    <n v="1395687664"/>
    <d v="2014-03-24T19:01:04"/>
    <b v="0"/>
    <n v="1"/>
  </r>
  <r>
    <x v="1148"/>
    <x v="1145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d v="2015-02-04T21:04:52"/>
    <b v="0"/>
    <n v="59"/>
  </r>
  <r>
    <x v="1149"/>
    <x v="1146"/>
    <s v="Our aim is to provide high-end equipment and space for Toronto coders, filmmakers, and artists to develop cutting-edge VR content."/>
    <n v="2100"/>
    <n v="1058"/>
    <x v="1"/>
    <s v="CA"/>
    <s v="CAD"/>
    <n v="1463929174"/>
    <d v="2016-05-22T14:59:34"/>
    <n v="1461337174"/>
    <d v="2016-04-22T14:59:34"/>
    <b v="0"/>
    <n v="9"/>
  </r>
  <r>
    <x v="1150"/>
    <x v="1147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d v="2014-11-17T02:51:29"/>
    <b v="0"/>
    <n v="45"/>
  </r>
  <r>
    <x v="1151"/>
    <x v="1148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d v="2016-02-11T22:36:54"/>
    <b v="0"/>
    <n v="13"/>
  </r>
  <r>
    <x v="1152"/>
    <x v="1149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d v="2016-05-07T06:37:01"/>
    <b v="0"/>
    <n v="27"/>
  </r>
  <r>
    <x v="1153"/>
    <x v="1150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d v="2012-10-26T00:14:41"/>
    <b v="0"/>
    <n v="41"/>
  </r>
  <r>
    <x v="1154"/>
    <x v="1151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d v="2016-04-25T17:23:40"/>
    <b v="0"/>
    <n v="60"/>
  </r>
  <r>
    <x v="1155"/>
    <x v="1152"/>
    <s v="I am publishing my 5th book, I am looking to publish a book of short stories, all based on random thoughts that flash through my mind."/>
    <n v="2200"/>
    <n v="0"/>
    <x v="1"/>
    <s v="US"/>
    <s v="USD"/>
    <n v="1480188013"/>
    <d v="2016-11-26T19:20:13"/>
    <n v="1477592413"/>
    <d v="2016-10-27T18:20:13"/>
    <b v="0"/>
    <n v="0"/>
  </r>
  <r>
    <x v="1156"/>
    <x v="1153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8:33:17"/>
    <n v="1353177197"/>
    <d v="2012-11-17T18:33:17"/>
    <b v="0"/>
    <n v="2"/>
  </r>
  <r>
    <x v="1157"/>
    <x v="1154"/>
    <s v="A run-n-gun zombie survival game where you scavenge for items to make the night a little less scary."/>
    <n v="2200"/>
    <n v="850"/>
    <x v="1"/>
    <s v="US"/>
    <s v="USD"/>
    <n v="1385447459"/>
    <d v="2013-11-26T06:30:59"/>
    <n v="1382679059"/>
    <d v="2013-10-25T05:30:59"/>
    <b v="0"/>
    <n v="21"/>
  </r>
  <r>
    <x v="1158"/>
    <x v="1155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d v="2016-11-06T11:24:48"/>
    <b v="0"/>
    <n v="103"/>
  </r>
  <r>
    <x v="1159"/>
    <x v="1156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d v="2016-12-03T01:47:58"/>
    <b v="0"/>
    <n v="93"/>
  </r>
  <r>
    <x v="1160"/>
    <x v="1157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d v="2012-12-27T05:09:34"/>
    <b v="0"/>
    <n v="44"/>
  </r>
  <r>
    <x v="1161"/>
    <x v="1158"/>
    <s v="A Dungeon World campaign setting that takes place after the end of the worlds."/>
    <n v="2200"/>
    <n v="3223"/>
    <x v="0"/>
    <s v="US"/>
    <s v="USD"/>
    <n v="1434045687"/>
    <d v="2015-06-11T18:01:27"/>
    <n v="1431453687"/>
    <d v="2015-05-12T18:01:27"/>
    <b v="0"/>
    <n v="205"/>
  </r>
  <r>
    <x v="1162"/>
    <x v="1159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d v="2013-10-03T20:49:27"/>
    <b v="1"/>
    <n v="67"/>
  </r>
  <r>
    <x v="1163"/>
    <x v="1160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d v="2014-06-18T15:35:24"/>
    <b v="0"/>
    <n v="20"/>
  </r>
  <r>
    <x v="1164"/>
    <x v="1161"/>
    <s v="I'm taking the Adventures of Huckleberry Finn puppet show down the Mississippi River!"/>
    <n v="2200"/>
    <n v="0"/>
    <x v="1"/>
    <s v="US"/>
    <s v="USD"/>
    <n v="1404406964"/>
    <d v="2014-07-03T17:02:44"/>
    <n v="1401814964"/>
    <d v="2014-06-03T17:02:44"/>
    <b v="0"/>
    <n v="0"/>
  </r>
  <r>
    <x v="1165"/>
    <x v="1162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d v="2013-04-03T13:44:05"/>
    <b v="0"/>
    <n v="74"/>
  </r>
  <r>
    <x v="1166"/>
    <x v="1163"/>
    <s v="AUTheatreWing is a student theatre association fostering the development of the dramatic arts at our university."/>
    <n v="2224"/>
    <n v="350"/>
    <x v="1"/>
    <s v="US"/>
    <s v="USD"/>
    <n v="1425819425"/>
    <d v="2015-03-08T12:57:05"/>
    <n v="1423231025"/>
    <d v="2015-02-06T13:57:05"/>
    <b v="0"/>
    <n v="12"/>
  </r>
  <r>
    <x v="1167"/>
    <x v="1164"/>
    <s v="I plan to take pictures of the sunrise in the MidWest every day in 2015 and compile them in a slide show for distribution."/>
    <n v="2250"/>
    <n v="10"/>
    <x v="1"/>
    <s v="US"/>
    <s v="USD"/>
    <n v="1416662034"/>
    <d v="2014-11-22T13:13:54"/>
    <n v="1414066434"/>
    <d v="2014-10-23T12:13:54"/>
    <b v="0"/>
    <n v="1"/>
  </r>
  <r>
    <x v="1168"/>
    <x v="1165"/>
    <s v="How do we navigate the boundaries between friendship, sexual intimacy and obsessive desire?"/>
    <n v="2250"/>
    <n v="2876"/>
    <x v="0"/>
    <s v="GB"/>
    <s v="GBP"/>
    <n v="1473247240"/>
    <d v="2016-09-07T11:20:40"/>
    <n v="1470655240"/>
    <d v="2016-08-08T11:20:40"/>
    <b v="1"/>
    <n v="50"/>
  </r>
  <r>
    <x v="1169"/>
    <x v="1166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d v="2011-04-04T20:47:50"/>
    <b v="1"/>
    <n v="61"/>
  </r>
  <r>
    <x v="1170"/>
    <x v="1167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d v="2011-05-02T22:47:58"/>
    <b v="0"/>
    <n v="38"/>
  </r>
  <r>
    <x v="1171"/>
    <x v="1168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d v="2011-02-18T16:54:42"/>
    <b v="0"/>
    <n v="90"/>
  </r>
  <r>
    <x v="1172"/>
    <x v="1169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d v="2013-11-27T20:50:34"/>
    <b v="1"/>
    <n v="85"/>
  </r>
  <r>
    <x v="1173"/>
    <x v="1170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d v="2014-10-29T19:15:26"/>
    <b v="1"/>
    <n v="73"/>
  </r>
  <r>
    <x v="1174"/>
    <x v="1171"/>
    <s v="Help illustrate the sequel to the bestselling _x000a_The Transylvania Flying Squad of Detectives"/>
    <n v="2400"/>
    <n v="0"/>
    <x v="1"/>
    <s v="US"/>
    <s v="USD"/>
    <n v="1371415675"/>
    <d v="2013-06-16T20:47:55"/>
    <n v="1368823675"/>
    <d v="2013-05-17T20:47:55"/>
    <b v="0"/>
    <n v="0"/>
  </r>
  <r>
    <x v="1175"/>
    <x v="1172"/>
    <s v="Praising the Living God in the second half of life."/>
    <n v="2400"/>
    <n v="2400"/>
    <x v="3"/>
    <s v="US"/>
    <s v="USD"/>
    <n v="1489700230"/>
    <d v="2017-03-16T21:37:10"/>
    <n v="1487111830"/>
    <d v="2017-02-14T22:37:10"/>
    <b v="0"/>
    <n v="14"/>
  </r>
  <r>
    <x v="1176"/>
    <x v="1173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d v="2016-03-02T12:00:06"/>
    <b v="0"/>
    <n v="56"/>
  </r>
  <r>
    <x v="1177"/>
    <x v="1174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d v="2016-10-18T10:36:34"/>
    <b v="0"/>
    <n v="14"/>
  </r>
  <r>
    <x v="1178"/>
    <x v="1175"/>
    <s v="Sponsor an AVENUE Q puppet for The Barn Players April 2015 production."/>
    <n v="2400"/>
    <n v="2521"/>
    <x v="0"/>
    <s v="US"/>
    <s v="USD"/>
    <n v="1423942780"/>
    <d v="2015-02-14T19:39:40"/>
    <n v="1418758780"/>
    <d v="2014-12-16T19:39:40"/>
    <b v="0"/>
    <n v="36"/>
  </r>
  <r>
    <x v="1179"/>
    <x v="1176"/>
    <s v="Sissy Entertainment delivers a delicious cabaret that blends comedic monologue, song, and traditional sketch comedy."/>
    <n v="2413"/>
    <n v="650"/>
    <x v="1"/>
    <s v="CA"/>
    <s v="CAD"/>
    <n v="1409376600"/>
    <d v="2014-08-30T05:30:00"/>
    <n v="1405957098"/>
    <d v="2014-07-21T15:38:18"/>
    <b v="0"/>
    <n v="14"/>
  </r>
  <r>
    <x v="1180"/>
    <x v="1177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d v="2016-07-25T10:51:56"/>
    <b v="0"/>
    <n v="48"/>
  </r>
  <r>
    <x v="1181"/>
    <x v="1178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d v="2015-07-14T07:50:59"/>
    <b v="0"/>
    <n v="1019"/>
  </r>
  <r>
    <x v="1182"/>
    <x v="1179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d v="2013-04-11T01:22:24"/>
    <b v="0"/>
    <n v="66"/>
  </r>
  <r>
    <x v="1183"/>
    <x v="1180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d v="2010-05-24T12:56:43"/>
    <b v="0"/>
    <n v="25"/>
  </r>
  <r>
    <x v="1184"/>
    <x v="1181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12:07:39"/>
    <n v="1411042059"/>
    <d v="2014-09-18T12:07:39"/>
    <b v="0"/>
    <n v="10"/>
  </r>
  <r>
    <x v="1185"/>
    <x v="1182"/>
    <s v="Northern Irish Original Short Film based on the desperation of love and survival and taking a risk that may change everything."/>
    <n v="2500"/>
    <n v="3"/>
    <x v="1"/>
    <s v="GB"/>
    <s v="GBP"/>
    <n v="1457308531"/>
    <d v="2016-03-06T23:55:31"/>
    <n v="1452124531"/>
    <d v="2016-01-06T23:55:31"/>
    <b v="0"/>
    <n v="3"/>
  </r>
  <r>
    <x v="1186"/>
    <x v="1183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21:00:00"/>
    <n v="1483734100"/>
    <d v="2017-01-06T20:21:40"/>
    <b v="0"/>
    <n v="8"/>
  </r>
  <r>
    <x v="1187"/>
    <x v="1184"/>
    <s v="We are aiming to make a Web Series based on Youth Culture and the misrepresentation of socially stereotyped people."/>
    <n v="2500"/>
    <n v="746"/>
    <x v="1"/>
    <s v="GB"/>
    <s v="GBP"/>
    <n v="1422562864"/>
    <d v="2015-01-29T20:21:04"/>
    <n v="1417378864"/>
    <d v="2014-11-30T20:21:04"/>
    <b v="0"/>
    <n v="8"/>
  </r>
  <r>
    <x v="1188"/>
    <x v="1185"/>
    <s v="He can never die. He will live forever. He is the last cosmonaut, and this is his story."/>
    <n v="2500"/>
    <n v="6000"/>
    <x v="0"/>
    <s v="US"/>
    <s v="USD"/>
    <n v="1298699828"/>
    <d v="2011-02-26T05:57:08"/>
    <n v="1294811828"/>
    <d v="2011-01-12T05:57:08"/>
    <b v="1"/>
    <n v="145"/>
  </r>
  <r>
    <x v="1189"/>
    <x v="1186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d v="2012-07-09T17:49:38"/>
    <b v="0"/>
    <n v="55"/>
  </r>
  <r>
    <x v="1190"/>
    <x v="1187"/>
    <s v="A campaign to share their love on the silver screen and make possible a street musicianâ€™s dream to play them at the same time."/>
    <n v="2500"/>
    <n v="125"/>
    <x v="1"/>
    <s v="US"/>
    <s v="USD"/>
    <n v="1385931702"/>
    <d v="2013-12-01T21:01:42"/>
    <n v="1383076902"/>
    <d v="2013-10-29T20:01:42"/>
    <b v="0"/>
    <n v="2"/>
  </r>
  <r>
    <x v="1191"/>
    <x v="1188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8:11:35"/>
    <n v="1398363095"/>
    <d v="2014-04-24T18:11:35"/>
    <b v="0"/>
    <n v="4"/>
  </r>
  <r>
    <x v="1192"/>
    <x v="1189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5:17:02"/>
    <n v="1433776622"/>
    <d v="2015-06-08T15:17:02"/>
    <b v="0"/>
    <n v="8"/>
  </r>
  <r>
    <x v="1193"/>
    <x v="1190"/>
    <s v="Mioti is an indie game marketplace that doubles as a community for developers to join networks and discuss projects."/>
    <n v="2500"/>
    <n v="20"/>
    <x v="1"/>
    <s v="CA"/>
    <s v="CAD"/>
    <n v="1451679612"/>
    <d v="2016-01-01T20:20:12"/>
    <n v="1449087612"/>
    <d v="2015-12-02T20:20:12"/>
    <b v="0"/>
    <n v="1"/>
  </r>
  <r>
    <x v="1194"/>
    <x v="1191"/>
    <s v="FairwayJockey.com is a web platform to make high quality custom tour golf equipment available at a lower cost to the consumer."/>
    <n v="2500"/>
    <n v="0"/>
    <x v="1"/>
    <s v="US"/>
    <s v="USD"/>
    <n v="1446660688"/>
    <d v="2015-11-04T18:11:28"/>
    <n v="1444065088"/>
    <d v="2015-10-05T17:11:28"/>
    <b v="0"/>
    <n v="0"/>
  </r>
  <r>
    <x v="1195"/>
    <x v="1192"/>
    <s v="This is a project to create a crowd-funding site for Urantia Book readers worldwide."/>
    <n v="2500"/>
    <n v="850"/>
    <x v="1"/>
    <s v="US"/>
    <s v="USD"/>
    <n v="1417737781"/>
    <d v="2014-12-05T00:03:01"/>
    <n v="1415145781"/>
    <d v="2014-11-05T00:03:01"/>
    <b v="0"/>
    <n v="7"/>
  </r>
  <r>
    <x v="1196"/>
    <x v="1193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d v="2014-08-26T21:53:33"/>
    <b v="0"/>
    <n v="82"/>
  </r>
  <r>
    <x v="1197"/>
    <x v="1194"/>
    <s v="The D-Pro is a lightweight, moisture-wicking headband with a padded carbon fiber insert that reduces the risk of head injury in sports."/>
    <n v="2500"/>
    <n v="1"/>
    <x v="1"/>
    <s v="US"/>
    <s v="USD"/>
    <n v="1477509604"/>
    <d v="2016-10-26T19:20:04"/>
    <n v="1474917604"/>
    <d v="2016-09-26T19:20:04"/>
    <b v="0"/>
    <n v="1"/>
  </r>
  <r>
    <x v="1198"/>
    <x v="1195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d v="2013-03-13T01:01:27"/>
    <b v="0"/>
    <n v="35"/>
  </r>
  <r>
    <x v="1199"/>
    <x v="1196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d v="2013-11-20T10:04:52"/>
    <b v="0"/>
    <n v="169"/>
  </r>
  <r>
    <x v="1200"/>
    <x v="1197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d v="2013-04-19T14:31:17"/>
    <b v="0"/>
    <n v="68"/>
  </r>
  <r>
    <x v="1201"/>
    <x v="1198"/>
    <s v="I am publishing my book, Waiting on Humanity and need some finishing funds to do so."/>
    <n v="2500"/>
    <n v="2550"/>
    <x v="0"/>
    <s v="US"/>
    <s v="USD"/>
    <n v="1286568268"/>
    <d v="2010-10-08T20:04:28"/>
    <n v="1283976268"/>
    <d v="2010-09-08T20:04:28"/>
    <b v="0"/>
    <n v="19"/>
  </r>
  <r>
    <x v="1202"/>
    <x v="1199"/>
    <s v="Haunted by a wrong decision and hunted by a Tall Dark Stranger, a misguided teen struggles to find her way home ..or will she make it?"/>
    <n v="2500"/>
    <n v="0"/>
    <x v="1"/>
    <s v="US"/>
    <s v="USD"/>
    <n v="1387169890"/>
    <d v="2013-12-16T04:58:10"/>
    <n v="1384577890"/>
    <d v="2013-11-16T04:58:10"/>
    <b v="0"/>
    <n v="0"/>
  </r>
  <r>
    <x v="1203"/>
    <x v="1200"/>
    <s v="Rock n' Roll about the intersection of lies and belief: the Believable Lie."/>
    <n v="2500"/>
    <n v="2511.11"/>
    <x v="0"/>
    <s v="US"/>
    <s v="USD"/>
    <n v="1383861483"/>
    <d v="2013-11-07T21:58:03"/>
    <n v="1381265883"/>
    <d v="2013-10-08T20:58:03"/>
    <b v="0"/>
    <n v="60"/>
  </r>
  <r>
    <x v="1204"/>
    <x v="1201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d v="2014-04-01T23:57:42"/>
    <b v="0"/>
    <n v="62"/>
  </r>
  <r>
    <x v="1205"/>
    <x v="1202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d v="2013-09-09T14:13:03"/>
    <b v="1"/>
    <n v="39"/>
  </r>
  <r>
    <x v="1206"/>
    <x v="1203"/>
    <s v="For each month in 2012, Sonnet will be releasing a Jesus-celebrating, grave-shattering, ear-tickling, mind-provoking song!"/>
    <n v="2500"/>
    <n v="70"/>
    <x v="1"/>
    <s v="US"/>
    <s v="USD"/>
    <n v="1326651110"/>
    <d v="2012-01-15T18:11:50"/>
    <n v="1322763110"/>
    <d v="2011-12-01T18:11:50"/>
    <b v="0"/>
    <n v="2"/>
  </r>
  <r>
    <x v="1207"/>
    <x v="1204"/>
    <s v="This project is designed to help protect the environment by using Eco-friendly product packaging."/>
    <n v="2500"/>
    <n v="0"/>
    <x v="1"/>
    <s v="US"/>
    <s v="USD"/>
    <n v="1280206740"/>
    <d v="2010-07-27T04:59:00"/>
    <n v="1276283655"/>
    <d v="2010-06-11T19:14:15"/>
    <b v="0"/>
    <n v="0"/>
  </r>
  <r>
    <x v="1208"/>
    <x v="1205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7:05:53"/>
    <n v="1451927153"/>
    <d v="2016-01-04T17:05:53"/>
    <b v="0"/>
    <n v="37"/>
  </r>
  <r>
    <x v="1209"/>
    <x v="1206"/>
    <s v="Secularism is on the rise and I hear you.Talk to me."/>
    <n v="2500"/>
    <n v="0"/>
    <x v="2"/>
    <s v="US"/>
    <s v="USD"/>
    <n v="1442257677"/>
    <d v="2015-09-14T19:07:57"/>
    <n v="1439665677"/>
    <d v="2015-08-15T19:07:57"/>
    <b v="0"/>
    <n v="0"/>
  </r>
  <r>
    <x v="1210"/>
    <x v="1207"/>
    <s v="Drawing on the momentum created by his &quot;Radio Deadly&quot; program, Michale Graves has created a new pop-culture talk radio show on WVNJ"/>
    <n v="2500"/>
    <n v="0"/>
    <x v="2"/>
    <s v="US"/>
    <s v="USD"/>
    <n v="1407708000"/>
    <d v="2014-08-10T22:00:00"/>
    <n v="1405110399"/>
    <d v="2014-07-11T20:26:39"/>
    <b v="0"/>
    <n v="0"/>
  </r>
  <r>
    <x v="1211"/>
    <x v="1208"/>
    <s v="We are bringing a new gaming experience to the field. One that will connect a community of people and servers from around the world."/>
    <n v="2500"/>
    <n v="1"/>
    <x v="1"/>
    <s v="US"/>
    <s v="USD"/>
    <n v="1452228790"/>
    <d v="2016-01-08T04:53:10"/>
    <n v="1449636790"/>
    <d v="2015-12-09T04:53:10"/>
    <b v="0"/>
    <n v="1"/>
  </r>
  <r>
    <x v="1212"/>
    <x v="1209"/>
    <s v="Bringing delicious authentic and fusion Taiwanese Food to the West Coast."/>
    <n v="2500"/>
    <n v="252"/>
    <x v="1"/>
    <s v="US"/>
    <s v="USD"/>
    <n v="1452293675"/>
    <d v="2016-01-08T22:54:35"/>
    <n v="1447109675"/>
    <d v="2015-11-09T22:54:35"/>
    <b v="0"/>
    <n v="6"/>
  </r>
  <r>
    <x v="1213"/>
    <x v="1210"/>
    <s v="Help Freshie keep her dream alive by pledging to get a donut truck! She will be able to do events as well as cater to the community"/>
    <n v="2500"/>
    <n v="100"/>
    <x v="1"/>
    <s v="US"/>
    <s v="USD"/>
    <n v="1478059140"/>
    <d v="2016-11-02T03:59:00"/>
    <n v="1476391223"/>
    <d v="2016-10-13T20:40:23"/>
    <b v="0"/>
    <n v="3"/>
  </r>
  <r>
    <x v="1214"/>
    <x v="1211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d v="2015-11-10T22:48:15"/>
    <b v="0"/>
    <n v="83"/>
  </r>
  <r>
    <x v="1215"/>
    <x v="1212"/>
    <s v="Raising money to give the musicians their due."/>
    <n v="2500"/>
    <n v="0"/>
    <x v="2"/>
    <s v="US"/>
    <s v="USD"/>
    <n v="1343491200"/>
    <d v="2012-07-28T16:00:00"/>
    <n v="1342801164"/>
    <d v="2012-07-20T16:19:24"/>
    <b v="0"/>
    <n v="0"/>
  </r>
  <r>
    <x v="1216"/>
    <x v="1213"/>
    <s v="Please consider helping us with our new CD and Riverdance Tour"/>
    <n v="2500"/>
    <n v="0"/>
    <x v="2"/>
    <s v="US"/>
    <s v="USD"/>
    <n v="1325804767"/>
    <d v="2012-01-05T23:06:07"/>
    <n v="1323212767"/>
    <d v="2011-12-06T23:06:07"/>
    <b v="0"/>
    <n v="0"/>
  </r>
  <r>
    <x v="1217"/>
    <x v="1214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d v="2014-05-08T15:45:53"/>
    <b v="1"/>
    <n v="59"/>
  </r>
  <r>
    <x v="1218"/>
    <x v="1215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d v="2014-05-07T23:17:44"/>
    <b v="1"/>
    <n v="96"/>
  </r>
  <r>
    <x v="1219"/>
    <x v="1216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d v="2015-06-29T13:44:57"/>
    <b v="0"/>
    <n v="64"/>
  </r>
  <r>
    <x v="1220"/>
    <x v="1217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d v="2016-11-01T01:23:31"/>
    <b v="0"/>
    <n v="50"/>
  </r>
  <r>
    <x v="1221"/>
    <x v="1218"/>
    <s v="Im in the process of creating a biohazard suit that can be worn like an extra layer, unlike these bulky units that are currently in use"/>
    <n v="2500"/>
    <n v="0"/>
    <x v="2"/>
    <s v="AU"/>
    <s v="AUD"/>
    <n v="1405478025"/>
    <d v="2014-07-16T02:33:45"/>
    <n v="1402886025"/>
    <d v="2014-06-16T02:33:45"/>
    <b v="0"/>
    <n v="0"/>
  </r>
  <r>
    <x v="1222"/>
    <x v="1219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d v="2015-02-05T15:18:45"/>
    <b v="0"/>
    <n v="31"/>
  </r>
  <r>
    <x v="1223"/>
    <x v="1220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d v="2012-10-31T06:06:45"/>
    <b v="0"/>
    <n v="121"/>
  </r>
  <r>
    <x v="1224"/>
    <x v="1221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d v="2016-02-01T03:43:06"/>
    <b v="0"/>
    <n v="104"/>
  </r>
  <r>
    <x v="1225"/>
    <x v="1222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d v="2013-05-05T23:54:34"/>
    <b v="0"/>
    <n v="240"/>
  </r>
  <r>
    <x v="1226"/>
    <x v="1223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d v="2015-03-02T01:16:51"/>
    <b v="0"/>
    <n v="113"/>
  </r>
  <r>
    <x v="1227"/>
    <x v="1224"/>
    <s v="I have always been captivated by photography, Now I am trying to set up my own company and publish my pictures."/>
    <n v="2500"/>
    <n v="100"/>
    <x v="1"/>
    <s v="US"/>
    <s v="USD"/>
    <n v="1411227633"/>
    <d v="2014-09-20T15:40:33"/>
    <n v="1408549233"/>
    <d v="2014-08-20T15:40:33"/>
    <b v="0"/>
    <n v="1"/>
  </r>
  <r>
    <x v="1228"/>
    <x v="1225"/>
    <s v="I would like to share my landscape photographic travels of 2014 with more than just family an friends. 12 months of images."/>
    <n v="2500"/>
    <n v="94"/>
    <x v="1"/>
    <s v="US"/>
    <s v="USD"/>
    <n v="1415842193"/>
    <d v="2014-11-13T01:29:53"/>
    <n v="1414110593"/>
    <d v="2014-10-24T00:29:53"/>
    <b v="0"/>
    <n v="4"/>
  </r>
  <r>
    <x v="1229"/>
    <x v="1226"/>
    <s v="So many brides want a country wedding, but where to start? Whether you want a barn or a tipi, this guide can help you plan your day."/>
    <n v="2500"/>
    <n v="125"/>
    <x v="2"/>
    <s v="GB"/>
    <s v="GBP"/>
    <n v="1456703940"/>
    <d v="2016-02-28T23:59:00"/>
    <n v="1454546859"/>
    <d v="2016-02-04T00:47:39"/>
    <b v="0"/>
    <n v="3"/>
  </r>
  <r>
    <x v="1230"/>
    <x v="1227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d v="2011-04-05T02:13:53"/>
    <b v="0"/>
    <n v="56"/>
  </r>
  <r>
    <x v="1231"/>
    <x v="1228"/>
    <s v="Music Video For Upbeat and Inspiring Song - Run For Your Life"/>
    <n v="2500"/>
    <n v="2535"/>
    <x v="0"/>
    <s v="US"/>
    <s v="USD"/>
    <n v="1418998744"/>
    <d v="2014-12-19T14:19:04"/>
    <n v="1416406744"/>
    <d v="2014-11-19T14:19:04"/>
    <b v="0"/>
    <n v="26"/>
  </r>
  <r>
    <x v="1232"/>
    <x v="1229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d v="2012-01-31T18:16:58"/>
    <b v="0"/>
    <n v="89"/>
  </r>
  <r>
    <x v="1233"/>
    <x v="1230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d v="2013-02-26T06:04:33"/>
    <b v="0"/>
    <n v="98"/>
  </r>
  <r>
    <x v="1234"/>
    <x v="1231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d v="2017-03-07T10:20:42"/>
    <b v="0"/>
    <n v="11"/>
  </r>
  <r>
    <x v="1235"/>
    <x v="1232"/>
    <s v="A photo book of the artist's present and future portraits from 2013 to 2015, including actor and human rights activist George Takei."/>
    <n v="2500"/>
    <n v="1148"/>
    <x v="1"/>
    <s v="US"/>
    <s v="USD"/>
    <n v="1417273140"/>
    <d v="2014-11-29T14:59:00"/>
    <n v="1413609292"/>
    <d v="2014-10-18T05:14:52"/>
    <b v="1"/>
    <n v="13"/>
  </r>
  <r>
    <x v="1236"/>
    <x v="1233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d v="2012-01-18T07:39:27"/>
    <b v="0"/>
    <n v="57"/>
  </r>
  <r>
    <x v="1237"/>
    <x v="1234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d v="2015-03-31T05:40:32"/>
    <b v="0"/>
    <n v="38"/>
  </r>
  <r>
    <x v="1238"/>
    <x v="1235"/>
    <s v="This is an Android game where you take control of the zombies and try to eat your way to world domination!"/>
    <n v="2500"/>
    <n v="10"/>
    <x v="1"/>
    <s v="US"/>
    <s v="USD"/>
    <n v="1402600085"/>
    <d v="2014-06-12T19:08:05"/>
    <n v="1400008085"/>
    <d v="2014-05-13T19:08:05"/>
    <b v="0"/>
    <n v="2"/>
  </r>
  <r>
    <x v="1239"/>
    <x v="1236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d v="2010-05-01T05:45:32"/>
    <b v="0"/>
    <n v="89"/>
  </r>
  <r>
    <x v="1240"/>
    <x v="1237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d v="2011-03-30T22:36:25"/>
    <b v="0"/>
    <n v="45"/>
  </r>
  <r>
    <x v="1241"/>
    <x v="1238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d v="2012-09-08T20:55:31"/>
    <b v="0"/>
    <n v="54"/>
  </r>
  <r>
    <x v="1242"/>
    <x v="1239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d v="2014-05-14T22:22:51"/>
    <b v="0"/>
    <n v="50"/>
  </r>
  <r>
    <x v="1243"/>
    <x v="1240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d v="2012-10-19T00:17:24"/>
    <b v="1"/>
    <n v="238"/>
  </r>
  <r>
    <x v="1244"/>
    <x v="1241"/>
    <s v="I am moving to Guatemala to document and report on the growing community resistance movements across Central America and Mexico"/>
    <n v="2500"/>
    <n v="655"/>
    <x v="1"/>
    <s v="US"/>
    <s v="USD"/>
    <n v="1406861438"/>
    <d v="2014-08-01T02:50:38"/>
    <n v="1402973438"/>
    <d v="2014-06-17T02:50:38"/>
    <b v="0"/>
    <n v="3"/>
  </r>
  <r>
    <x v="1245"/>
    <x v="1242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d v="2014-07-28T00:31:21"/>
    <b v="1"/>
    <n v="94"/>
  </r>
  <r>
    <x v="1246"/>
    <x v="1243"/>
    <s v="Little Moses is trying to record their first EP, and we can't do it without your help!"/>
    <n v="2500"/>
    <n v="3010.01"/>
    <x v="0"/>
    <s v="US"/>
    <s v="USD"/>
    <n v="1375408194"/>
    <d v="2013-08-02T01:49:54"/>
    <n v="1372384194"/>
    <d v="2013-06-28T01:49:54"/>
    <b v="0"/>
    <n v="62"/>
  </r>
  <r>
    <x v="1247"/>
    <x v="1244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d v="2011-08-03T17:36:13"/>
    <b v="0"/>
    <n v="22"/>
  </r>
  <r>
    <x v="1248"/>
    <x v="1245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d v="2015-04-17T21:35:20"/>
    <b v="0"/>
    <n v="44"/>
  </r>
  <r>
    <x v="1249"/>
    <x v="1246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d v="2016-03-09T16:00:35"/>
    <b v="0"/>
    <n v="117"/>
  </r>
  <r>
    <x v="1250"/>
    <x v="1247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d v="2016-05-12T06:01:07"/>
    <b v="0"/>
    <n v="38"/>
  </r>
  <r>
    <x v="1251"/>
    <x v="1248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d v="2014-03-18T18:50:25"/>
    <b v="0"/>
    <n v="120"/>
  </r>
  <r>
    <x v="1252"/>
    <x v="1249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d v="2013-05-29T21:51:41"/>
    <b v="0"/>
    <n v="1113"/>
  </r>
  <r>
    <x v="1253"/>
    <x v="1250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d v="2015-11-23T09:05:39"/>
    <b v="0"/>
    <n v="391"/>
  </r>
  <r>
    <x v="1254"/>
    <x v="1251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d v="2015-08-05T19:00:10"/>
    <b v="0"/>
    <n v="57"/>
  </r>
  <r>
    <x v="1255"/>
    <x v="1252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d v="2016-05-15T22:28:49"/>
    <b v="0"/>
    <n v="169"/>
  </r>
  <r>
    <x v="1256"/>
    <x v="1253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d v="2014-02-25T00:24:10"/>
    <b v="0"/>
    <n v="84"/>
  </r>
  <r>
    <x v="1257"/>
    <x v="1254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d v="2017-02-10T16:54:23"/>
    <b v="0"/>
    <n v="902"/>
  </r>
  <r>
    <x v="1258"/>
    <x v="1255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d v="2017-02-15T13:10:42"/>
    <b v="0"/>
    <n v="147"/>
  </r>
  <r>
    <x v="1259"/>
    <x v="1256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d v="2014-01-24T12:00:57"/>
    <b v="0"/>
    <n v="99"/>
  </r>
  <r>
    <x v="1260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d v="2012-03-19T23:26:58"/>
    <b v="0"/>
    <n v="43"/>
  </r>
  <r>
    <x v="1261"/>
    <x v="1258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d v="2012-04-05T17:25:43"/>
    <b v="1"/>
    <n v="64"/>
  </r>
  <r>
    <x v="1262"/>
    <x v="1259"/>
    <s v="Fluttify is an Online Video Sharing Platform allowing friends to share their favorite Trending Content with each other."/>
    <n v="2500"/>
    <n v="0"/>
    <x v="2"/>
    <s v="CA"/>
    <s v="CAD"/>
    <n v="1480110783"/>
    <d v="2016-11-25T21:53:03"/>
    <n v="1477515183"/>
    <d v="2016-10-26T20:53:03"/>
    <b v="0"/>
    <n v="0"/>
  </r>
  <r>
    <x v="1263"/>
    <x v="1260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d v="2016-10-11T11:16:33"/>
    <b v="0"/>
    <n v="337"/>
  </r>
  <r>
    <x v="1264"/>
    <x v="1261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d v="2013-04-09T02:27:33"/>
    <b v="0"/>
    <n v="52"/>
  </r>
  <r>
    <x v="1265"/>
    <x v="1262"/>
    <s v="Help BRANDTSON and DREAMOVERrecords press their 2004 record, &quot;Send Us A Signal&quot;."/>
    <n v="2500"/>
    <n v="2618"/>
    <x v="0"/>
    <s v="US"/>
    <s v="USD"/>
    <n v="1278799200"/>
    <d v="2010-07-10T22:00:00"/>
    <n v="1273647255"/>
    <d v="2010-05-12T06:54:15"/>
    <b v="0"/>
    <n v="81"/>
  </r>
  <r>
    <x v="1266"/>
    <x v="1263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d v="2011-08-30T16:12:01"/>
    <b v="0"/>
    <n v="27"/>
  </r>
  <r>
    <x v="1267"/>
    <x v="1264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d v="2015-05-04T15:04:29"/>
    <b v="0"/>
    <n v="50"/>
  </r>
  <r>
    <x v="1268"/>
    <x v="1265"/>
    <s v="The telescope will serve as a path for the youth of Toronto to the skies, it will be 18&quot; easily portable meant for schools in the GTA."/>
    <n v="2500"/>
    <n v="36"/>
    <x v="2"/>
    <s v="CA"/>
    <s v="CAD"/>
    <n v="1439533019"/>
    <d v="2015-08-14T06:16:59"/>
    <n v="1436941019"/>
    <d v="2015-07-15T06:16:59"/>
    <b v="0"/>
    <n v="3"/>
  </r>
  <r>
    <x v="1269"/>
    <x v="1266"/>
    <s v="The pachyderms at the Denver Zoo are moving. Follow along on the convoluted journey to their new home."/>
    <n v="2500"/>
    <n v="731"/>
    <x v="1"/>
    <s v="US"/>
    <s v="USD"/>
    <n v="1337102187"/>
    <d v="2012-05-15T17:16:27"/>
    <n v="1335892587"/>
    <d v="2012-05-01T17:16:27"/>
    <b v="0"/>
    <n v="18"/>
  </r>
  <r>
    <x v="1270"/>
    <x v="1267"/>
    <s v="Our Moon is a simple book based on a nightly tradition my mother and youngest son started while I was working away."/>
    <n v="2500"/>
    <n v="53"/>
    <x v="1"/>
    <s v="US"/>
    <s v="USD"/>
    <n v="1448204621"/>
    <d v="2015-11-22T15:03:41"/>
    <n v="1445609021"/>
    <d v="2015-10-23T14:03:41"/>
    <b v="0"/>
    <n v="1"/>
  </r>
  <r>
    <x v="1271"/>
    <x v="1268"/>
    <s v="A heart-melting farce about sex, art and the lovelorn lay-abouts of London-town."/>
    <n v="2500"/>
    <n v="2946"/>
    <x v="0"/>
    <s v="GB"/>
    <s v="GBP"/>
    <n v="1404913180"/>
    <d v="2014-07-09T13:39:40"/>
    <n v="1403703580"/>
    <d v="2014-06-25T13:39:40"/>
    <b v="0"/>
    <n v="74"/>
  </r>
  <r>
    <x v="1272"/>
    <x v="1269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d v="2016-03-22T11:55:25"/>
    <b v="0"/>
    <n v="21"/>
  </r>
  <r>
    <x v="1273"/>
    <x v="1270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d v="2014-04-30T03:21:04"/>
    <b v="0"/>
    <n v="57"/>
  </r>
  <r>
    <x v="1274"/>
    <x v="1271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d v="2016-05-05T10:25:18"/>
    <b v="0"/>
    <n v="76"/>
  </r>
  <r>
    <x v="1275"/>
    <x v="1272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d v="2014-10-26T17:01:34"/>
    <b v="0"/>
    <n v="95"/>
  </r>
  <r>
    <x v="1276"/>
    <x v="1273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d v="2015-02-25T00:51:19"/>
    <b v="0"/>
    <n v="132"/>
  </r>
  <r>
    <x v="1277"/>
    <x v="1274"/>
    <s v="Accessible, original theatre for all!"/>
    <n v="2500"/>
    <n v="40"/>
    <x v="1"/>
    <s v="GB"/>
    <s v="GBP"/>
    <n v="1437139080"/>
    <d v="2015-07-17T13:18:00"/>
    <n v="1434552207"/>
    <d v="2015-06-17T14:43:27"/>
    <b v="0"/>
    <n v="3"/>
  </r>
  <r>
    <x v="1278"/>
    <x v="123"/>
    <s v="This production is being put together by Wilson's newest professional theater company, the Wyldepine Players in conjunction w/ Taiplab"/>
    <n v="2500"/>
    <n v="504"/>
    <x v="1"/>
    <s v="US"/>
    <s v="USD"/>
    <n v="1467604800"/>
    <d v="2016-07-04T04:00:00"/>
    <n v="1465533672"/>
    <d v="2016-06-10T04:41:12"/>
    <b v="0"/>
    <n v="10"/>
  </r>
  <r>
    <x v="1279"/>
    <x v="1275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9:37:11"/>
    <n v="1419881831"/>
    <d v="2014-12-29T19:37:11"/>
    <b v="0"/>
    <n v="8"/>
  </r>
  <r>
    <x v="1280"/>
    <x v="1276"/>
    <s v="Spend an evening in the afterlife with some of the greatest women who ever lived. LITTLE NELL's,by Jill Hughes, Los Angeles- June, 2016"/>
    <n v="2500"/>
    <n v="2"/>
    <x v="1"/>
    <s v="US"/>
    <s v="USD"/>
    <n v="1463259837"/>
    <d v="2016-05-14T21:03:57"/>
    <n v="1458075837"/>
    <d v="2016-03-15T21:03:57"/>
    <b v="0"/>
    <n v="2"/>
  </r>
  <r>
    <x v="1281"/>
    <x v="1277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8:01:10"/>
    <n v="1424718070"/>
    <d v="2015-02-23T19:01:10"/>
    <b v="0"/>
    <n v="13"/>
  </r>
  <r>
    <x v="1282"/>
    <x v="1278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d v="2016-05-05T22:57:33"/>
    <b v="0"/>
    <n v="54"/>
  </r>
  <r>
    <x v="1283"/>
    <x v="1279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d v="2014-05-16T15:16:04"/>
    <b v="0"/>
    <n v="37"/>
  </r>
  <r>
    <x v="1284"/>
    <x v="1280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d v="2014-12-09T18:33:38"/>
    <b v="0"/>
    <n v="33"/>
  </r>
  <r>
    <x v="1285"/>
    <x v="1281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d v="2014-05-02T12:13:33"/>
    <b v="0"/>
    <n v="145"/>
  </r>
  <r>
    <x v="1286"/>
    <x v="1282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7:56:00"/>
    <n v="1434445937"/>
    <d v="2015-06-16T09:12:17"/>
    <b v="0"/>
    <n v="12"/>
  </r>
  <r>
    <x v="1287"/>
    <x v="1283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d v="2014-05-07T19:20:15"/>
    <b v="1"/>
    <n v="71"/>
  </r>
  <r>
    <x v="1288"/>
    <x v="1284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d v="2014-05-13T02:32:33"/>
    <b v="1"/>
    <n v="61"/>
  </r>
  <r>
    <x v="1289"/>
    <x v="1285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d v="2014-05-22T16:00:09"/>
    <b v="1"/>
    <n v="51"/>
  </r>
  <r>
    <x v="1290"/>
    <x v="1286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d v="2013-08-05T19:04:29"/>
    <b v="1"/>
    <n v="68"/>
  </r>
  <r>
    <x v="1291"/>
    <x v="1287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d v="2015-09-23T13:58:17"/>
    <b v="1"/>
    <n v="84"/>
  </r>
  <r>
    <x v="1292"/>
    <x v="1288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d v="2015-06-12T10:25:12"/>
    <b v="1"/>
    <n v="57"/>
  </r>
  <r>
    <x v="1293"/>
    <x v="1289"/>
    <s v="Shakespeare's bloodiest tragedy, performed and produced exclusively by women."/>
    <n v="2500"/>
    <n v="2804.16"/>
    <x v="0"/>
    <s v="US"/>
    <s v="USD"/>
    <n v="1446238800"/>
    <d v="2015-10-30T21:00:00"/>
    <n v="1444220588"/>
    <d v="2015-10-07T12:23:08"/>
    <b v="1"/>
    <n v="68"/>
  </r>
  <r>
    <x v="1294"/>
    <x v="1290"/>
    <s v="The three part comedic saga of Kapow-i GoGo, who saves the world.  Again.  And again."/>
    <n v="2500"/>
    <n v="2575"/>
    <x v="0"/>
    <s v="US"/>
    <s v="USD"/>
    <n v="1422482400"/>
    <d v="2015-01-28T22:00:00"/>
    <n v="1421089938"/>
    <d v="2015-01-12T19:12:18"/>
    <b v="1"/>
    <n v="49"/>
  </r>
  <r>
    <x v="1295"/>
    <x v="1291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d v="2015-04-30T20:21:43"/>
    <b v="1"/>
    <n v="34"/>
  </r>
  <r>
    <x v="1296"/>
    <x v="1292"/>
    <s v="An inspirational one-man play about crisis, community, and the search for wholeness."/>
    <n v="2500"/>
    <n v="2500"/>
    <x v="0"/>
    <s v="CA"/>
    <s v="CAD"/>
    <n v="1448733628"/>
    <d v="2015-11-28T18:00:28"/>
    <n v="1446573628"/>
    <d v="2015-11-03T18:00:28"/>
    <b v="0"/>
    <n v="34"/>
  </r>
  <r>
    <x v="1297"/>
    <x v="1293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d v="2015-09-17T07:00:10"/>
    <b v="0"/>
    <n v="45"/>
  </r>
  <r>
    <x v="1298"/>
    <x v="1294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d v="2016-10-21T19:25:46"/>
    <b v="0"/>
    <n v="41"/>
  </r>
  <r>
    <x v="1299"/>
    <x v="1295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d v="2016-05-23T01:05:57"/>
    <b v="0"/>
    <n v="38"/>
  </r>
  <r>
    <x v="1300"/>
    <x v="1296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d v="2014-09-19T06:46:07"/>
    <b v="0"/>
    <n v="34"/>
  </r>
  <r>
    <x v="1301"/>
    <x v="1297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d v="2015-11-13T02:26:32"/>
    <b v="0"/>
    <n v="3"/>
  </r>
  <r>
    <x v="1302"/>
    <x v="1298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d v="2015-04-06T22:16:07"/>
    <b v="0"/>
    <n v="14"/>
  </r>
  <r>
    <x v="1303"/>
    <x v="1299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d v="2015-10-17T10:18:41"/>
    <b v="0"/>
    <n v="43"/>
  </r>
  <r>
    <x v="1304"/>
    <x v="1300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d v="2016-05-16T18:14:59"/>
    <b v="0"/>
    <n v="44"/>
  </r>
  <r>
    <x v="1305"/>
    <x v="1301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d v="2016-06-24T11:28:48"/>
    <b v="0"/>
    <n v="38"/>
  </r>
  <r>
    <x v="1306"/>
    <x v="1302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d v="2014-05-01T22:27:25"/>
    <b v="0"/>
    <n v="39"/>
  </r>
  <r>
    <x v="1307"/>
    <x v="1303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d v="2014-08-05T00:14:30"/>
    <b v="0"/>
    <n v="11"/>
  </r>
  <r>
    <x v="1308"/>
    <x v="1304"/>
    <s v="Death &amp; Pretzels presents the world premiere of Paul Pasulka's Gruoch, or Lady Macbeth"/>
    <n v="2500"/>
    <n v="2500"/>
    <x v="0"/>
    <s v="US"/>
    <s v="USD"/>
    <n v="1425758257"/>
    <d v="2015-03-07T19:57:37"/>
    <n v="1423166257"/>
    <d v="2015-02-05T19:57:37"/>
    <b v="0"/>
    <n v="24"/>
  </r>
  <r>
    <x v="1309"/>
    <x v="1305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d v="2016-04-02T21:26:38"/>
    <b v="0"/>
    <n v="64"/>
  </r>
  <r>
    <x v="1310"/>
    <x v="1306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d v="2015-07-18T16:19:38"/>
    <b v="0"/>
    <n v="54"/>
  </r>
  <r>
    <x v="1311"/>
    <x v="1307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d v="2016-02-17T14:03:10"/>
    <b v="0"/>
    <n v="33"/>
  </r>
  <r>
    <x v="1312"/>
    <x v="1308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d v="2015-03-09T08:53:21"/>
    <b v="0"/>
    <n v="51"/>
  </r>
  <r>
    <x v="1313"/>
    <x v="1309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d v="2015-05-20T01:00:16"/>
    <b v="0"/>
    <n v="71"/>
  </r>
  <r>
    <x v="1314"/>
    <x v="1310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d v="2015-11-10T14:14:56"/>
    <b v="0"/>
    <n v="72"/>
  </r>
  <r>
    <x v="1315"/>
    <x v="1311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d v="2015-02-17T22:47:44"/>
    <b v="0"/>
    <n v="45"/>
  </r>
  <r>
    <x v="1316"/>
    <x v="1312"/>
    <s v="An original play exploring the complications of romantic relationships in all forms."/>
    <n v="2500"/>
    <n v="3000"/>
    <x v="0"/>
    <s v="US"/>
    <s v="USD"/>
    <n v="1406358000"/>
    <d v="2014-07-26T07:00:00"/>
    <n v="1404841270"/>
    <d v="2014-07-08T17:41:10"/>
    <b v="0"/>
    <n v="34"/>
  </r>
  <r>
    <x v="1317"/>
    <x v="1313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d v="2014-09-15T14:26:56"/>
    <b v="0"/>
    <n v="40"/>
  </r>
  <r>
    <x v="1318"/>
    <x v="1314"/>
    <s v="The world premiere of an astonishing new play by acclaimed writer Atiha Sen Gupta."/>
    <n v="2500"/>
    <n v="25"/>
    <x v="1"/>
    <s v="GB"/>
    <s v="GBP"/>
    <n v="1436137140"/>
    <d v="2015-07-05T22:59:00"/>
    <n v="1433833896"/>
    <d v="2015-06-09T07:11:36"/>
    <b v="0"/>
    <n v="1"/>
  </r>
  <r>
    <x v="1319"/>
    <x v="1315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d v="2014-06-18T21:08:57"/>
    <b v="0"/>
    <n v="27"/>
  </r>
  <r>
    <x v="1320"/>
    <x v="1316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d v="2015-03-24T19:00:55"/>
    <b v="0"/>
    <n v="25"/>
  </r>
  <r>
    <x v="1321"/>
    <x v="1317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d v="2015-06-11T05:16:25"/>
    <b v="0"/>
    <n v="30"/>
  </r>
  <r>
    <x v="1322"/>
    <x v="1318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d v="2015-06-15T21:50:44"/>
    <b v="0"/>
    <n v="41"/>
  </r>
  <r>
    <x v="1323"/>
    <x v="1319"/>
    <s v="A play about the horrible choices we have to make every day. Should we take a risk, or take the road most travelled?"/>
    <n v="2500"/>
    <n v="852"/>
    <x v="1"/>
    <s v="GB"/>
    <s v="GBP"/>
    <n v="1437129179"/>
    <d v="2015-07-17T10:32:59"/>
    <n v="1434537179"/>
    <d v="2015-06-17T10:32:59"/>
    <b v="1"/>
    <n v="24"/>
  </r>
  <r>
    <x v="1324"/>
    <x v="1320"/>
    <s v="This is a play that will have each and everyone that sees it thinking about the dreams they had growing up. It's a dramady"/>
    <n v="2500"/>
    <n v="1"/>
    <x v="1"/>
    <s v="US"/>
    <s v="USD"/>
    <n v="1403730000"/>
    <d v="2014-06-25T21:00:00"/>
    <n v="1401485207"/>
    <d v="2014-05-30T21:26:47"/>
    <b v="0"/>
    <n v="1"/>
  </r>
  <r>
    <x v="1325"/>
    <x v="1321"/>
    <s v="Help us to put on a production of Terry Pratchett's Wyrd Sisters, an ambitions show for our theatre but one I believe we can do."/>
    <n v="2500"/>
    <n v="440"/>
    <x v="1"/>
    <s v="NZ"/>
    <s v="NZD"/>
    <n v="1420750683"/>
    <d v="2015-01-08T20:58:03"/>
    <n v="1418158683"/>
    <d v="2014-12-09T20:58:03"/>
    <b v="0"/>
    <n v="10"/>
  </r>
  <r>
    <x v="1326"/>
    <x v="1322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6:00:00"/>
    <n v="1436355270"/>
    <d v="2015-07-08T11:34:30"/>
    <b v="0"/>
    <n v="16"/>
  </r>
  <r>
    <x v="1327"/>
    <x v="1323"/>
    <s v="HUB Theatre Group collaborates with local artists to present John Logan's RED to the community."/>
    <n v="2500"/>
    <n v="135"/>
    <x v="1"/>
    <s v="US"/>
    <s v="USD"/>
    <n v="1433988791"/>
    <d v="2015-06-11T02:13:11"/>
    <n v="1431396791"/>
    <d v="2015-05-12T02:13:11"/>
    <b v="0"/>
    <n v="5"/>
  </r>
  <r>
    <x v="1328"/>
    <x v="1324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22:59:00"/>
    <n v="1429558756"/>
    <d v="2015-04-20T19:39:16"/>
    <b v="0"/>
    <n v="27"/>
  </r>
  <r>
    <x v="1329"/>
    <x v="1325"/>
    <s v="An enthralling tale charting the ecstasies and tragedies behind the seven white masks of centenarian clown,Scaramouche Jones."/>
    <n v="2500"/>
    <n v="135"/>
    <x v="1"/>
    <s v="GB"/>
    <s v="GBP"/>
    <n v="1479032260"/>
    <d v="2016-11-13T10:17:40"/>
    <n v="1476436660"/>
    <d v="2016-10-14T09:17:40"/>
    <b v="0"/>
    <n v="3"/>
  </r>
  <r>
    <x v="1330"/>
    <x v="1326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6:25:04"/>
    <n v="1404973504"/>
    <d v="2014-07-10T06:25:04"/>
    <b v="0"/>
    <n v="2"/>
  </r>
  <r>
    <x v="1331"/>
    <x v="1327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14:22:27"/>
    <n v="1401978147"/>
    <d v="2014-06-05T14:22:27"/>
    <b v="0"/>
    <n v="7"/>
  </r>
  <r>
    <x v="1332"/>
    <x v="1328"/>
    <s v="The world's best and only tribute to Dean Martin and Jerry Lewis_x000a_ bringing back the Music, Laughter and the Love."/>
    <n v="2500"/>
    <n v="400"/>
    <x v="1"/>
    <s v="US"/>
    <s v="USD"/>
    <n v="1454525340"/>
    <d v="2016-02-03T18:49:00"/>
    <n v="1452008599"/>
    <d v="2016-01-05T15:43:19"/>
    <b v="0"/>
    <n v="6"/>
  </r>
  <r>
    <x v="1333"/>
    <x v="1329"/>
    <s v="We are vagina warriors ready to bring our message of human rights, empowerment and diversity to Main St. Lexington, NC."/>
    <n v="2500"/>
    <n v="301"/>
    <x v="1"/>
    <s v="US"/>
    <s v="USD"/>
    <n v="1413573010"/>
    <d v="2014-10-17T19:10:10"/>
    <n v="1408389010"/>
    <d v="2014-08-18T19:10:10"/>
    <b v="0"/>
    <n v="4"/>
  </r>
  <r>
    <x v="1334"/>
    <x v="1330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9:34:53"/>
    <n v="1435088093"/>
    <d v="2015-06-23T19:34:53"/>
    <b v="0"/>
    <n v="4"/>
  </r>
  <r>
    <x v="1335"/>
    <x v="1331"/>
    <s v="Set in Southern America â€œThe Divideâ€ is a stage play that touches on the issues that are forefront in America and the world."/>
    <n v="2500"/>
    <n v="1"/>
    <x v="1"/>
    <s v="IE"/>
    <s v="EUR"/>
    <n v="1456617600"/>
    <d v="2016-02-28T00:00:00"/>
    <n v="1454280186"/>
    <d v="2016-01-31T22:43:06"/>
    <b v="0"/>
    <n v="1"/>
  </r>
  <r>
    <x v="1336"/>
    <x v="1332"/>
    <s v="Help us master and release our debut album &quot;The Kaleidoscope Dawn&quot;"/>
    <n v="2550"/>
    <n v="2630"/>
    <x v="0"/>
    <s v="US"/>
    <s v="USD"/>
    <n v="1367940794"/>
    <d v="2013-05-07T15:33:14"/>
    <n v="1365348794"/>
    <d v="2013-04-07T15:33:14"/>
    <b v="0"/>
    <n v="34"/>
  </r>
  <r>
    <x v="1337"/>
    <x v="1333"/>
    <s v="Making using the serial terminal on the Raspberry Pi as easy as Pi!"/>
    <n v="2560"/>
    <n v="4308"/>
    <x v="0"/>
    <s v="GB"/>
    <s v="GBP"/>
    <n v="1425326400"/>
    <d v="2015-03-02T20:00:00"/>
    <n v="1421916830"/>
    <d v="2015-01-22T08:53:50"/>
    <b v="0"/>
    <n v="410"/>
  </r>
  <r>
    <x v="1338"/>
    <x v="1334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d v="2014-07-21T07:43:21"/>
    <b v="0"/>
    <n v="68"/>
  </r>
  <r>
    <x v="1339"/>
    <x v="1335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d v="2016-07-19T16:52:18"/>
    <b v="1"/>
    <n v="140"/>
  </r>
  <r>
    <x v="1340"/>
    <x v="1336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d v="2014-09-16T04:02:06"/>
    <b v="1"/>
    <n v="37"/>
  </r>
  <r>
    <x v="1341"/>
    <x v="1337"/>
    <s v="A new theatre company staging Will Eno's The Flu Season in Seattle"/>
    <n v="2600"/>
    <n v="3081"/>
    <x v="0"/>
    <s v="US"/>
    <s v="USD"/>
    <n v="1426229940"/>
    <d v="2015-03-13T06:59:00"/>
    <n v="1423959123"/>
    <d v="2015-02-15T00:12:03"/>
    <b v="0"/>
    <n v="62"/>
  </r>
  <r>
    <x v="1342"/>
    <x v="1338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d v="2015-06-06T18:30:00"/>
    <b v="0"/>
    <n v="9"/>
  </r>
  <r>
    <x v="1343"/>
    <x v="1339"/>
    <s v="The unique adapter to apply standard watch straps at your Samsung Gear S2 Sport and Sport 3G! Small, functional and handsome."/>
    <n v="2700"/>
    <n v="909"/>
    <x v="1"/>
    <s v="AT"/>
    <s v="EUR"/>
    <n v="1456094197"/>
    <d v="2016-02-21T22:36:37"/>
    <n v="1453502197"/>
    <d v="2016-01-22T22:36:37"/>
    <b v="0"/>
    <n v="12"/>
  </r>
  <r>
    <x v="1344"/>
    <x v="1340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d v="2016-02-19T14:29:20"/>
    <b v="0"/>
    <n v="33"/>
  </r>
  <r>
    <x v="1345"/>
    <x v="1341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d v="2017-03-10T21:29:29"/>
    <b v="0"/>
    <n v="4"/>
  </r>
  <r>
    <x v="1346"/>
    <x v="1342"/>
    <s v="A new play about exploring outer space"/>
    <n v="2700"/>
    <n v="2923"/>
    <x v="0"/>
    <s v="US"/>
    <s v="USD"/>
    <n v="1444528800"/>
    <d v="2015-10-11T02:00:00"/>
    <n v="1442804633"/>
    <d v="2015-09-21T03:03:53"/>
    <b v="0"/>
    <n v="35"/>
  </r>
  <r>
    <x v="1347"/>
    <x v="1343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d v="2015-11-03T17:05:15"/>
    <b v="1"/>
    <n v="63"/>
  </r>
  <r>
    <x v="1348"/>
    <x v="1344"/>
    <s v="My English  novel has received excellent reviews. To address the great interest from Germany I want to translate it into German."/>
    <n v="2725"/>
    <n v="180"/>
    <x v="1"/>
    <s v="CA"/>
    <s v="CAD"/>
    <n v="1425758101"/>
    <d v="2015-03-07T19:55:01"/>
    <n v="1423166101"/>
    <d v="2015-02-05T19:55:01"/>
    <b v="0"/>
    <n v="6"/>
  </r>
  <r>
    <x v="1349"/>
    <x v="1345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d v="2013-06-17T17:47:24"/>
    <b v="0"/>
    <n v="32"/>
  </r>
  <r>
    <x v="1350"/>
    <x v="1346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9:58:00"/>
    <n v="1369246738"/>
    <d v="2013-05-22T18:18:58"/>
    <b v="0"/>
    <n v="2"/>
  </r>
  <r>
    <x v="1351"/>
    <x v="1347"/>
    <s v="Bollywood composer Vanraj Bhatia, age 86, has written an opera based on a myth from the epic Mahabhatata. Presented in Queens May 11&amp;12"/>
    <n v="2750"/>
    <n v="25"/>
    <x v="2"/>
    <s v="US"/>
    <s v="USD"/>
    <n v="1334592000"/>
    <d v="2012-04-16T16:00:00"/>
    <n v="1331982127"/>
    <d v="2012-03-17T11:02:07"/>
    <b v="0"/>
    <n v="1"/>
  </r>
  <r>
    <x v="1352"/>
    <x v="1348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d v="2017-02-17T12:18:59"/>
    <b v="0"/>
    <n v="3"/>
  </r>
  <r>
    <x v="1353"/>
    <x v="1349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d v="2016-03-19T19:43:05"/>
    <b v="0"/>
    <n v="46"/>
  </r>
  <r>
    <x v="1354"/>
    <x v="1350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d v="2016-03-13T14:57:37"/>
    <b v="0"/>
    <n v="22"/>
  </r>
  <r>
    <x v="1355"/>
    <x v="1351"/>
    <s v="A performance to inspire people, regardless of their faith, to visualise the repentance of Hurr and the forgiveness of Imam Hussain"/>
    <n v="2750"/>
    <n v="735"/>
    <x v="1"/>
    <s v="GB"/>
    <s v="GBP"/>
    <n v="1446732975"/>
    <d v="2015-11-05T14:16:15"/>
    <n v="1444137375"/>
    <d v="2015-10-06T13:16:15"/>
    <b v="0"/>
    <n v="21"/>
  </r>
  <r>
    <x v="1356"/>
    <x v="1352"/>
    <s v="This film follows a young man who has had only a troubled family life. He turns to all the wrong things and life falls apart."/>
    <n v="2800"/>
    <n v="435"/>
    <x v="1"/>
    <s v="US"/>
    <s v="USD"/>
    <n v="1408232520"/>
    <d v="2014-08-16T23:42:00"/>
    <n v="1405393356"/>
    <d v="2014-07-15T03:02:36"/>
    <b v="0"/>
    <n v="10"/>
  </r>
  <r>
    <x v="1357"/>
    <x v="1353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d v="2011-04-05T03:53:57"/>
    <b v="0"/>
    <n v="35"/>
  </r>
  <r>
    <x v="1358"/>
    <x v="1354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d v="2015-03-24T19:16:46"/>
    <b v="0"/>
    <n v="19"/>
  </r>
  <r>
    <x v="1359"/>
    <x v="1355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21:42:37"/>
    <n v="1364852557"/>
    <d v="2013-04-01T21:42:37"/>
    <b v="0"/>
    <n v="15"/>
  </r>
  <r>
    <x v="1360"/>
    <x v="1356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d v="2012-02-06T20:17:15"/>
    <b v="0"/>
    <n v="70"/>
  </r>
  <r>
    <x v="1361"/>
    <x v="1357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d v="2016-01-02T14:48:43"/>
    <b v="0"/>
    <n v="680"/>
  </r>
  <r>
    <x v="1362"/>
    <x v="1358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d v="2016-11-19T17:49:21"/>
    <b v="0"/>
    <n v="96"/>
  </r>
  <r>
    <x v="1363"/>
    <x v="1359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d v="2015-06-01T12:14:58"/>
    <b v="1"/>
    <n v="79"/>
  </r>
  <r>
    <x v="1364"/>
    <x v="1360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d v="2016-03-29T15:24:05"/>
    <b v="0"/>
    <n v="63"/>
  </r>
  <r>
    <x v="1365"/>
    <x v="1361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d v="2014-05-22T02:18:32"/>
    <b v="0"/>
    <n v="44"/>
  </r>
  <r>
    <x v="1366"/>
    <x v="1362"/>
    <s v="Come, join our movie movement.  A new documentary about the healing power of food."/>
    <n v="2820"/>
    <n v="3036"/>
    <x v="0"/>
    <s v="US"/>
    <s v="USD"/>
    <n v="1394071339"/>
    <d v="2014-03-06T02:02:19"/>
    <n v="1391479339"/>
    <d v="2014-02-04T02:02:19"/>
    <b v="0"/>
    <n v="55"/>
  </r>
  <r>
    <x v="1367"/>
    <x v="1363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9T03:55:00"/>
    <n v="1471638646"/>
    <d v="2016-08-19T20:30:46"/>
    <b v="0"/>
    <n v="6"/>
  </r>
  <r>
    <x v="1368"/>
    <x v="1364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d v="2014-06-02T13:01:54"/>
    <b v="0"/>
    <n v="35"/>
  </r>
  <r>
    <x v="1369"/>
    <x v="1365"/>
    <s v="I am raising money to leave a legacy for the DC Gospel Stars and preserve this art form for music lovers of this style."/>
    <n v="2880"/>
    <n v="1"/>
    <x v="1"/>
    <s v="US"/>
    <s v="USD"/>
    <n v="1459642200"/>
    <d v="2016-04-03T00:10:00"/>
    <n v="1456441429"/>
    <d v="2016-02-25T23:03:49"/>
    <b v="0"/>
    <n v="1"/>
  </r>
  <r>
    <x v="1370"/>
    <x v="1366"/>
    <s v="Support the artists of the new play FEVER: a story of love, friendship and sonnets. Donate to help us develop this production!"/>
    <n v="2885"/>
    <n v="2485"/>
    <x v="1"/>
    <s v="US"/>
    <s v="USD"/>
    <n v="1468249760"/>
    <d v="2016-07-11T15:09:20"/>
    <n v="1465830560"/>
    <d v="2016-06-13T15:09:20"/>
    <b v="0"/>
    <n v="10"/>
  </r>
  <r>
    <x v="1371"/>
    <x v="1367"/>
    <s v="Prepare to be Swept Away. Three short plays from three master playwrights; LANDFALL, SNIPER and DANGERS of TOBACCO!"/>
    <n v="2888"/>
    <n v="0"/>
    <x v="1"/>
    <s v="US"/>
    <s v="USD"/>
    <n v="1420512259"/>
    <d v="2015-01-06T02:44:19"/>
    <n v="1415328259"/>
    <d v="2014-11-07T02:44:19"/>
    <b v="0"/>
    <n v="0"/>
  </r>
  <r>
    <x v="1372"/>
    <x v="1368"/>
    <s v="Greg Chambers' self-titled CD needs support for post production, replication, and promotion."/>
    <n v="2900"/>
    <n v="0"/>
    <x v="1"/>
    <s v="US"/>
    <s v="USD"/>
    <n v="1315715823"/>
    <d v="2011-09-11T04:37:03"/>
    <n v="1313123823"/>
    <d v="2011-08-12T04:37:03"/>
    <b v="0"/>
    <n v="0"/>
  </r>
  <r>
    <x v="1373"/>
    <x v="1369"/>
    <s v="Book ll of The Merlin Chronicles is ready to publish- just need that great cover art like Book l has: Kickstarter Book Cover Project"/>
    <n v="2900"/>
    <n v="895"/>
    <x v="1"/>
    <s v="US"/>
    <s v="USD"/>
    <n v="1380720474"/>
    <d v="2013-10-02T13:27:54"/>
    <n v="1378214874"/>
    <d v="2013-09-03T13:27:54"/>
    <b v="0"/>
    <n v="19"/>
  </r>
  <r>
    <x v="1374"/>
    <x v="13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d v="2015-07-08T17:22:26"/>
    <b v="0"/>
    <n v="66"/>
  </r>
  <r>
    <x v="1375"/>
    <x v="1371"/>
    <s v="This is a book of letters. Letters to our body parts."/>
    <n v="2987"/>
    <n v="3318"/>
    <x v="0"/>
    <s v="US"/>
    <s v="USD"/>
    <n v="1348372740"/>
    <d v="2012-09-23T03:59:00"/>
    <n v="1346806909"/>
    <d v="2012-09-05T01:01:49"/>
    <b v="0"/>
    <n v="97"/>
  </r>
  <r>
    <x v="1376"/>
    <x v="1372"/>
    <s v="Man's cryogenic chamber and his soulmate's time travel from the distant future allows them to meet in the middle."/>
    <n v="2995"/>
    <n v="8"/>
    <x v="2"/>
    <s v="US"/>
    <s v="USD"/>
    <n v="1456523572"/>
    <d v="2016-02-26T21:52:52"/>
    <n v="1453931572"/>
    <d v="2016-01-27T21:52:52"/>
    <b v="0"/>
    <n v="2"/>
  </r>
  <r>
    <x v="1377"/>
    <x v="1373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d v="2014-05-21T01:37:59"/>
    <b v="0"/>
    <n v="19"/>
  </r>
  <r>
    <x v="1378"/>
    <x v="1374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d v="2014-06-22T16:09:28"/>
    <b v="0"/>
    <n v="117"/>
  </r>
  <r>
    <x v="1379"/>
    <x v="1375"/>
    <s v="Delicious TV's Vegan Mashup launching season two on public television"/>
    <n v="3000"/>
    <n v="3289"/>
    <x v="0"/>
    <s v="US"/>
    <s v="USD"/>
    <n v="1396648800"/>
    <d v="2014-04-04T22:00:00"/>
    <n v="1395407445"/>
    <d v="2014-03-21T13:10:45"/>
    <b v="0"/>
    <n v="117"/>
  </r>
  <r>
    <x v="1380"/>
    <x v="1376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d v="2013-02-06T19:11:18"/>
    <b v="0"/>
    <n v="48"/>
  </r>
  <r>
    <x v="1381"/>
    <x v="1377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d v="2011-03-17T09:39:24"/>
    <b v="0"/>
    <n v="46"/>
  </r>
  <r>
    <x v="1382"/>
    <x v="1378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d v="2011-11-14T06:34:48"/>
    <b v="0"/>
    <n v="35"/>
  </r>
  <r>
    <x v="1383"/>
    <x v="1379"/>
    <s v="NAVY SEALS sent on a Area 51 Top-Secret rescue mission where they are shrunken and injected into an ET body, the immune system mutated."/>
    <n v="3000"/>
    <n v="1"/>
    <x v="2"/>
    <s v="US"/>
    <s v="USD"/>
    <n v="1429352160"/>
    <d v="2015-04-18T10:16:00"/>
    <n v="1427993710"/>
    <d v="2015-04-02T16:55:10"/>
    <b v="0"/>
    <n v="1"/>
  </r>
  <r>
    <x v="1384"/>
    <x v="1380"/>
    <s v="What would someone do if they suddenly discovered they could stop time? Join us on this clever sci-fi short film and find out!"/>
    <n v="3000"/>
    <n v="403"/>
    <x v="2"/>
    <s v="US"/>
    <s v="USD"/>
    <n v="1404241200"/>
    <d v="2014-07-01T19:00:00"/>
    <n v="1401354597"/>
    <d v="2014-05-29T09:09:57"/>
    <b v="0"/>
    <n v="5"/>
  </r>
  <r>
    <x v="1385"/>
    <x v="1381"/>
    <s v="NAVY SEALS sent on a Area 51 Top-Secret rescue mission where they are shrunken and injected into an ET body, the immune system mutated."/>
    <n v="3000"/>
    <n v="0"/>
    <x v="2"/>
    <s v="US"/>
    <s v="USD"/>
    <n v="1431771360"/>
    <d v="2015-05-16T10:16:00"/>
    <n v="1427968234"/>
    <d v="2015-04-02T09:50:34"/>
    <b v="0"/>
    <n v="0"/>
  </r>
  <r>
    <x v="1386"/>
    <x v="1382"/>
    <s v="A science fiction series about a women trying to stave off a mysterious appearance of monsters from getting out of a dark alley."/>
    <n v="3000"/>
    <n v="10"/>
    <x v="2"/>
    <s v="US"/>
    <s v="USD"/>
    <n v="1416176778"/>
    <d v="2014-11-16T22:26:18"/>
    <n v="1414358778"/>
    <d v="2014-10-26T21:26:18"/>
    <b v="0"/>
    <n v="1"/>
  </r>
  <r>
    <x v="1387"/>
    <x v="1383"/>
    <s v="I teenage girl that wants to go around the system. She does all she can to cheat and finds herself in a bad position when she messesup"/>
    <n v="3000"/>
    <n v="0"/>
    <x v="1"/>
    <s v="DE"/>
    <s v="EUR"/>
    <n v="1455402297"/>
    <d v="2016-02-13T22:24:57"/>
    <n v="1452810297"/>
    <d v="2016-01-14T22:24:57"/>
    <b v="0"/>
    <n v="0"/>
  </r>
  <r>
    <x v="1388"/>
    <x v="1384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d v="2010-02-26T21:36:31"/>
    <b v="1"/>
    <n v="65"/>
  </r>
  <r>
    <x v="1389"/>
    <x v="1385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d v="2012-05-03T01:42:26"/>
    <b v="1"/>
    <n v="82"/>
  </r>
  <r>
    <x v="1390"/>
    <x v="1386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d v="2015-02-12T03:05:08"/>
    <b v="1"/>
    <n v="31"/>
  </r>
  <r>
    <x v="1391"/>
    <x v="1387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d v="2016-01-01T13:43:28"/>
    <b v="0"/>
    <n v="83"/>
  </r>
  <r>
    <x v="1392"/>
    <x v="1388"/>
    <s v="A short film about a gay teenage boy who is bullied to the point where he is willing to commit suicide. Only he can save himself."/>
    <n v="3000"/>
    <n v="203.9"/>
    <x v="1"/>
    <s v="US"/>
    <s v="USD"/>
    <n v="1332748899"/>
    <d v="2012-03-26T08:01:39"/>
    <n v="1327568499"/>
    <d v="2012-01-26T09:01:39"/>
    <b v="0"/>
    <n v="5"/>
  </r>
  <r>
    <x v="1393"/>
    <x v="1389"/>
    <s v="A short stop motion animated film of a man on his way home when strange goings on start to happen on his journey."/>
    <n v="3000"/>
    <n v="415"/>
    <x v="1"/>
    <s v="GB"/>
    <s v="GBP"/>
    <n v="1467752083"/>
    <d v="2016-07-05T20:54:43"/>
    <n v="1465160083"/>
    <d v="2016-06-05T20:54:43"/>
    <b v="0"/>
    <n v="8"/>
  </r>
  <r>
    <x v="1394"/>
    <x v="1390"/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5:07:02"/>
    <n v="1439392022"/>
    <d v="2015-08-12T15:07:02"/>
    <b v="0"/>
    <n v="0"/>
  </r>
  <r>
    <x v="1395"/>
    <x v="1391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d v="2016-03-01T00:58:45"/>
    <b v="0"/>
    <n v="31"/>
  </r>
  <r>
    <x v="1396"/>
    <x v="1392"/>
    <s v="I Want To Create A Website That Helps Young Inventors Of Today Broadcast Their Talents &amp; Help Get The Reconigition They Deserve"/>
    <n v="3000"/>
    <n v="1"/>
    <x v="1"/>
    <s v="US"/>
    <s v="USD"/>
    <n v="1474580867"/>
    <d v="2016-09-22T21:47:47"/>
    <n v="1471988867"/>
    <d v="2016-08-23T21:47:47"/>
    <b v="0"/>
    <n v="1"/>
  </r>
  <r>
    <x v="1397"/>
    <x v="1393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d v="2016-11-01T16:34:10"/>
    <b v="0"/>
    <n v="28"/>
  </r>
  <r>
    <x v="1398"/>
    <x v="1394"/>
    <s v="Sync up your lifestyle"/>
    <n v="3000"/>
    <n v="3017"/>
    <x v="0"/>
    <s v="US"/>
    <s v="USD"/>
    <n v="1440339295"/>
    <d v="2015-08-23T14:14:55"/>
    <n v="1437747295"/>
    <d v="2015-07-24T14:14:55"/>
    <b v="0"/>
    <n v="21"/>
  </r>
  <r>
    <x v="1399"/>
    <x v="1395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d v="2015-06-07T03:31:22"/>
    <b v="0"/>
    <n v="19"/>
  </r>
  <r>
    <x v="1400"/>
    <x v="1396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d v="2011-06-19T15:07:55"/>
    <b v="0"/>
    <n v="62"/>
  </r>
  <r>
    <x v="1401"/>
    <x v="1397"/>
    <s v="One Minute Gone is a murder mystery drawn from real people and events. Read Chapter One at http://davidhansardblog.wordpress.com."/>
    <n v="3000"/>
    <n v="21"/>
    <x v="1"/>
    <s v="US"/>
    <s v="USD"/>
    <n v="1375313577"/>
    <d v="2013-07-31T23:32:57"/>
    <n v="1372721577"/>
    <d v="2013-07-01T23:32:57"/>
    <b v="0"/>
    <n v="3"/>
  </r>
  <r>
    <x v="1402"/>
    <x v="1398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d v="2012-03-28T23:51:28"/>
    <b v="0"/>
    <n v="71"/>
  </r>
  <r>
    <x v="1403"/>
    <x v="1399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d v="2011-05-27T19:45:12"/>
    <b v="0"/>
    <n v="54"/>
  </r>
  <r>
    <x v="1404"/>
    <x v="1400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d v="2012-09-05T22:44:10"/>
    <b v="0"/>
    <n v="69"/>
  </r>
  <r>
    <x v="1405"/>
    <x v="1401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d v="2016-11-21T06:11:20"/>
    <b v="0"/>
    <n v="127"/>
  </r>
  <r>
    <x v="1406"/>
    <x v="1402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d v="2014-09-23T16:25:52"/>
    <b v="1"/>
    <n v="159"/>
  </r>
  <r>
    <x v="1407"/>
    <x v="1403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14:00:34"/>
    <n v="1365084034"/>
    <d v="2013-04-04T14:00:34"/>
    <b v="0"/>
    <n v="21"/>
  </r>
  <r>
    <x v="1408"/>
    <x v="1404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7:46:19"/>
    <n v="1382460379"/>
    <d v="2013-10-22T16:46:19"/>
    <b v="0"/>
    <n v="4"/>
  </r>
  <r>
    <x v="1409"/>
    <x v="1405"/>
    <s v="Park XXVII is putting together an album of up and coming Georgia bands. We need money to fund the recording/production costs of this cd"/>
    <n v="3000"/>
    <n v="0"/>
    <x v="1"/>
    <s v="US"/>
    <s v="USD"/>
    <n v="1354123908"/>
    <d v="2012-11-28T17:31:48"/>
    <n v="1351528308"/>
    <d v="2012-10-29T16:31:48"/>
    <b v="0"/>
    <n v="0"/>
  </r>
  <r>
    <x v="1410"/>
    <x v="1406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22:37:49"/>
    <n v="1358203069"/>
    <d v="2013-01-14T22:37:49"/>
    <b v="0"/>
    <n v="15"/>
  </r>
  <r>
    <x v="1411"/>
    <x v="1407"/>
    <s v="A mask for home or travel that will give you the best, undisturbed sleep of your life."/>
    <n v="3000"/>
    <n v="289"/>
    <x v="1"/>
    <s v="US"/>
    <s v="USD"/>
    <n v="1480438905"/>
    <d v="2016-11-29T17:01:45"/>
    <n v="1477843305"/>
    <d v="2016-10-30T16:01:45"/>
    <b v="0"/>
    <n v="12"/>
  </r>
  <r>
    <x v="1412"/>
    <x v="1408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d v="2015-09-24T06:02:51"/>
    <b v="1"/>
    <n v="478"/>
  </r>
  <r>
    <x v="1413"/>
    <x v="1409"/>
    <s v="All Things Horses is slowly becoming the greatest podcast on the internet and we are looking to upgrade the studio and software."/>
    <n v="3000"/>
    <n v="0"/>
    <x v="2"/>
    <s v="DE"/>
    <s v="EUR"/>
    <n v="1451161560"/>
    <d v="2015-12-26T20:26:00"/>
    <n v="1447273560"/>
    <d v="2015-11-11T20:26:00"/>
    <b v="0"/>
    <n v="0"/>
  </r>
  <r>
    <x v="1414"/>
    <x v="1410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9:08:42"/>
    <n v="1390381722"/>
    <d v="2014-01-22T09:08:42"/>
    <b v="0"/>
    <n v="5"/>
  </r>
  <r>
    <x v="1415"/>
    <x v="1411"/>
    <s v="Ultimate Supremacy will be the ultimate in mobile gaming, if you love fighting and strategy games, you will love Ultimate Supremacy."/>
    <n v="3000"/>
    <n v="0"/>
    <x v="1"/>
    <s v="GB"/>
    <s v="GBP"/>
    <n v="1443193130"/>
    <d v="2015-09-25T14:58:50"/>
    <n v="1438009130"/>
    <d v="2015-07-27T14:58:50"/>
    <b v="0"/>
    <n v="0"/>
  </r>
  <r>
    <x v="1416"/>
    <x v="1412"/>
    <s v="Ping is a simple game currently in the design process, where the player lives off of the power of their connection to the internet."/>
    <n v="3000"/>
    <n v="20"/>
    <x v="1"/>
    <s v="GB"/>
    <s v="GBP"/>
    <n v="1406799981"/>
    <d v="2014-07-31T09:46:21"/>
    <n v="1404207981"/>
    <d v="2014-07-01T09:46:21"/>
    <b v="0"/>
    <n v="1"/>
  </r>
  <r>
    <x v="1417"/>
    <x v="1413"/>
    <s v="My first music album is a collection of 9 songs honoring Mexico's prolific composer, Jose Alfredo Jimenez with my artistic vision."/>
    <n v="3000"/>
    <n v="132"/>
    <x v="2"/>
    <s v="US"/>
    <s v="USD"/>
    <n v="1382478278"/>
    <d v="2013-10-22T21:44:38"/>
    <n v="1377294278"/>
    <d v="2013-08-23T21:44:38"/>
    <b v="0"/>
    <n v="3"/>
  </r>
  <r>
    <x v="1418"/>
    <x v="1414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d v="2013-11-01T20:17:32"/>
    <b v="1"/>
    <n v="109"/>
  </r>
  <r>
    <x v="1419"/>
    <x v="1415"/>
    <s v="Sponsor this Brooklyn punk band's debut seven-inch, MR. DREAM GOES TO JAIL."/>
    <n v="3000"/>
    <n v="3132.63"/>
    <x v="0"/>
    <s v="US"/>
    <s v="USD"/>
    <n v="1251777600"/>
    <d v="2009-09-01T04:00:00"/>
    <n v="1247504047"/>
    <d v="2009-07-13T16:54:07"/>
    <b v="1"/>
    <n v="68"/>
  </r>
  <r>
    <x v="1420"/>
    <x v="1416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d v="2015-03-01T15:39:51"/>
    <b v="0"/>
    <n v="42"/>
  </r>
  <r>
    <x v="1421"/>
    <x v="1417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d v="2016-04-23T16:12:18"/>
    <b v="0"/>
    <n v="24"/>
  </r>
  <r>
    <x v="1422"/>
    <x v="1418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d v="2011-05-26T13:42:03"/>
    <b v="0"/>
    <n v="49"/>
  </r>
  <r>
    <x v="1423"/>
    <x v="1419"/>
    <s v="I traveled, I took pictures, I met people, I ate. Then I wrote a travel journal that needs editing, translation, and publishing."/>
    <n v="3000"/>
    <n v="15"/>
    <x v="1"/>
    <s v="US"/>
    <s v="USD"/>
    <n v="1407847978"/>
    <d v="2014-08-12T12:52:58"/>
    <n v="1405687978"/>
    <d v="2014-07-18T12:52:58"/>
    <b v="0"/>
    <n v="2"/>
  </r>
  <r>
    <x v="1424"/>
    <x v="1420"/>
    <s v="There have been an exorbident number of translations of this most beautiful poem though none have ever been done by a nineteen year old"/>
    <n v="3000"/>
    <n v="7"/>
    <x v="1"/>
    <s v="GB"/>
    <s v="GBP"/>
    <n v="1423185900"/>
    <d v="2015-02-06T01:25:00"/>
    <n v="1420766700"/>
    <d v="2015-01-09T01:25:00"/>
    <b v="0"/>
    <n v="3"/>
  </r>
  <r>
    <x v="1425"/>
    <x v="1421"/>
    <s v="Â¿Y si hubiera una camino intermedio entre ciencia y religion?_x000a_Descubre la respuesta ayudando a publicar y traducir este libro."/>
    <n v="3000"/>
    <n v="6"/>
    <x v="1"/>
    <s v="ES"/>
    <s v="EUR"/>
    <n v="1456397834"/>
    <d v="2016-02-25T10:57:14"/>
    <n v="1453805834"/>
    <d v="2016-01-26T10:57:14"/>
    <b v="0"/>
    <n v="1"/>
  </r>
  <r>
    <x v="1426"/>
    <x v="1422"/>
    <s v="Introducing A True Story That Bridges Borders: Join Us As We Translate THE BACHELOR CHAPTERS: A THINKING WOMAN'S ROMANCE Into Spanish!"/>
    <n v="3000"/>
    <n v="807"/>
    <x v="1"/>
    <s v="US"/>
    <s v="USD"/>
    <n v="1405227540"/>
    <d v="2014-07-13T04:59:00"/>
    <n v="1402058739"/>
    <d v="2014-06-06T12:45:39"/>
    <b v="0"/>
    <n v="22"/>
  </r>
  <r>
    <x v="1427"/>
    <x v="1423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d v="2013-08-14T17:28:12"/>
    <b v="1"/>
    <n v="76"/>
  </r>
  <r>
    <x v="1428"/>
    <x v="1424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23:36:18"/>
    <n v="1405899378"/>
    <d v="2014-07-20T23:36:18"/>
    <b v="0"/>
    <n v="3"/>
  </r>
  <r>
    <x v="1429"/>
    <x v="1425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d v="2017-01-21T12:01:30"/>
    <b v="1"/>
    <n v="28"/>
  </r>
  <r>
    <x v="1430"/>
    <x v="1426"/>
    <s v="A book of street photos from around Shibuya that I've made between 2011-2016."/>
    <n v="3000"/>
    <n v="8447"/>
    <x v="0"/>
    <s v="US"/>
    <s v="USD"/>
    <n v="1485907200"/>
    <d v="2017-02-01T00:00:00"/>
    <n v="1483292122"/>
    <d v="2017-01-01T17:35:22"/>
    <b v="1"/>
    <n v="160"/>
  </r>
  <r>
    <x v="1431"/>
    <x v="1427"/>
    <s v="&quot;He will not be a wise man who does not study human hearts!&quot;_x000a_Hope in natural art, creation!"/>
    <n v="3000"/>
    <n v="1"/>
    <x v="1"/>
    <s v="US"/>
    <s v="USD"/>
    <n v="1425330960"/>
    <d v="2015-03-02T21:16:00"/>
    <n v="1422393234"/>
    <d v="2015-01-27T21:13:54"/>
    <b v="0"/>
    <n v="1"/>
  </r>
  <r>
    <x v="1432"/>
    <x v="1428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d v="2012-03-05T17:25:47"/>
    <b v="0"/>
    <n v="42"/>
  </r>
  <r>
    <x v="1433"/>
    <x v="1429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d v="2017-03-09T22:05:12"/>
    <b v="0"/>
    <n v="8"/>
  </r>
  <r>
    <x v="1434"/>
    <x v="1430"/>
    <s v="This music project is a compilation to my up-coming book UNCOVERED ME, I need your support to help me go to New York and complete it."/>
    <n v="3000"/>
    <n v="50"/>
    <x v="1"/>
    <s v="US"/>
    <s v="USD"/>
    <n v="1412536412"/>
    <d v="2014-10-05T19:13:32"/>
    <n v="1409944412"/>
    <d v="2014-09-05T19:13:32"/>
    <b v="0"/>
    <n v="1"/>
  </r>
  <r>
    <x v="1435"/>
    <x v="1431"/>
    <s v="Please help fund my second Prophetic Guitar album. Be a part of a pioneering and groundbreaking sound released from Heaven."/>
    <n v="3000"/>
    <n v="1"/>
    <x v="1"/>
    <s v="GB"/>
    <s v="GBP"/>
    <n v="1428231600"/>
    <d v="2015-04-05T11:00:00"/>
    <n v="1423520177"/>
    <d v="2015-02-09T22:16:17"/>
    <b v="0"/>
    <n v="1"/>
  </r>
  <r>
    <x v="1436"/>
    <x v="1432"/>
    <s v="Hello, I am raising money to fund my first solo Album.  This project is my testimony that God is truly our shelter in the storm."/>
    <n v="3000"/>
    <n v="0"/>
    <x v="1"/>
    <s v="US"/>
    <s v="USD"/>
    <n v="1445738783"/>
    <d v="2015-10-25T02:06:23"/>
    <n v="1443146783"/>
    <d v="2015-09-25T02:06:23"/>
    <b v="0"/>
    <n v="0"/>
  </r>
  <r>
    <x v="1437"/>
    <x v="1433"/>
    <s v="A unique meditative album reflecting on the life of Christ, inviting Him into your presence"/>
    <n v="3000"/>
    <n v="22"/>
    <x v="1"/>
    <s v="US"/>
    <s v="USD"/>
    <n v="1447018833"/>
    <d v="2015-11-08T21:40:33"/>
    <n v="1444423233"/>
    <d v="2015-10-09T20:40:33"/>
    <b v="0"/>
    <n v="1"/>
  </r>
  <r>
    <x v="1438"/>
    <x v="1434"/>
    <s v="I recently recorded a new single. With your help I can return to the studio. Would you like to be part of my next worship project?"/>
    <n v="3000"/>
    <n v="0"/>
    <x v="1"/>
    <s v="US"/>
    <s v="USD"/>
    <n v="1437075422"/>
    <d v="2015-07-16T19:37:02"/>
    <n v="1434483422"/>
    <d v="2015-06-16T19:37:02"/>
    <b v="0"/>
    <n v="0"/>
  </r>
  <r>
    <x v="1439"/>
    <x v="1435"/>
    <s v="For the love of street photography and the beauty of traditional cultures in southern Italy."/>
    <n v="3000"/>
    <n v="107"/>
    <x v="1"/>
    <s v="GB"/>
    <s v="GBP"/>
    <n v="1422553565"/>
    <d v="2015-01-29T17:46:05"/>
    <n v="1417369565"/>
    <d v="2014-11-30T17:46:05"/>
    <b v="1"/>
    <n v="4"/>
  </r>
  <r>
    <x v="1440"/>
    <x v="1436"/>
    <s v="The beginning of a long term project to document life of the Karen ethnic group on the border of Thailand and Burma."/>
    <n v="3000"/>
    <n v="40"/>
    <x v="1"/>
    <s v="AU"/>
    <s v="AUD"/>
    <n v="1417127040"/>
    <d v="2014-11-27T22:24:00"/>
    <n v="1414531440"/>
    <d v="2014-10-28T21:24:00"/>
    <b v="1"/>
    <n v="2"/>
  </r>
  <r>
    <x v="1441"/>
    <x v="1437"/>
    <s v="Photographic roadtrip from Dallas/Ft Worth, Texas to Florida's beaches. A summer photography roadtrip project to include 5 states."/>
    <n v="3000"/>
    <n v="0"/>
    <x v="1"/>
    <s v="US"/>
    <s v="USD"/>
    <n v="1435787137"/>
    <d v="2015-07-01T21:45:37"/>
    <n v="1434577537"/>
    <d v="2015-06-17T21:45:37"/>
    <b v="0"/>
    <n v="0"/>
  </r>
  <r>
    <x v="1442"/>
    <x v="1438"/>
    <s v="cd fund raiser"/>
    <n v="3000"/>
    <n v="3002"/>
    <x v="0"/>
    <s v="US"/>
    <s v="USD"/>
    <n v="1389146880"/>
    <d v="2014-01-08T02:08:00"/>
    <n v="1387403967"/>
    <d v="2013-12-18T21:59:27"/>
    <b v="0"/>
    <n v="40"/>
  </r>
  <r>
    <x v="1443"/>
    <x v="1439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d v="2011-05-28T18:54:48"/>
    <b v="0"/>
    <n v="24"/>
  </r>
  <r>
    <x v="1444"/>
    <x v="1440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d v="2014-08-13T18:26:53"/>
    <b v="0"/>
    <n v="22"/>
  </r>
  <r>
    <x v="1445"/>
    <x v="1441"/>
    <s v="Queen Kwong is going ON TOUR to London and Paris!"/>
    <n v="3000"/>
    <n v="3955"/>
    <x v="0"/>
    <s v="US"/>
    <s v="USD"/>
    <n v="1316716129"/>
    <d v="2011-09-22T18:28:49"/>
    <n v="1314124129"/>
    <d v="2011-08-23T18:28:49"/>
    <b v="0"/>
    <n v="56"/>
  </r>
  <r>
    <x v="1446"/>
    <x v="1442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d v="2015-11-15T19:12:12"/>
    <b v="0"/>
    <n v="8"/>
  </r>
  <r>
    <x v="1447"/>
    <x v="1443"/>
    <s v="A cool smart laser pointer for presenting professionals. Unique by design, widest functional coverage for both IOS and Android."/>
    <n v="3000"/>
    <n v="1398"/>
    <x v="1"/>
    <s v="US"/>
    <s v="USD"/>
    <n v="1485541791"/>
    <d v="2017-01-27T18:29:51"/>
    <n v="1480357791"/>
    <d v="2016-11-28T18:29:51"/>
    <b v="0"/>
    <n v="41"/>
  </r>
  <r>
    <x v="1448"/>
    <x v="1444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d v="2013-12-18T18:15:55"/>
    <b v="0"/>
    <n v="33"/>
  </r>
  <r>
    <x v="1449"/>
    <x v="1445"/>
    <s v="An art nude photography book that includes traditional black and white sepia nudes as well as experimiental color nudes."/>
    <n v="3000"/>
    <n v="509"/>
    <x v="1"/>
    <s v="US"/>
    <s v="USD"/>
    <n v="1455338532"/>
    <d v="2016-02-13T04:42:12"/>
    <n v="1454042532"/>
    <d v="2016-01-29T04:42:12"/>
    <b v="0"/>
    <n v="5"/>
  </r>
  <r>
    <x v="1450"/>
    <x v="1446"/>
    <s v="Building an open source Bussard fusion reactor, aka the Polywell."/>
    <n v="3000"/>
    <n v="3785"/>
    <x v="0"/>
    <s v="US"/>
    <s v="USD"/>
    <n v="1268690100"/>
    <d v="2010-03-15T21:55:00"/>
    <n v="1265493806"/>
    <d v="2010-02-06T22:03:26"/>
    <b v="1"/>
    <n v="79"/>
  </r>
  <r>
    <x v="1451"/>
    <x v="1447"/>
    <s v="4.29 Billion+ Capacitor Combinations._x000a_No Coding Required."/>
    <n v="3000"/>
    <n v="7445.14"/>
    <x v="0"/>
    <s v="US"/>
    <s v="USD"/>
    <n v="1384557303"/>
    <d v="2013-11-15T23:15:03"/>
    <n v="1383257703"/>
    <d v="2013-10-31T22:15:03"/>
    <b v="1"/>
    <n v="271"/>
  </r>
  <r>
    <x v="1452"/>
    <x v="1448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d v="2014-04-02T19:59:42"/>
    <b v="0"/>
    <n v="46"/>
  </r>
  <r>
    <x v="1453"/>
    <x v="1449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d v="2010-08-05T17:09:12"/>
    <b v="0"/>
    <n v="75"/>
  </r>
  <r>
    <x v="1454"/>
    <x v="1450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d v="2011-10-02T14:02:15"/>
    <b v="0"/>
    <n v="38"/>
  </r>
  <r>
    <x v="1455"/>
    <x v="1451"/>
    <s v="Our tour van died, we need help!"/>
    <n v="3000"/>
    <n v="3971"/>
    <x v="0"/>
    <s v="US"/>
    <s v="USD"/>
    <n v="1435808400"/>
    <d v="2015-07-02T03:40:00"/>
    <n v="1434650084"/>
    <d v="2015-06-18T17:54:44"/>
    <b v="0"/>
    <n v="63"/>
  </r>
  <r>
    <x v="1456"/>
    <x v="1452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d v="2014-08-28T21:37:05"/>
    <b v="0"/>
    <n v="356"/>
  </r>
  <r>
    <x v="1457"/>
    <x v="1453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d v="2012-03-10T03:00:04"/>
    <b v="0"/>
    <n v="48"/>
  </r>
  <r>
    <x v="1458"/>
    <x v="1454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d v="2012-05-30T04:27:23"/>
    <b v="0"/>
    <n v="79"/>
  </r>
  <r>
    <x v="1459"/>
    <x v="1455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d v="2014-03-18T15:11:18"/>
    <b v="1"/>
    <n v="79"/>
  </r>
  <r>
    <x v="1460"/>
    <x v="1456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d v="2013-11-15T01:58:05"/>
    <b v="1"/>
    <n v="77"/>
  </r>
  <r>
    <x v="1461"/>
    <x v="1457"/>
    <s v="My team and I are creating a social media website for pet lovers across the world! Fashion, animal shows, adoptions, and more."/>
    <n v="3000"/>
    <n v="0"/>
    <x v="2"/>
    <s v="US"/>
    <s v="USD"/>
    <n v="1427845140"/>
    <d v="2015-03-31T23:39:00"/>
    <n v="1424822556"/>
    <d v="2015-02-25T00:02:36"/>
    <b v="0"/>
    <n v="0"/>
  </r>
  <r>
    <x v="1462"/>
    <x v="1458"/>
    <s v="Tough, pre-manufactured lost and found stickers that forward messages to the owners email and cellphone."/>
    <n v="3000"/>
    <n v="326.33"/>
    <x v="2"/>
    <s v="US"/>
    <s v="USD"/>
    <n v="1449785566"/>
    <d v="2015-12-10T22:12:46"/>
    <n v="1447193566"/>
    <d v="2015-11-10T22:12:46"/>
    <b v="0"/>
    <n v="4"/>
  </r>
  <r>
    <x v="1463"/>
    <x v="1459"/>
    <s v="Netiquette classes to teach our youth how make proper use of computer-mediated communications for personal and educational success."/>
    <n v="3000"/>
    <n v="75"/>
    <x v="2"/>
    <s v="US"/>
    <s v="USD"/>
    <n v="1438662603"/>
    <d v="2015-08-04T04:30:03"/>
    <n v="1436502603"/>
    <d v="2015-07-10T04:30:03"/>
    <b v="0"/>
    <n v="2"/>
  </r>
  <r>
    <x v="1464"/>
    <x v="1460"/>
    <s v="Lone Pine Coffee Brewery will be a portable third-wave coffee shop available for wedding receptions and other events!"/>
    <n v="3000"/>
    <n v="25"/>
    <x v="1"/>
    <s v="US"/>
    <s v="USD"/>
    <n v="1401579000"/>
    <d v="2014-05-31T23:30:00"/>
    <n v="1398911882"/>
    <d v="2014-05-01T02:38:02"/>
    <b v="0"/>
    <n v="3"/>
  </r>
  <r>
    <x v="1465"/>
    <x v="1461"/>
    <s v="Farm to table, gourmet hippy hot dogs made from scratch with free range meats and organic produce: mind expanding recipes: TasteBudTrip"/>
    <n v="3000"/>
    <n v="0"/>
    <x v="1"/>
    <s v="US"/>
    <s v="USD"/>
    <n v="1424281389"/>
    <d v="2015-02-18T17:43:09"/>
    <n v="1419097389"/>
    <d v="2014-12-20T17:43:09"/>
    <b v="0"/>
    <n v="0"/>
  </r>
  <r>
    <x v="1466"/>
    <x v="1462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2T03:08:24"/>
    <n v="1452654504"/>
    <d v="2016-01-13T03:08:24"/>
    <b v="0"/>
    <n v="2"/>
  </r>
  <r>
    <x v="1467"/>
    <x v="1463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d v="2016-04-25T18:06:31"/>
    <b v="0"/>
    <n v="61"/>
  </r>
  <r>
    <x v="1468"/>
    <x v="1464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d v="2017-01-03T16:36:49"/>
    <b v="0"/>
    <n v="67"/>
  </r>
  <r>
    <x v="1469"/>
    <x v="1465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d v="2012-06-29T04:28:16"/>
    <b v="0"/>
    <n v="115"/>
  </r>
  <r>
    <x v="1470"/>
    <x v="1466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d v="2011-10-17T15:11:48"/>
    <b v="0"/>
    <n v="65"/>
  </r>
  <r>
    <x v="1471"/>
    <x v="1467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d v="2017-02-03T19:26:21"/>
    <b v="0"/>
    <n v="18"/>
  </r>
  <r>
    <x v="1472"/>
    <x v="1468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d v="2015-05-01T01:52:43"/>
    <b v="0"/>
    <n v="67"/>
  </r>
  <r>
    <x v="1473"/>
    <x v="1469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d v="2015-02-04T22:49:34"/>
    <b v="0"/>
    <n v="21"/>
  </r>
  <r>
    <x v="1474"/>
    <x v="1470"/>
    <s v="I would like to bring fresh salad and food to the streets of London at a reasonable price."/>
    <n v="3000"/>
    <n v="5"/>
    <x v="1"/>
    <s v="GB"/>
    <s v="GBP"/>
    <n v="1451030136"/>
    <d v="2015-12-25T07:55:36"/>
    <n v="1448438136"/>
    <d v="2015-11-25T07:55:36"/>
    <b v="0"/>
    <n v="1"/>
  </r>
  <r>
    <x v="1475"/>
    <x v="1471"/>
    <s v="First in Perth self-contained eco-friendly coffee car based on Ford Fiesta. In the end of the projrct I need your help to make it real!"/>
    <n v="3000"/>
    <n v="0"/>
    <x v="1"/>
    <s v="AU"/>
    <s v="AUD"/>
    <n v="1453817297"/>
    <d v="2016-01-26T14:08:17"/>
    <n v="1453212497"/>
    <d v="2016-01-19T14:08:17"/>
    <b v="0"/>
    <n v="0"/>
  </r>
  <r>
    <x v="1476"/>
    <x v="1472"/>
    <s v="I'm ready to make Tulsa happy and aware that love and kindness go hand in hand with good food!"/>
    <n v="3000"/>
    <n v="1170"/>
    <x v="1"/>
    <s v="US"/>
    <s v="USD"/>
    <n v="1443039001"/>
    <d v="2015-09-23T20:10:01"/>
    <n v="1440447001"/>
    <d v="2015-08-24T20:10:01"/>
    <b v="0"/>
    <n v="14"/>
  </r>
  <r>
    <x v="1477"/>
    <x v="1473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d v="2015-04-09T03:51:14"/>
    <b v="0"/>
    <n v="69"/>
  </r>
  <r>
    <x v="1478"/>
    <x v="1474"/>
    <s v="An easy fun way for children to understand the physical limitations of someone with CFIDS and Fibromyalgia using marbles and a jar."/>
    <n v="3000"/>
    <n v="801"/>
    <x v="1"/>
    <s v="US"/>
    <s v="USD"/>
    <n v="1409337911"/>
    <d v="2014-08-29T18:45:11"/>
    <n v="1406745911"/>
    <d v="2014-07-30T18:45:11"/>
    <b v="0"/>
    <n v="19"/>
  </r>
  <r>
    <x v="1479"/>
    <x v="1475"/>
    <s v="Thisis a children's story.It teaches family values and about other animals in the forest.It teaches the value of friendship also.Thanks"/>
    <n v="3000"/>
    <n v="10"/>
    <x v="1"/>
    <s v="US"/>
    <s v="USD"/>
    <n v="1437149004"/>
    <d v="2015-07-17T16:03:24"/>
    <n v="1434557004"/>
    <d v="2015-06-17T16:03:24"/>
    <b v="0"/>
    <n v="1"/>
  </r>
  <r>
    <x v="1480"/>
    <x v="1476"/>
    <s v="BNT's Biggest Adventure So Far: Our 2015 full length production!"/>
    <n v="3000"/>
    <n v="3035"/>
    <x v="0"/>
    <s v="US"/>
    <s v="USD"/>
    <n v="1426132800"/>
    <d v="2015-03-12T04:00:00"/>
    <n v="1424477934"/>
    <d v="2015-02-21T00:18:54"/>
    <b v="0"/>
    <n v="24"/>
  </r>
  <r>
    <x v="1481"/>
    <x v="1477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d v="2015-01-12T22:31:43"/>
    <b v="0"/>
    <n v="66"/>
  </r>
  <r>
    <x v="1482"/>
    <x v="1478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d v="2015-07-07T15:31:47"/>
    <b v="0"/>
    <n v="90"/>
  </r>
  <r>
    <x v="1483"/>
    <x v="1479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d v="2015-06-30T06:24:50"/>
    <b v="0"/>
    <n v="76"/>
  </r>
  <r>
    <x v="1484"/>
    <x v="1480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d v="2015-07-03T11:13:12"/>
    <b v="0"/>
    <n v="169"/>
  </r>
  <r>
    <x v="1485"/>
    <x v="1481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d v="2015-11-04T19:01:26"/>
    <b v="0"/>
    <n v="51"/>
  </r>
  <r>
    <x v="1486"/>
    <x v="1482"/>
    <s v="Avalon is a new South African Township play and Nakhtik is a  danced political lecture."/>
    <n v="3000"/>
    <n v="3000"/>
    <x v="0"/>
    <s v="US"/>
    <s v="USD"/>
    <n v="1399867140"/>
    <d v="2014-05-12T03:59:00"/>
    <n v="1398802148"/>
    <d v="2014-04-29T20:09:08"/>
    <b v="0"/>
    <n v="11"/>
  </r>
  <r>
    <x v="1487"/>
    <x v="1483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d v="2015-06-16T19:47:50"/>
    <b v="0"/>
    <n v="52"/>
  </r>
  <r>
    <x v="1488"/>
    <x v="1484"/>
    <s v="This will be the fifth play of The Jokeress, based on the ebook/paperback novelette series. It is scifi, suspense, terror, and noir."/>
    <n v="3000"/>
    <n v="146"/>
    <x v="1"/>
    <s v="US"/>
    <s v="USD"/>
    <n v="1439069640"/>
    <d v="2015-08-08T21:34:00"/>
    <n v="1433897647"/>
    <d v="2015-06-10T00:54:07"/>
    <b v="0"/>
    <n v="6"/>
  </r>
  <r>
    <x v="1489"/>
    <x v="1485"/>
    <s v="Local Theatre group in Loudoun County, Virginia. Looking for funds to start producing shows!"/>
    <n v="3000"/>
    <n v="0"/>
    <x v="1"/>
    <s v="US"/>
    <s v="USD"/>
    <n v="1434768438"/>
    <d v="2015-06-20T02:47:18"/>
    <n v="1429584438"/>
    <d v="2015-04-21T02:47:18"/>
    <b v="0"/>
    <n v="0"/>
  </r>
  <r>
    <x v="1490"/>
    <x v="1486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14:46:35"/>
    <n v="1430750795"/>
    <d v="2015-05-04T14:46:35"/>
    <b v="0"/>
    <n v="4"/>
  </r>
  <r>
    <x v="1491"/>
    <x v="1487"/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10:15:24"/>
    <n v="1418379324"/>
    <d v="2014-12-12T10:15:24"/>
    <b v="0"/>
    <n v="1"/>
  </r>
  <r>
    <x v="1492"/>
    <x v="1488"/>
    <s v="Halfway, Nebraska explores the limits of hope and what it means to love someone who may be too far damaged to save."/>
    <n v="3000"/>
    <n v="1142"/>
    <x v="1"/>
    <s v="US"/>
    <s v="USD"/>
    <n v="1409344985"/>
    <d v="2014-08-29T20:43:05"/>
    <n v="1406752985"/>
    <d v="2014-07-30T20:43:05"/>
    <b v="0"/>
    <n v="14"/>
  </r>
  <r>
    <x v="1493"/>
    <x v="1489"/>
    <s v="&quot;Miracle on 34th Street&quot; is about faith and believing in others. _x000a_We believe. Do you?"/>
    <n v="3000"/>
    <n v="625"/>
    <x v="1"/>
    <s v="US"/>
    <s v="USD"/>
    <n v="1481522400"/>
    <d v="2016-12-12T06:00:00"/>
    <n v="1480283321"/>
    <d v="2016-11-27T21:48:41"/>
    <b v="0"/>
    <n v="12"/>
  </r>
  <r>
    <x v="1494"/>
    <x v="1490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d v="2015-02-09T18:22:59"/>
    <b v="0"/>
    <n v="50"/>
  </r>
  <r>
    <x v="1495"/>
    <x v="1491"/>
    <s v="Building a Resource Network and Funding Capacity to support, empower and promote Afrocentric Arts in Metro Columbus"/>
    <n v="3000"/>
    <n v="0"/>
    <x v="1"/>
    <s v="US"/>
    <s v="USD"/>
    <n v="1428894380"/>
    <d v="2015-04-13T03:06:20"/>
    <n v="1426302380"/>
    <d v="2015-03-14T03:06:20"/>
    <b v="0"/>
    <n v="0"/>
  </r>
  <r>
    <x v="1496"/>
    <x v="1492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d v="2015-01-22T21:08:54"/>
    <b v="0"/>
    <n v="30"/>
  </r>
  <r>
    <x v="1497"/>
    <x v="1493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d v="2015-08-03T21:58:50"/>
    <b v="0"/>
    <n v="24"/>
  </r>
  <r>
    <x v="1498"/>
    <x v="1494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d v="2016-09-09T18:25:10"/>
    <b v="0"/>
    <n v="64"/>
  </r>
  <r>
    <x v="1499"/>
    <x v="1495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d v="2016-01-29T20:22:56"/>
    <b v="0"/>
    <n v="17"/>
  </r>
  <r>
    <x v="1500"/>
    <x v="1496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d v="2015-12-22T05:05:19"/>
    <b v="0"/>
    <n v="26"/>
  </r>
  <r>
    <x v="1501"/>
    <x v="1497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d v="2016-07-19T02:38:45"/>
    <b v="0"/>
    <n v="23"/>
  </r>
  <r>
    <x v="1502"/>
    <x v="1498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d v="2015-06-22T19:00:21"/>
    <b v="0"/>
    <n v="42"/>
  </r>
  <r>
    <x v="1503"/>
    <x v="1499"/>
    <s v="Members of the local Miami music scene are putting together a venue/creative space in Kendall!"/>
    <n v="3000"/>
    <n v="587"/>
    <x v="1"/>
    <s v="US"/>
    <s v="USD"/>
    <n v="1477174138"/>
    <d v="2016-10-22T22:08:58"/>
    <n v="1474150138"/>
    <d v="2016-09-17T22:08:58"/>
    <b v="0"/>
    <n v="23"/>
  </r>
  <r>
    <x v="1504"/>
    <x v="1500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d v="2011-03-31T03:42:17"/>
    <b v="1"/>
    <n v="241"/>
  </r>
  <r>
    <x v="1505"/>
    <x v="1501"/>
    <s v="What is destiny? Explore it with us this August at FringeNYC."/>
    <n v="3000"/>
    <n v="3485"/>
    <x v="0"/>
    <s v="US"/>
    <s v="USD"/>
    <n v="1406952781"/>
    <d v="2014-08-02T04:13:01"/>
    <n v="1405743181"/>
    <d v="2014-07-19T04:13:01"/>
    <b v="1"/>
    <n v="55"/>
  </r>
  <r>
    <x v="1506"/>
    <x v="1502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d v="2014-08-11T20:45:08"/>
    <b v="1"/>
    <n v="23"/>
  </r>
  <r>
    <x v="1507"/>
    <x v="1503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d v="2012-04-14T22:28:39"/>
    <b v="1"/>
    <n v="60"/>
  </r>
  <r>
    <x v="1508"/>
    <x v="1504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d v="2017-01-19T16:39:08"/>
    <b v="0"/>
    <n v="34"/>
  </r>
  <r>
    <x v="1509"/>
    <x v="1505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d v="2016-01-11T21:14:13"/>
    <b v="0"/>
    <n v="15"/>
  </r>
  <r>
    <x v="1510"/>
    <x v="1506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d v="2015-09-14T22:01:03"/>
    <b v="0"/>
    <n v="63"/>
  </r>
  <r>
    <x v="1511"/>
    <x v="1507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d v="2015-04-08T17:51:02"/>
    <b v="0"/>
    <n v="88"/>
  </r>
  <r>
    <x v="1512"/>
    <x v="1508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d v="2016-06-17T17:39:36"/>
    <b v="0"/>
    <n v="70"/>
  </r>
  <r>
    <x v="1513"/>
    <x v="1509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d v="2016-11-11T23:22:34"/>
    <b v="0"/>
    <n v="38"/>
  </r>
  <r>
    <x v="1514"/>
    <x v="1510"/>
    <s v="Help Strangeloop Theatre create and support new work by sponsoring our 2015-2016 season."/>
    <n v="3000"/>
    <n v="3058"/>
    <x v="0"/>
    <s v="US"/>
    <s v="USD"/>
    <n v="1446091260"/>
    <d v="2015-10-29T04:01:00"/>
    <n v="1443029206"/>
    <d v="2015-09-23T17:26:46"/>
    <b v="0"/>
    <n v="55"/>
  </r>
  <r>
    <x v="1515"/>
    <x v="1511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d v="2016-02-22T23:27:29"/>
    <b v="0"/>
    <n v="72"/>
  </r>
  <r>
    <x v="1516"/>
    <x v="1512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d v="2014-05-06T14:39:33"/>
    <b v="0"/>
    <n v="17"/>
  </r>
  <r>
    <x v="1517"/>
    <x v="1513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d v="2014-10-25T22:52:58"/>
    <b v="0"/>
    <n v="28"/>
  </r>
  <r>
    <x v="1518"/>
    <x v="1514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d v="2014-11-04T18:18:08"/>
    <b v="0"/>
    <n v="35"/>
  </r>
  <r>
    <x v="1519"/>
    <x v="1515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d v="2016-05-10T00:59:50"/>
    <b v="0"/>
    <n v="40"/>
  </r>
  <r>
    <x v="1520"/>
    <x v="1516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d v="2014-08-28T23:01:02"/>
    <b v="0"/>
    <n v="26"/>
  </r>
  <r>
    <x v="1521"/>
    <x v="1517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d v="2016-11-01T19:58:45"/>
    <b v="0"/>
    <n v="44"/>
  </r>
  <r>
    <x v="1522"/>
    <x v="1518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d v="2015-11-15T13:29:36"/>
    <b v="0"/>
    <n v="46"/>
  </r>
  <r>
    <x v="1523"/>
    <x v="1519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d v="2015-07-20T17:03:40"/>
    <b v="0"/>
    <n v="36"/>
  </r>
  <r>
    <x v="1524"/>
    <x v="1520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d v="2014-07-01T04:56:07"/>
    <b v="0"/>
    <n v="16"/>
  </r>
  <r>
    <x v="1525"/>
    <x v="1521"/>
    <s v="Venus in Fur, By David Ives."/>
    <n v="3000"/>
    <n v="3030"/>
    <x v="0"/>
    <s v="US"/>
    <s v="USD"/>
    <n v="1426864032"/>
    <d v="2015-03-20T15:07:12"/>
    <n v="1424275632"/>
    <d v="2015-02-18T16:07:12"/>
    <b v="0"/>
    <n v="47"/>
  </r>
  <r>
    <x v="1526"/>
    <x v="1522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d v="2014-06-06T18:31:06"/>
    <b v="0"/>
    <n v="80"/>
  </r>
  <r>
    <x v="1527"/>
    <x v="1523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d v="2015-05-02T21:00:01"/>
    <b v="0"/>
    <n v="56"/>
  </r>
  <r>
    <x v="1528"/>
    <x v="1524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d v="2015-03-24T18:26:00"/>
    <b v="0"/>
    <n v="29"/>
  </r>
  <r>
    <x v="1529"/>
    <x v="1525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d v="2016-08-02T20:19:26"/>
    <b v="0"/>
    <n v="78"/>
  </r>
  <r>
    <x v="1530"/>
    <x v="1526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d v="2014-07-09T17:37:20"/>
    <b v="0"/>
    <n v="29"/>
  </r>
  <r>
    <x v="1531"/>
    <x v="1527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d v="2014-11-07T20:37:46"/>
    <b v="0"/>
    <n v="33"/>
  </r>
  <r>
    <x v="1532"/>
    <x v="1528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d v="2015-05-01T18:32:51"/>
    <b v="0"/>
    <n v="46"/>
  </r>
  <r>
    <x v="1533"/>
    <x v="1529"/>
    <s v="London based theatre makers collaborating to create a new show about the history of HipHop."/>
    <n v="3000"/>
    <n v="3084"/>
    <x v="0"/>
    <s v="GB"/>
    <s v="GBP"/>
    <n v="1415440846"/>
    <d v="2014-11-08T10:00:46"/>
    <n v="1412845246"/>
    <d v="2014-10-09T09:00:46"/>
    <b v="0"/>
    <n v="78"/>
  </r>
  <r>
    <x v="1534"/>
    <x v="1530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d v="2016-02-18T10:13:25"/>
    <b v="0"/>
    <n v="24"/>
  </r>
  <r>
    <x v="1535"/>
    <x v="153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d v="2015-06-13T07:35:44"/>
    <b v="0"/>
    <n v="112"/>
  </r>
  <r>
    <x v="1536"/>
    <x v="1532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d v="2014-12-01T21:33:59"/>
    <b v="0"/>
    <n v="43"/>
  </r>
  <r>
    <x v="1537"/>
    <x v="1533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d v="2016-04-23T00:22:36"/>
    <b v="0"/>
    <n v="69"/>
  </r>
  <r>
    <x v="1538"/>
    <x v="1534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d v="2016-07-15T14:30:57"/>
    <b v="0"/>
    <n v="64"/>
  </r>
  <r>
    <x v="1539"/>
    <x v="1535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d v="2016-09-06T22:27:24"/>
    <b v="0"/>
    <n v="70"/>
  </r>
  <r>
    <x v="1540"/>
    <x v="1536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d v="2016-06-24T18:34:50"/>
    <b v="0"/>
    <n v="39"/>
  </r>
  <r>
    <x v="1541"/>
    <x v="1537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d v="2015-06-02T15:39:37"/>
    <b v="0"/>
    <n v="78"/>
  </r>
  <r>
    <x v="1542"/>
    <x v="1538"/>
    <s v="The Jeremy Kyle Show offers so much subject matter to create an opera with.  Along with his brilliant put downs it could be excellent!"/>
    <n v="3000"/>
    <n v="1"/>
    <x v="1"/>
    <s v="GB"/>
    <s v="GBP"/>
    <n v="1417295990"/>
    <d v="2014-11-29T21:19:50"/>
    <n v="1414700390"/>
    <d v="2014-10-30T20:19:50"/>
    <b v="0"/>
    <n v="1"/>
  </r>
  <r>
    <x v="1543"/>
    <x v="1539"/>
    <s v="THE BALLAD OF DOWNTOWN JAKE is a newly created contemporary music drama that is schedule to premiere in Phoenix, AZ in March 2015."/>
    <n v="3000"/>
    <n v="926"/>
    <x v="1"/>
    <s v="US"/>
    <s v="USD"/>
    <n v="1420130935"/>
    <d v="2015-01-01T16:48:55"/>
    <n v="1417538935"/>
    <d v="2014-12-02T16:48:55"/>
    <b v="0"/>
    <n v="14"/>
  </r>
  <r>
    <x v="1544"/>
    <x v="1540"/>
    <s v="See Pryor from his teenage years to his last breath featuring his past wives, closest friends. &amp; his fan favorite character Mudbone."/>
    <n v="3000"/>
    <n v="0"/>
    <x v="1"/>
    <s v="US"/>
    <s v="USD"/>
    <n v="1412485200"/>
    <d v="2014-10-05T05:00:00"/>
    <n v="1410966179"/>
    <d v="2014-09-17T15:02:59"/>
    <b v="0"/>
    <n v="0"/>
  </r>
  <r>
    <x v="1545"/>
    <x v="1541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d v="2015-02-20T06:39:10"/>
    <b v="0"/>
    <n v="13"/>
  </r>
  <r>
    <x v="1546"/>
    <x v="1542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d v="2016-03-18T21:31:12"/>
    <b v="0"/>
    <n v="36"/>
  </r>
  <r>
    <x v="1547"/>
    <x v="1543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d v="2015-06-18T23:16:59"/>
    <b v="0"/>
    <n v="58"/>
  </r>
  <r>
    <x v="1548"/>
    <x v="1544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d v="2014-08-27T22:43:04"/>
    <b v="0"/>
    <n v="57"/>
  </r>
  <r>
    <x v="1549"/>
    <x v="1545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d v="2016-09-14T10:53:54"/>
    <b v="0"/>
    <n v="34"/>
  </r>
  <r>
    <x v="1550"/>
    <x v="1546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d v="2014-05-13T16:26:58"/>
    <b v="0"/>
    <n v="67"/>
  </r>
  <r>
    <x v="1551"/>
    <x v="1547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d v="2014-07-09T18:53:24"/>
    <b v="0"/>
    <n v="39"/>
  </r>
  <r>
    <x v="1552"/>
    <x v="1548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d v="2015-05-23T19:50:39"/>
    <b v="0"/>
    <n v="62"/>
  </r>
  <r>
    <x v="1553"/>
    <x v="1549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d v="2016-06-03T12:54:44"/>
    <b v="0"/>
    <n v="21"/>
  </r>
  <r>
    <x v="1554"/>
    <x v="1550"/>
    <s v="A musical about how Shakespeare was inspired to write only his own plays after the co-authored play Henry VI was taken."/>
    <n v="3000"/>
    <n v="0"/>
    <x v="1"/>
    <s v="US"/>
    <s v="USD"/>
    <n v="1445482906"/>
    <d v="2015-10-22T03:01:46"/>
    <n v="1442890906"/>
    <d v="2015-09-22T03:01:46"/>
    <b v="0"/>
    <n v="0"/>
  </r>
  <r>
    <x v="1555"/>
    <x v="1551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d v="2015-01-30T22:16:41"/>
    <b v="0"/>
    <n v="65"/>
  </r>
  <r>
    <x v="1556"/>
    <x v="1552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d v="2015-05-19T10:41:07"/>
    <b v="0"/>
    <n v="57"/>
  </r>
  <r>
    <x v="1557"/>
    <x v="1553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9:49:59"/>
    <n v="1447098599"/>
    <d v="2015-11-09T19:49:59"/>
    <b v="0"/>
    <n v="1"/>
  </r>
  <r>
    <x v="1558"/>
    <x v="1554"/>
    <s v="Love, Sex and Apps is a double bill exploring the way in which we are both connected and disconnected with those around us."/>
    <n v="3000"/>
    <n v="1465"/>
    <x v="1"/>
    <s v="GB"/>
    <s v="GBP"/>
    <n v="1479125642"/>
    <d v="2016-11-14T12:14:02"/>
    <n v="1476962042"/>
    <d v="2016-10-20T11:14:02"/>
    <b v="0"/>
    <n v="31"/>
  </r>
  <r>
    <x v="1559"/>
    <x v="1555"/>
    <s v="CLTC are crowdfunding for our latest production - Joe Calarco's brilliant adaptation of Shakespeare's most loved tragedy."/>
    <n v="3000"/>
    <n v="0"/>
    <x v="1"/>
    <s v="GB"/>
    <s v="GBP"/>
    <n v="1414346400"/>
    <d v="2014-10-26T18:00:00"/>
    <n v="1413291655"/>
    <d v="2014-10-14T13:00:55"/>
    <b v="0"/>
    <n v="0"/>
  </r>
  <r>
    <x v="1560"/>
    <x v="1556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5:45:46"/>
    <n v="1438789546"/>
    <d v="2015-08-05T15:45:46"/>
    <b v="0"/>
    <n v="23"/>
  </r>
  <r>
    <x v="1561"/>
    <x v="1557"/>
    <s v="Soon to be known as one of the greatest gospel stage plays of all times. Great hit in New England and now we want to take  it on tour"/>
    <n v="3000"/>
    <n v="101"/>
    <x v="1"/>
    <s v="US"/>
    <s v="USD"/>
    <n v="1475378744"/>
    <d v="2016-10-02T03:25:44"/>
    <n v="1472786744"/>
    <d v="2016-09-02T03:25:44"/>
    <b v="0"/>
    <n v="2"/>
  </r>
  <r>
    <x v="1562"/>
    <x v="1558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20:17:36"/>
    <n v="1449260256"/>
    <d v="2015-12-04T20:17:36"/>
    <b v="0"/>
    <n v="4"/>
  </r>
  <r>
    <x v="1563"/>
    <x v="1559"/>
    <s v="I love to write. I have written and published my first book and everyone that read it enjoyed it. My dream is to one day write movies"/>
    <n v="3000"/>
    <n v="0"/>
    <x v="1"/>
    <s v="US"/>
    <s v="USD"/>
    <n v="1447009181"/>
    <d v="2015-11-08T18:59:41"/>
    <n v="1444413581"/>
    <d v="2015-10-09T17:59:41"/>
    <b v="0"/>
    <n v="0"/>
  </r>
  <r>
    <x v="1564"/>
    <x v="1560"/>
    <s v="The African tale of Anansi the Spider is that of a trickster who often uses cleverness and harmless jokes to get what he wants."/>
    <n v="3000"/>
    <n v="497"/>
    <x v="1"/>
    <s v="US"/>
    <s v="USD"/>
    <n v="1416499440"/>
    <d v="2014-11-20T16:04:00"/>
    <n v="1415341464"/>
    <d v="2014-11-07T06:24:24"/>
    <b v="0"/>
    <n v="17"/>
  </r>
  <r>
    <x v="1565"/>
    <x v="1561"/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8:23:41"/>
    <n v="1425633821"/>
    <d v="2015-03-06T09:23:41"/>
    <b v="0"/>
    <n v="0"/>
  </r>
  <r>
    <x v="1566"/>
    <x v="1562"/>
    <s v="Help us bring more Art to the Community. It's our second production, Fences by August Wilson. Help us make it a success!"/>
    <n v="3000"/>
    <n v="40"/>
    <x v="1"/>
    <s v="US"/>
    <s v="USD"/>
    <n v="1413832985"/>
    <d v="2014-10-20T19:23:05"/>
    <n v="1408648985"/>
    <d v="2014-08-21T19:23:05"/>
    <b v="0"/>
    <n v="2"/>
  </r>
  <r>
    <x v="1567"/>
    <x v="1563"/>
    <s v="Drama Students at Lincoln High School in Walla Walla, WA are working hard to present their excellent version of Little Shop of Horrors."/>
    <n v="3000"/>
    <n v="215"/>
    <x v="1"/>
    <s v="US"/>
    <s v="USD"/>
    <n v="1487811600"/>
    <d v="2017-02-23T01:00:00"/>
    <n v="1486077481"/>
    <d v="2017-02-02T23:18:01"/>
    <b v="0"/>
    <n v="7"/>
  </r>
  <r>
    <x v="1568"/>
    <x v="1564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21:05:16"/>
    <n v="1408050316"/>
    <d v="2014-08-14T21:05:16"/>
    <b v="0"/>
    <n v="13"/>
  </r>
  <r>
    <x v="1569"/>
    <x v="1565"/>
    <s v="A tale of obsession, science, and lost love! Help the Caddo Magnet Players give this student-written play its debut on a real stage!"/>
    <n v="3000"/>
    <n v="5"/>
    <x v="1"/>
    <s v="US"/>
    <s v="USD"/>
    <n v="1466375521"/>
    <d v="2016-06-19T22:32:01"/>
    <n v="1463783521"/>
    <d v="2016-05-20T22:32:01"/>
    <b v="0"/>
    <n v="1"/>
  </r>
  <r>
    <x v="1570"/>
    <x v="1566"/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8:54:00"/>
    <n v="1463849116"/>
    <d v="2016-05-21T16:45:16"/>
    <b v="0"/>
    <n v="0"/>
  </r>
  <r>
    <x v="1571"/>
    <x v="1567"/>
    <s v="WANTS deals with diversity in all its various facets._x000a_The drama is set in a futuristic society where no diversity si accepted."/>
    <n v="3000"/>
    <n v="10"/>
    <x v="1"/>
    <s v="IT"/>
    <s v="EUR"/>
    <n v="1476008906"/>
    <d v="2016-10-09T10:28:26"/>
    <n v="1473416906"/>
    <d v="2016-09-09T10:28:26"/>
    <b v="0"/>
    <n v="1"/>
  </r>
  <r>
    <x v="1572"/>
    <x v="1568"/>
    <s v="PETER PAN, written by Ebony Rattle, is a new retelling of the classic play by J.M. Barrie about a boy who refused to grow up."/>
    <n v="3000"/>
    <n v="641"/>
    <x v="1"/>
    <s v="AU"/>
    <s v="AUD"/>
    <n v="1477550434"/>
    <d v="2016-10-27T06:40:34"/>
    <n v="1474958434"/>
    <d v="2016-09-27T06:40:34"/>
    <b v="0"/>
    <n v="14"/>
  </r>
  <r>
    <x v="1573"/>
    <x v="1569"/>
    <s v="We are producing and directing a stage play that will focus on relationships and the stereotypes/truths that prohibit growth."/>
    <n v="3000"/>
    <n v="59"/>
    <x v="1"/>
    <s v="US"/>
    <s v="USD"/>
    <n v="1488517200"/>
    <d v="2017-03-03T05:00:00"/>
    <n v="1485909937"/>
    <d v="2017-02-01T00:45:37"/>
    <b v="0"/>
    <n v="1"/>
  </r>
  <r>
    <x v="1574"/>
    <x v="1570"/>
    <s v="REBORN IN LOVE is the sequel to REBORN FROM ABOVE: A Tale of Eternal Love.  This is part two, of a One-Act play series."/>
    <n v="3000"/>
    <n v="94"/>
    <x v="1"/>
    <s v="US"/>
    <s v="USD"/>
    <n v="1424747740"/>
    <d v="2015-02-24T03:15:40"/>
    <n v="1422155740"/>
    <d v="2015-01-25T03:15:40"/>
    <b v="0"/>
    <n v="6"/>
  </r>
  <r>
    <x v="1575"/>
    <x v="1571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d v="2015-01-21T03:57:17"/>
    <b v="0"/>
    <n v="38"/>
  </r>
  <r>
    <x v="1576"/>
    <x v="1572"/>
    <s v="Bringing David Lindsay-Abaire's award-winning story of our times to the East Bay."/>
    <n v="3100"/>
    <n v="3395"/>
    <x v="0"/>
    <s v="US"/>
    <s v="USD"/>
    <n v="1440100976"/>
    <d v="2015-08-20T20:02:56"/>
    <n v="1437508976"/>
    <d v="2015-07-21T20:02:56"/>
    <b v="1"/>
    <n v="74"/>
  </r>
  <r>
    <x v="1577"/>
    <x v="1573"/>
    <s v="What was the greatest record shop ever?  DOBELLS!"/>
    <n v="3152"/>
    <n v="1286"/>
    <x v="1"/>
    <s v="GB"/>
    <s v="GBP"/>
    <n v="1359978927"/>
    <d v="2013-02-04T11:55:27"/>
    <n v="1357127727"/>
    <d v="2013-01-02T11:55:27"/>
    <b v="0"/>
    <n v="45"/>
  </r>
  <r>
    <x v="1578"/>
    <x v="1574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d v="2012-11-01T19:04:34"/>
    <b v="0"/>
    <n v="60"/>
  </r>
  <r>
    <x v="1579"/>
    <x v="1575"/>
    <s v="Mobile game featuring lots of funny little monsters on the run from their mad creator. Lots of gameplay elements will keep user bussy."/>
    <n v="3200"/>
    <n v="0"/>
    <x v="1"/>
    <s v="GB"/>
    <s v="GBP"/>
    <n v="1369932825"/>
    <d v="2013-05-30T16:53:45"/>
    <n v="1368723225"/>
    <d v="2013-05-16T16:53:45"/>
    <b v="0"/>
    <n v="0"/>
  </r>
  <r>
    <x v="1580"/>
    <x v="1576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d v="2011-05-24T00:31:06"/>
    <b v="0"/>
    <n v="75"/>
  </r>
  <r>
    <x v="1581"/>
    <x v="1577"/>
    <s v="A program to preserve still imagery (photographs) and moving imagery captured on motion picture (film) stock, and videotape elements."/>
    <n v="3200"/>
    <n v="0"/>
    <x v="1"/>
    <s v="US"/>
    <s v="USD"/>
    <n v="1481072942"/>
    <d v="2016-12-07T01:09:02"/>
    <n v="1475885342"/>
    <d v="2016-10-08T00:09:02"/>
    <b v="0"/>
    <n v="0"/>
  </r>
  <r>
    <x v="1582"/>
    <x v="1578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d v="2014-10-01T07:52:50"/>
    <b v="0"/>
    <n v="55"/>
  </r>
  <r>
    <x v="1583"/>
    <x v="1579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d v="2014-08-01T15:47:58"/>
    <b v="0"/>
    <n v="43"/>
  </r>
  <r>
    <x v="1584"/>
    <x v="1580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d v="2014-08-17T22:10:38"/>
    <b v="1"/>
    <n v="70"/>
  </r>
  <r>
    <x v="1585"/>
    <x v="1581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d v="2015-04-21T21:21:06"/>
    <b v="0"/>
    <n v="74"/>
  </r>
  <r>
    <x v="1586"/>
    <x v="1582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d v="2011-07-15T01:39:46"/>
    <b v="0"/>
    <n v="37"/>
  </r>
  <r>
    <x v="1587"/>
    <x v="1583"/>
    <s v="London is beautiful. I want to create a book of stunning images from in and around our great city"/>
    <n v="3250"/>
    <n v="75"/>
    <x v="1"/>
    <s v="GB"/>
    <s v="GBP"/>
    <n v="1418469569"/>
    <d v="2014-12-13T11:19:29"/>
    <n v="1414577969"/>
    <d v="2014-10-29T10:19:29"/>
    <b v="0"/>
    <n v="3"/>
  </r>
  <r>
    <x v="1588"/>
    <x v="1584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9T02:39:50"/>
    <n v="1418179190"/>
    <d v="2014-12-10T02:39:50"/>
    <b v="0"/>
    <n v="16"/>
  </r>
  <r>
    <x v="1589"/>
    <x v="1585"/>
    <s v="How-to book of toys and games constructed from materials found in nature, recyclable and easily available."/>
    <n v="3250"/>
    <n v="25"/>
    <x v="1"/>
    <s v="US"/>
    <s v="USD"/>
    <n v="1332114795"/>
    <d v="2012-03-18T23:53:15"/>
    <n v="1326934395"/>
    <d v="2012-01-19T00:53:15"/>
    <b v="0"/>
    <n v="1"/>
  </r>
  <r>
    <x v="1590"/>
    <x v="1586"/>
    <s v="We Kickstarted Broken Alley Theatre in the summer of 2013. It's been an amazing two years. This year, BATx goes bigger than ever."/>
    <n v="3255"/>
    <n v="397"/>
    <x v="1"/>
    <s v="US"/>
    <s v="USD"/>
    <n v="1435441454"/>
    <d v="2015-06-27T21:44:14"/>
    <n v="1432763054"/>
    <d v="2015-05-27T21:44:14"/>
    <b v="0"/>
    <n v="5"/>
  </r>
  <r>
    <x v="1591"/>
    <x v="1587"/>
    <s v="Our first record created to reach, inspire, and ultimately express the love of Jesus to our generation."/>
    <n v="3265"/>
    <n v="1395"/>
    <x v="1"/>
    <s v="US"/>
    <s v="USD"/>
    <n v="1461211200"/>
    <d v="2016-04-21T04:00:00"/>
    <n v="1459467238"/>
    <d v="2016-03-31T23:33:58"/>
    <b v="0"/>
    <n v="41"/>
  </r>
  <r>
    <x v="1592"/>
    <x v="1588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21:17:22"/>
    <n v="1397855842"/>
    <d v="2014-04-18T21:17:22"/>
    <b v="0"/>
    <n v="0"/>
  </r>
  <r>
    <x v="1593"/>
    <x v="1589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4T04:40:31"/>
    <n v="1392183631"/>
    <d v="2014-02-12T05:40:31"/>
    <b v="0"/>
    <n v="3"/>
  </r>
  <r>
    <x v="1594"/>
    <x v="1590"/>
    <s v="Time travel the light Mr. Fantastic!  Spin the dimensions toward other continuums and worlds.  Hold onto your panties."/>
    <n v="3300"/>
    <n v="1"/>
    <x v="1"/>
    <s v="US"/>
    <s v="USD"/>
    <n v="1487318029"/>
    <d v="2017-02-17T07:53:49"/>
    <n v="1484726029"/>
    <d v="2017-01-18T07:53:49"/>
    <b v="0"/>
    <n v="1"/>
  </r>
  <r>
    <x v="1595"/>
    <x v="1591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d v="2015-06-24T08:16:47"/>
    <b v="0"/>
    <n v="39"/>
  </r>
  <r>
    <x v="1596"/>
    <x v="1592"/>
    <s v="Our next audio recording projects are scheduled for November 1 to 3, 2010 here in Kansas City, Missouri! "/>
    <n v="3300"/>
    <n v="0"/>
    <x v="1"/>
    <s v="US"/>
    <s v="USD"/>
    <n v="1287723600"/>
    <d v="2010-10-22T05:00:00"/>
    <n v="1284409734"/>
    <d v="2010-09-13T20:28:54"/>
    <b v="0"/>
    <n v="0"/>
  </r>
  <r>
    <x v="1597"/>
    <x v="1593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d v="2014-01-27T20:13:40"/>
    <b v="1"/>
    <n v="74"/>
  </r>
  <r>
    <x v="1598"/>
    <x v="1594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d v="2014-10-14T14:02:38"/>
    <b v="0"/>
    <n v="181"/>
  </r>
  <r>
    <x v="1599"/>
    <x v="1595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d v="2015-06-16T17:24:36"/>
    <b v="1"/>
    <n v="49"/>
  </r>
  <r>
    <x v="1600"/>
    <x v="1596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d v="2016-05-31T00:14:56"/>
    <b v="0"/>
    <n v="23"/>
  </r>
  <r>
    <x v="1601"/>
    <x v="1597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d v="2016-03-31T08:02:51"/>
    <b v="0"/>
    <n v="34"/>
  </r>
  <r>
    <x v="1602"/>
    <x v="1598"/>
    <s v="A rock and roll journey that explores love, loss, redemption, duality and ascension."/>
    <n v="3300"/>
    <n v="216"/>
    <x v="1"/>
    <s v="CA"/>
    <s v="CAD"/>
    <n v="1429456132"/>
    <d v="2015-04-19T15:08:52"/>
    <n v="1424275732"/>
    <d v="2015-02-18T16:08:52"/>
    <b v="0"/>
    <n v="2"/>
  </r>
  <r>
    <x v="1603"/>
    <x v="1599"/>
    <s v="Breaking the American Indian stereotype in the American Theatre."/>
    <n v="3300"/>
    <n v="3449"/>
    <x v="0"/>
    <s v="US"/>
    <s v="USD"/>
    <n v="1435881006"/>
    <d v="2015-07-02T23:50:06"/>
    <n v="1433980206"/>
    <d v="2015-06-10T23:50:06"/>
    <b v="0"/>
    <n v="40"/>
  </r>
  <r>
    <x v="1604"/>
    <x v="1600"/>
    <s v="'Compilation of visual and literary art through fine art photography, graphic art, and poetry."/>
    <n v="3333"/>
    <n v="28"/>
    <x v="2"/>
    <s v="US"/>
    <s v="USD"/>
    <n v="1377734091"/>
    <d v="2013-08-28T23:54:51"/>
    <n v="1374882891"/>
    <d v="2013-07-26T23:54:51"/>
    <b v="0"/>
    <n v="2"/>
  </r>
  <r>
    <x v="1605"/>
    <x v="1601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d v="2012-06-07T22:46:52"/>
    <b v="0"/>
    <n v="81"/>
  </r>
  <r>
    <x v="1606"/>
    <x v="1602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d v="2016-05-20T19:10:21"/>
    <b v="0"/>
    <n v="28"/>
  </r>
  <r>
    <x v="1607"/>
    <x v="1603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d v="2014-06-03T16:03:01"/>
    <b v="0"/>
    <n v="133"/>
  </r>
  <r>
    <x v="1608"/>
    <x v="1604"/>
    <s v="A portrait of a life fully realized and a look at what it takes to make great photography."/>
    <n v="3400"/>
    <n v="7876"/>
    <x v="0"/>
    <s v="US"/>
    <s v="USD"/>
    <n v="1346464800"/>
    <d v="2012-09-01T02:00:00"/>
    <n v="1343096197"/>
    <d v="2012-07-24T02:16:37"/>
    <b v="1"/>
    <n v="74"/>
  </r>
  <r>
    <x v="1609"/>
    <x v="1605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d v="2013-06-05T00:56:00"/>
    <b v="0"/>
    <n v="87"/>
  </r>
  <r>
    <x v="1610"/>
    <x v="1606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d v="2014-02-12T01:41:38"/>
    <b v="0"/>
    <n v="82"/>
  </r>
  <r>
    <x v="1611"/>
    <x v="1607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d v="2017-03-07T18:35:34"/>
    <b v="0"/>
    <n v="46"/>
  </r>
  <r>
    <x v="1612"/>
    <x v="1608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d v="2014-05-26T17:27:18"/>
    <b v="0"/>
    <n v="40"/>
  </r>
  <r>
    <x v="1613"/>
    <x v="1609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d v="2014-11-21T17:11:30"/>
    <b v="0"/>
    <n v="23"/>
  </r>
  <r>
    <x v="1614"/>
    <x v="1610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d v="2015-06-02T14:11:08"/>
    <b v="0"/>
    <n v="29"/>
  </r>
  <r>
    <x v="1615"/>
    <x v="1611"/>
    <s v="Christina has been suffering with flash backs and some very disturbing nightmares and realises that it is more than just nightmares."/>
    <n v="3423"/>
    <n v="722"/>
    <x v="1"/>
    <s v="GB"/>
    <s v="GBP"/>
    <n v="1434995295"/>
    <d v="2015-06-22T17:48:15"/>
    <n v="1432403295"/>
    <d v="2015-05-23T17:48:15"/>
    <b v="0"/>
    <n v="4"/>
  </r>
  <r>
    <x v="1616"/>
    <x v="1612"/>
    <s v="Be a PRODUCER of the Original stage play BELLE DAME SANS MERCI by Michael Fenlason! :-) :-( !"/>
    <n v="3495"/>
    <n v="34.950000000000003"/>
    <x v="1"/>
    <s v="US"/>
    <s v="USD"/>
    <n v="1484348700"/>
    <d v="2017-01-13T23:05:00"/>
    <n v="1481756855"/>
    <d v="2016-12-14T23:07:35"/>
    <b v="0"/>
    <n v="1"/>
  </r>
  <r>
    <x v="1617"/>
    <x v="1613"/>
    <s v="Help us raise the funds to film our pilot episode!"/>
    <n v="3500"/>
    <n v="3501.52"/>
    <x v="0"/>
    <s v="US"/>
    <s v="USD"/>
    <n v="1460754000"/>
    <d v="2016-04-15T21:00:00"/>
    <n v="1460155212"/>
    <d v="2016-04-08T22:40:12"/>
    <b v="0"/>
    <n v="12"/>
  </r>
  <r>
    <x v="1618"/>
    <x v="1614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d v="2016-05-18T16:15:09"/>
    <b v="0"/>
    <n v="51"/>
  </r>
  <r>
    <x v="1619"/>
    <x v="1615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d v="2013-03-24T05:01:12"/>
    <b v="0"/>
    <n v="47"/>
  </r>
  <r>
    <x v="1620"/>
    <x v="1616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d v="2014-05-27T15:48:51"/>
    <b v="0"/>
    <n v="60"/>
  </r>
  <r>
    <x v="1621"/>
    <x v="1617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d v="2012-12-31T18:38:30"/>
    <b v="0"/>
    <n v="35"/>
  </r>
  <r>
    <x v="1622"/>
    <x v="1618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d v="2015-05-01T07:59:47"/>
    <b v="0"/>
    <n v="53"/>
  </r>
  <r>
    <x v="1623"/>
    <x v="1619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d v="2011-02-21T11:55:55"/>
    <b v="0"/>
    <n v="57"/>
  </r>
  <r>
    <x v="1624"/>
    <x v="1620"/>
    <s v="A moving short film about a retired female boxer who develops a relationship with a young journalist who idolises her"/>
    <n v="3500"/>
    <n v="1465"/>
    <x v="1"/>
    <s v="GB"/>
    <s v="GBP"/>
    <n v="1444510800"/>
    <d v="2015-10-10T21:00:00"/>
    <n v="1442062898"/>
    <d v="2015-09-12T13:01:38"/>
    <b v="0"/>
    <n v="19"/>
  </r>
  <r>
    <x v="1625"/>
    <x v="1621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d v="2010-02-04T07:45:59"/>
    <b v="1"/>
    <n v="84"/>
  </r>
  <r>
    <x v="1626"/>
    <x v="1622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d v="2012-04-14T18:54:06"/>
    <b v="1"/>
    <n v="77"/>
  </r>
  <r>
    <x v="1627"/>
    <x v="1623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d v="2014-09-12T21:06:38"/>
    <b v="1"/>
    <n v="55"/>
  </r>
  <r>
    <x v="1628"/>
    <x v="1624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d v="2016-03-09T19:52:01"/>
    <b v="1"/>
    <n v="29"/>
  </r>
  <r>
    <x v="1629"/>
    <x v="1625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d v="2016-05-02T17:12:49"/>
    <b v="0"/>
    <n v="130"/>
  </r>
  <r>
    <x v="1630"/>
    <x v="1626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d v="2012-12-04T00:29:09"/>
    <b v="0"/>
    <n v="149"/>
  </r>
  <r>
    <x v="1631"/>
    <x v="1627"/>
    <s v="An original-well-done eBook. Mainly about fiction, action, adventure, and mystery. A story that you've never read!"/>
    <n v="3500"/>
    <n v="0"/>
    <x v="1"/>
    <s v="MX"/>
    <s v="MXN"/>
    <n v="1480831200"/>
    <d v="2016-12-04T06:00:00"/>
    <n v="1479328570"/>
    <d v="2016-11-16T20:36:10"/>
    <b v="0"/>
    <n v="0"/>
  </r>
  <r>
    <x v="1632"/>
    <x v="1628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d v="2014-08-31T14:09:47"/>
    <b v="0"/>
    <n v="87"/>
  </r>
  <r>
    <x v="1633"/>
    <x v="1629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d v="2016-10-13T19:19:55"/>
    <b v="0"/>
    <n v="62"/>
  </r>
  <r>
    <x v="1634"/>
    <x v="1630"/>
    <s v="Drivetime heads to Cali for summer tour supported by @Smoothjazz.com &amp; @JJZPhilly  #Spaghettini #The Roxy"/>
    <n v="3500"/>
    <n v="640"/>
    <x v="1"/>
    <s v="US"/>
    <s v="USD"/>
    <n v="1425136200"/>
    <d v="2015-02-28T15:10:00"/>
    <n v="1421853518"/>
    <d v="2015-01-21T15:18:38"/>
    <b v="0"/>
    <n v="11"/>
  </r>
  <r>
    <x v="1635"/>
    <x v="1631"/>
    <s v="Fall in love with &quot;The Dreamer&quot;, new original music from trumpeter Freddie Dunn!"/>
    <n v="3500"/>
    <n v="45"/>
    <x v="1"/>
    <s v="US"/>
    <s v="USD"/>
    <n v="1352610040"/>
    <d v="2012-11-11T05:00:40"/>
    <n v="1349150440"/>
    <d v="2012-10-02T04:00:40"/>
    <b v="0"/>
    <n v="5"/>
  </r>
  <r>
    <x v="1636"/>
    <x v="1632"/>
    <s v="My new album will be called Triad, an album of original music performed by me &amp; guest musical artists."/>
    <n v="3500"/>
    <n v="30"/>
    <x v="1"/>
    <s v="US"/>
    <s v="USD"/>
    <n v="1355197047"/>
    <d v="2012-12-11T03:37:27"/>
    <n v="1350009447"/>
    <d v="2012-10-12T02:37:27"/>
    <b v="0"/>
    <n v="2"/>
  </r>
  <r>
    <x v="1637"/>
    <x v="1633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8:00:29"/>
    <n v="1451462429"/>
    <d v="2015-12-30T08:00:29"/>
    <b v="0"/>
    <n v="2"/>
  </r>
  <r>
    <x v="1638"/>
    <x v="1634"/>
    <s v="We've been invited to perform at Jazz Festival 2013. We must request funding to successfully manage this special invitation"/>
    <n v="3500"/>
    <n v="40"/>
    <x v="1"/>
    <s v="US"/>
    <s v="USD"/>
    <n v="1383509357"/>
    <d v="2013-11-03T20:09:17"/>
    <n v="1380913757"/>
    <d v="2013-10-04T19:09:17"/>
    <b v="0"/>
    <n v="2"/>
  </r>
  <r>
    <x v="1639"/>
    <x v="1635"/>
    <s v="This project is to fund Season 3 of the SHPC.  Our plan is to produce 24 more spectacular episodes to share with the world."/>
    <n v="3500"/>
    <n v="0"/>
    <x v="2"/>
    <s v="US"/>
    <s v="USD"/>
    <n v="1457394545"/>
    <d v="2016-03-07T23:49:05"/>
    <n v="1454802545"/>
    <d v="2016-02-06T23:49:05"/>
    <b v="0"/>
    <n v="0"/>
  </r>
  <r>
    <x v="1640"/>
    <x v="1636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d v="2015-11-25T14:51:26"/>
    <b v="0"/>
    <n v="167"/>
  </r>
  <r>
    <x v="1641"/>
    <x v="1637"/>
    <s v="BRAIN DEAD is going to record their debut EP and they need your help, Bozos!"/>
    <n v="3500"/>
    <n v="4275"/>
    <x v="0"/>
    <s v="US"/>
    <s v="USD"/>
    <n v="1367823655"/>
    <d v="2013-05-06T07:00:55"/>
    <n v="1365231655"/>
    <d v="2013-04-06T07:00:55"/>
    <b v="1"/>
    <n v="50"/>
  </r>
  <r>
    <x v="1642"/>
    <x v="1638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d v="2013-09-26T23:42:49"/>
    <b v="1"/>
    <n v="141"/>
  </r>
  <r>
    <x v="1643"/>
    <x v="1639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d v="2010-10-14T15:43:35"/>
    <b v="1"/>
    <n v="66"/>
  </r>
  <r>
    <x v="1644"/>
    <x v="1640"/>
    <s v="Sometimes your Heart has to STOP for your Life to START."/>
    <n v="3500"/>
    <n v="3800"/>
    <x v="0"/>
    <s v="US"/>
    <s v="USD"/>
    <n v="1429772340"/>
    <d v="2015-04-23T06:59:00"/>
    <n v="1427121931"/>
    <d v="2015-03-23T14:45:31"/>
    <b v="0"/>
    <n v="86"/>
  </r>
  <r>
    <x v="1645"/>
    <x v="1641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d v="2015-06-14T19:32:39"/>
    <b v="0"/>
    <n v="32"/>
  </r>
  <r>
    <x v="1646"/>
    <x v="1642"/>
    <s v="Groundbreaking queer theatre."/>
    <n v="3500"/>
    <n v="4559.13"/>
    <x v="0"/>
    <s v="GB"/>
    <s v="GBP"/>
    <n v="1469962800"/>
    <d v="2016-07-31T11:00:00"/>
    <n v="1468578920"/>
    <d v="2016-07-15T10:35:20"/>
    <b v="0"/>
    <n v="108"/>
  </r>
  <r>
    <x v="1647"/>
    <x v="1643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d v="2015-06-05T17:38:42"/>
    <b v="0"/>
    <n v="63"/>
  </r>
  <r>
    <x v="1648"/>
    <x v="1644"/>
    <s v="Help Quiet Oaks record their debut album!!!"/>
    <n v="3500"/>
    <n v="3916"/>
    <x v="0"/>
    <s v="US"/>
    <s v="USD"/>
    <n v="1484430481"/>
    <d v="2017-01-14T21:48:01"/>
    <n v="1481838481"/>
    <d v="2016-12-15T21:48:01"/>
    <b v="0"/>
    <n v="82"/>
  </r>
  <r>
    <x v="1649"/>
    <x v="1645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d v="2017-01-06T16:25:39"/>
    <b v="1"/>
    <n v="335"/>
  </r>
  <r>
    <x v="1650"/>
    <x v="1646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d v="2017-02-14T14:24:46"/>
    <b v="1"/>
    <n v="70"/>
  </r>
  <r>
    <x v="1651"/>
    <x v="1647"/>
    <s v="I can do it but help can't hurt. Sweet Montana photos like never seen before. Be a part of Randy Hoffman Photography and our activities"/>
    <n v="3500"/>
    <n v="0"/>
    <x v="1"/>
    <s v="US"/>
    <s v="USD"/>
    <n v="1432756039"/>
    <d v="2015-05-27T19:47:19"/>
    <n v="1430164039"/>
    <d v="2015-04-27T19:47:19"/>
    <b v="0"/>
    <n v="0"/>
  </r>
  <r>
    <x v="1652"/>
    <x v="1648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d v="2011-01-21T15:35:13"/>
    <b v="0"/>
    <n v="93"/>
  </r>
  <r>
    <x v="1653"/>
    <x v="1649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d v="2017-03-14T18:45:38"/>
    <b v="0"/>
    <n v="10"/>
  </r>
  <r>
    <x v="1654"/>
    <x v="1650"/>
    <s v="Inner Darkness turned into a photobook. Personal work i shot during my recovery...in Berlin."/>
    <n v="3500"/>
    <n v="1697"/>
    <x v="1"/>
    <s v="DE"/>
    <s v="EUR"/>
    <n v="1435442340"/>
    <d v="2015-06-27T21:59:00"/>
    <n v="1433416830"/>
    <d v="2015-06-04T11:20:30"/>
    <b v="1"/>
    <n v="18"/>
  </r>
  <r>
    <x v="1655"/>
    <x v="1651"/>
    <s v="A stunning photo book highlighting the visual diversity of the City of Hamilton and showcasing it in a new light."/>
    <n v="3500"/>
    <n v="380"/>
    <x v="1"/>
    <s v="CA"/>
    <s v="CAD"/>
    <n v="1425246439"/>
    <d v="2015-03-01T21:47:19"/>
    <n v="1422222439"/>
    <d v="2015-01-25T21:47:19"/>
    <b v="1"/>
    <n v="9"/>
  </r>
  <r>
    <x v="1656"/>
    <x v="1652"/>
    <s v="Conflict of Van Helsing &amp; Dracula (C.O.V.D.) is a board game available as an App based on the story: Dracula. Can you survive?"/>
    <n v="3500"/>
    <n v="361"/>
    <x v="1"/>
    <s v="US"/>
    <s v="USD"/>
    <n v="1454213820"/>
    <d v="2016-01-31T04:17:00"/>
    <n v="1451723535"/>
    <d v="2016-01-02T08:32:15"/>
    <b v="0"/>
    <n v="11"/>
  </r>
  <r>
    <x v="1657"/>
    <x v="1653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d v="2012-04-05T03:45:55"/>
    <b v="0"/>
    <n v="55"/>
  </r>
  <r>
    <x v="1658"/>
    <x v="1654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d v="2012-01-31T00:28:50"/>
    <b v="0"/>
    <n v="72"/>
  </r>
  <r>
    <x v="1659"/>
    <x v="1655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d v="2013-06-27T01:27:16"/>
    <b v="0"/>
    <n v="69"/>
  </r>
  <r>
    <x v="1660"/>
    <x v="1656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d v="2013-03-03T16:52:45"/>
    <b v="0"/>
    <n v="180"/>
  </r>
  <r>
    <x v="1661"/>
    <x v="1657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d v="2012-02-09T04:02:09"/>
    <b v="1"/>
    <n v="73"/>
  </r>
  <r>
    <x v="1662"/>
    <x v="1658"/>
    <s v="I have the chance to take my Food Cart Business on the road. This is a major opportunity for a lot of people to learn and prosper."/>
    <n v="3500"/>
    <n v="1"/>
    <x v="1"/>
    <s v="US"/>
    <s v="USD"/>
    <n v="1464386640"/>
    <d v="2016-05-27T22:04:00"/>
    <n v="1463090149"/>
    <d v="2016-05-12T21:55:49"/>
    <b v="0"/>
    <n v="1"/>
  </r>
  <r>
    <x v="1663"/>
    <x v="1659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d v="2011-08-16T22:00:03"/>
    <b v="0"/>
    <n v="90"/>
  </r>
  <r>
    <x v="1664"/>
    <x v="1660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d v="2013-04-09T16:33:59"/>
    <b v="0"/>
    <n v="75"/>
  </r>
  <r>
    <x v="1665"/>
    <x v="1661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d v="2013-07-28T10:46:58"/>
    <b v="0"/>
    <n v="63"/>
  </r>
  <r>
    <x v="1666"/>
    <x v="1662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d v="2013-09-07T20:36:19"/>
    <b v="0"/>
    <n v="65"/>
  </r>
  <r>
    <x v="1667"/>
    <x v="1663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d v="2015-03-20T21:29:34"/>
    <b v="0"/>
    <n v="46"/>
  </r>
  <r>
    <x v="1668"/>
    <x v="1664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7:01:00"/>
    <n v="1424678460"/>
    <d v="2015-02-23T08:01:00"/>
    <b v="0"/>
    <n v="1"/>
  </r>
  <r>
    <x v="1669"/>
    <x v="1665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d v="2014-08-02T05:45:54"/>
    <b v="0"/>
    <n v="31"/>
  </r>
  <r>
    <x v="1670"/>
    <x v="1666"/>
    <s v="Philly-based feminist theatre's inaugural production about a woman's friendship with an awesome lady cowboy."/>
    <n v="3500"/>
    <n v="622"/>
    <x v="1"/>
    <s v="US"/>
    <s v="USD"/>
    <n v="1473211313"/>
    <d v="2016-09-07T01:21:53"/>
    <n v="1472001713"/>
    <d v="2016-08-24T01:21:53"/>
    <b v="0"/>
    <n v="17"/>
  </r>
  <r>
    <x v="1671"/>
    <x v="1667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d v="2016-07-02T14:00:08"/>
    <b v="0"/>
    <n v="39"/>
  </r>
  <r>
    <x v="1672"/>
    <x v="1668"/>
    <s v="The Curse of the Babywoman is real â€” and it is coming to FringeNYC this August."/>
    <n v="3500"/>
    <n v="3710"/>
    <x v="0"/>
    <s v="US"/>
    <s v="USD"/>
    <n v="1471406340"/>
    <d v="2016-08-17T03:59:00"/>
    <n v="1470227660"/>
    <d v="2016-08-03T12:34:20"/>
    <b v="0"/>
    <n v="47"/>
  </r>
  <r>
    <x v="1673"/>
    <x v="1669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9:59:05"/>
    <n v="1483955945"/>
    <d v="2017-01-09T09:59:05"/>
    <b v="1"/>
    <n v="35"/>
  </r>
  <r>
    <x v="1674"/>
    <x v="1670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d v="2010-10-27T06:20:03"/>
    <b v="1"/>
    <n v="104"/>
  </r>
  <r>
    <x v="1675"/>
    <x v="1671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d v="2014-08-11T20:09:34"/>
    <b v="1"/>
    <n v="34"/>
  </r>
  <r>
    <x v="1676"/>
    <x v="1672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14:15:42"/>
    <n v="1421158542"/>
    <d v="2015-01-13T14:15:42"/>
    <b v="0"/>
    <n v="39"/>
  </r>
  <r>
    <x v="1677"/>
    <x v="1673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d v="2016-03-23T21:02:45"/>
    <b v="0"/>
    <n v="57"/>
  </r>
  <r>
    <x v="1678"/>
    <x v="1674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d v="2015-05-24T16:14:40"/>
    <b v="0"/>
    <n v="111"/>
  </r>
  <r>
    <x v="1679"/>
    <x v="1675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d v="2015-10-25T16:50:11"/>
    <b v="0"/>
    <n v="51"/>
  </r>
  <r>
    <x v="1680"/>
    <x v="1676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d v="2015-09-28T17:33:36"/>
    <b v="0"/>
    <n v="52"/>
  </r>
  <r>
    <x v="1681"/>
    <x v="1677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d v="2016-07-08T10:20:56"/>
    <b v="0"/>
    <n v="46"/>
  </r>
  <r>
    <x v="1682"/>
    <x v="1678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d v="2016-02-20T00:27:30"/>
    <b v="0"/>
    <n v="61"/>
  </r>
  <r>
    <x v="1683"/>
    <x v="1679"/>
    <s v="Mary's Son is a pop opera about Jesus and the hope he brings to all people."/>
    <n v="3500"/>
    <n v="1276"/>
    <x v="1"/>
    <s v="US"/>
    <s v="USD"/>
    <n v="1461186676"/>
    <d v="2016-04-20T21:11:16"/>
    <n v="1458594676"/>
    <d v="2016-03-21T21:11:16"/>
    <b v="0"/>
    <n v="10"/>
  </r>
  <r>
    <x v="1684"/>
    <x v="1680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d v="2014-06-30T15:04:27"/>
    <b v="0"/>
    <n v="40"/>
  </r>
  <r>
    <x v="1685"/>
    <x v="1681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d v="2016-09-20T02:48:16"/>
    <b v="0"/>
    <n v="66"/>
  </r>
  <r>
    <x v="1686"/>
    <x v="1682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d v="2016-04-30T03:12:47"/>
    <b v="0"/>
    <n v="60"/>
  </r>
  <r>
    <x v="1687"/>
    <x v="1683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d v="2015-02-01T23:53:39"/>
    <b v="0"/>
    <n v="27"/>
  </r>
  <r>
    <x v="1688"/>
    <x v="1684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d v="2014-11-11T20:25:15"/>
    <b v="0"/>
    <n v="50"/>
  </r>
  <r>
    <x v="1689"/>
    <x v="1685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d v="2015-12-03T04:20:07"/>
    <b v="0"/>
    <n v="46"/>
  </r>
  <r>
    <x v="1690"/>
    <x v="1686"/>
    <s v="We place the actors and script to the fore, with productions stripped down to barest level, aiming to make theatre accessible."/>
    <n v="3500"/>
    <n v="10"/>
    <x v="1"/>
    <s v="GB"/>
    <s v="GBP"/>
    <n v="1410439161"/>
    <d v="2014-09-11T12:39:21"/>
    <n v="1407847161"/>
    <d v="2014-08-12T12:39:21"/>
    <b v="0"/>
    <n v="1"/>
  </r>
  <r>
    <x v="1691"/>
    <x v="1687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6:28:00"/>
    <n v="1455725596"/>
    <d v="2016-02-17T16:13:16"/>
    <b v="0"/>
    <n v="4"/>
  </r>
  <r>
    <x v="1692"/>
    <x v="1688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23:00:00"/>
    <n v="1446506080"/>
    <d v="2015-11-02T23:14:40"/>
    <b v="0"/>
    <n v="6"/>
  </r>
  <r>
    <x v="1693"/>
    <x v="1689"/>
    <s v="OTHELLO, directed by Daniel Echevarria. A tragedy that highlights political corruption and the madness that can come out of love."/>
    <n v="3500"/>
    <n v="37"/>
    <x v="1"/>
    <s v="US"/>
    <s v="USD"/>
    <n v="1431144000"/>
    <d v="2015-05-09T04:00:00"/>
    <n v="1426407426"/>
    <d v="2015-03-15T08:17:06"/>
    <b v="0"/>
    <n v="2"/>
  </r>
  <r>
    <x v="1694"/>
    <x v="1690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8:16:56"/>
    <n v="1450203416"/>
    <d v="2015-12-15T18:16:56"/>
    <b v="0"/>
    <n v="6"/>
  </r>
  <r>
    <x v="1695"/>
    <x v="1691"/>
    <s v="Just like the good old fashioned radio dramas, Heritage will be performed and narrated for you by 16 different talented voice actors."/>
    <n v="3500"/>
    <n v="10"/>
    <x v="1"/>
    <s v="US"/>
    <s v="USD"/>
    <n v="1427169540"/>
    <d v="2015-03-24T03:59:00"/>
    <n v="1424701775"/>
    <d v="2015-02-23T14:29:35"/>
    <b v="0"/>
    <n v="1"/>
  </r>
  <r>
    <x v="1696"/>
    <x v="1692"/>
    <s v="Theatre for Life believes in unlocking young people's creativity, developing self belief and creating positive opportunities."/>
    <n v="3500"/>
    <n v="400"/>
    <x v="1"/>
    <s v="GB"/>
    <s v="GBP"/>
    <n v="1488271860"/>
    <d v="2017-02-28T08:51:00"/>
    <n v="1484484219"/>
    <d v="2017-01-15T12:43:39"/>
    <b v="0"/>
    <n v="5"/>
  </r>
  <r>
    <x v="1697"/>
    <x v="1693"/>
    <s v="This fabulous new play explores the little known love life of England's most famous romantic novelist, Jane Austen."/>
    <n v="3550"/>
    <n v="116"/>
    <x v="1"/>
    <s v="GB"/>
    <s v="GBP"/>
    <n v="1434395418"/>
    <d v="2015-06-15T19:10:18"/>
    <n v="1431630618"/>
    <d v="2015-05-14T19:10:18"/>
    <b v="0"/>
    <n v="4"/>
  </r>
  <r>
    <x v="1698"/>
    <x v="1694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d v="2013-11-01T17:37:20"/>
    <b v="0"/>
    <n v="108"/>
  </r>
  <r>
    <x v="1699"/>
    <x v="1695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7:32:54"/>
    <n v="1308245574"/>
    <d v="2011-06-16T17:32:54"/>
    <b v="0"/>
    <n v="2"/>
  </r>
  <r>
    <x v="1700"/>
    <x v="1696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d v="2012-02-22T06:03:05"/>
    <b v="0"/>
    <n v="56"/>
  </r>
  <r>
    <x v="1701"/>
    <x v="1697"/>
    <s v="Dead Pirates are planning a second pressing of HIGHMARE LP, who wants one ?"/>
    <n v="3700"/>
    <n v="9342"/>
    <x v="0"/>
    <s v="GB"/>
    <s v="GBP"/>
    <n v="1480784606"/>
    <d v="2016-12-03T17:03:26"/>
    <n v="1478189006"/>
    <d v="2016-11-03T16:03:26"/>
    <b v="0"/>
    <n v="168"/>
  </r>
  <r>
    <x v="1702"/>
    <x v="1698"/>
    <s v="To raise funds to finish the latest album by Chris Reed and the Anime Raiders, called &quot;Deep City Diving&quot;"/>
    <n v="3750"/>
    <n v="30"/>
    <x v="1"/>
    <s v="US"/>
    <s v="USD"/>
    <n v="1326520886"/>
    <d v="2012-01-14T06:01:26"/>
    <n v="1322632886"/>
    <d v="2011-11-30T06:01:26"/>
    <b v="0"/>
    <n v="1"/>
  </r>
  <r>
    <x v="1703"/>
    <x v="1699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d v="2016-08-24T08:20:01"/>
    <b v="1"/>
    <n v="71"/>
  </r>
  <r>
    <x v="1704"/>
    <x v="1700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d v="2015-05-15T00:20:55"/>
    <b v="0"/>
    <n v="54"/>
  </r>
  <r>
    <x v="1705"/>
    <x v="1701"/>
    <s v="A brand new musical about the ban of contraception and abortion in Romania and the revolution that ended it all in 1989."/>
    <n v="3750"/>
    <n v="151"/>
    <x v="1"/>
    <s v="US"/>
    <s v="USD"/>
    <n v="1471370869"/>
    <d v="2016-08-16T18:07:49"/>
    <n v="1466186869"/>
    <d v="2016-06-17T18:07:49"/>
    <b v="0"/>
    <n v="4"/>
  </r>
  <r>
    <x v="1706"/>
    <x v="1702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d v="2014-09-02T01:21:43"/>
    <b v="0"/>
    <n v="87"/>
  </r>
  <r>
    <x v="1707"/>
    <x v="1703"/>
    <s v="Help reveal the beauty of Islamic culture by launching this new adventure play celebrating Persian music, dance, and lore."/>
    <n v="3750"/>
    <n v="95"/>
    <x v="1"/>
    <s v="US"/>
    <s v="USD"/>
    <n v="1459483140"/>
    <d v="2016-04-01T03:59:00"/>
    <n v="1458178044"/>
    <d v="2016-03-17T01:27:24"/>
    <b v="0"/>
    <n v="4"/>
  </r>
  <r>
    <x v="1708"/>
    <x v="1704"/>
    <s v="The Mortis Chronicles is a hard hitting, thought provoking and action packed indie published series. You know you want to read!"/>
    <n v="3759"/>
    <n v="32"/>
    <x v="1"/>
    <s v="GB"/>
    <s v="GBP"/>
    <n v="1431298860"/>
    <d v="2015-05-10T23:01:00"/>
    <n v="1428341985"/>
    <d v="2015-04-06T17:39:45"/>
    <b v="0"/>
    <n v="2"/>
  </r>
  <r>
    <x v="1709"/>
    <x v="1705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7:42:18"/>
    <n v="1348731738"/>
    <d v="2012-09-27T07:42:18"/>
    <b v="0"/>
    <n v="8"/>
  </r>
  <r>
    <x v="1710"/>
    <x v="1706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d v="2014-04-08T16:25:55"/>
    <b v="0"/>
    <n v="81"/>
  </r>
  <r>
    <x v="1711"/>
    <x v="1707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d v="2015-09-21T00:13:17"/>
    <b v="0"/>
    <n v="35"/>
  </r>
  <r>
    <x v="1712"/>
    <x v="1708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6:26:12"/>
    <n v="1411143972"/>
    <d v="2014-09-19T16:26:12"/>
    <b v="0"/>
    <n v="22"/>
  </r>
  <r>
    <x v="1713"/>
    <x v="1709"/>
    <s v="The Saltbox Theatre Collective is a brand new not-for-profit theatre company in Illinois."/>
    <n v="3871"/>
    <n v="5366"/>
    <x v="0"/>
    <s v="US"/>
    <s v="USD"/>
    <n v="1438259422"/>
    <d v="2015-07-30T12:30:22"/>
    <n v="1435667422"/>
    <d v="2015-06-30T12:30:22"/>
    <b v="0"/>
    <n v="46"/>
  </r>
  <r>
    <x v="1714"/>
    <x v="1710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22:59:21"/>
    <n v="1414879161"/>
    <d v="2014-11-01T21:59:21"/>
    <b v="0"/>
    <n v="10"/>
  </r>
  <r>
    <x v="1715"/>
    <x v="1711"/>
    <s v="Hopefully a successful Campaign will bring this original musical back to the stage for performances on 26th, 27th and 28th May 2016."/>
    <n v="3900"/>
    <n v="2059"/>
    <x v="2"/>
    <s v="GB"/>
    <s v="GBP"/>
    <n v="1454425128"/>
    <d v="2016-02-02T14:58:48"/>
    <n v="1451833128"/>
    <d v="2016-01-03T14:58:48"/>
    <b v="0"/>
    <n v="46"/>
  </r>
  <r>
    <x v="1716"/>
    <x v="1712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d v="2014-05-21T17:53:10"/>
    <b v="1"/>
    <n v="73"/>
  </r>
  <r>
    <x v="1717"/>
    <x v="1713"/>
    <s v="This is the second set of 5 expansions for our route-building game, Jet Set!"/>
    <n v="3950"/>
    <n v="11323"/>
    <x v="0"/>
    <s v="US"/>
    <s v="USD"/>
    <n v="1462661451"/>
    <d v="2016-05-07T22:50:51"/>
    <n v="1460069451"/>
    <d v="2016-04-07T22:50:51"/>
    <b v="0"/>
    <n v="271"/>
  </r>
  <r>
    <x v="1718"/>
    <x v="1714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d v="2016-07-12T22:23:27"/>
    <b v="0"/>
    <n v="47"/>
  </r>
  <r>
    <x v="1719"/>
    <x v="1715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d v="2014-07-22T07:01:55"/>
    <b v="0"/>
    <n v="53"/>
  </r>
  <r>
    <x v="1720"/>
    <x v="1716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d v="2011-09-09T19:41:01"/>
    <b v="0"/>
    <n v="100"/>
  </r>
  <r>
    <x v="1721"/>
    <x v="1717"/>
    <s v="An artificial man and woman discover love under the unsuspecting eyes of the four renowned artists who created them."/>
    <n v="4000"/>
    <n v="0"/>
    <x v="2"/>
    <s v="US"/>
    <s v="USD"/>
    <n v="1431728242"/>
    <d v="2015-05-15T22:17:22"/>
    <n v="1429568242"/>
    <d v="2015-04-20T22:17:22"/>
    <b v="0"/>
    <n v="0"/>
  </r>
  <r>
    <x v="1722"/>
    <x v="1718"/>
    <s v="A high-impact, high-quality resource to address, for young people and youth-related professionals, the issue of sexual consent."/>
    <n v="4000"/>
    <n v="110"/>
    <x v="1"/>
    <s v="GB"/>
    <s v="GBP"/>
    <n v="1425066546"/>
    <d v="2015-02-27T19:49:06"/>
    <n v="1422474546"/>
    <d v="2015-01-28T19:49:06"/>
    <b v="0"/>
    <n v="7"/>
  </r>
  <r>
    <x v="1723"/>
    <x v="1719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d v="2012-03-01T21:53:49"/>
    <b v="1"/>
    <n v="113"/>
  </r>
  <r>
    <x v="1724"/>
    <x v="1720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d v="2012-02-28T01:57:54"/>
    <b v="1"/>
    <n v="62"/>
  </r>
  <r>
    <x v="1725"/>
    <x v="1721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d v="2015-02-23T05:38:49"/>
    <b v="1"/>
    <n v="34"/>
  </r>
  <r>
    <x v="1726"/>
    <x v="1722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d v="2015-12-29T17:16:32"/>
    <b v="0"/>
    <n v="49"/>
  </r>
  <r>
    <x v="1727"/>
    <x v="1723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d v="2016-11-02T01:33:49"/>
    <b v="0"/>
    <n v="31"/>
  </r>
  <r>
    <x v="1728"/>
    <x v="1724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d v="2012-07-21T04:27:41"/>
    <b v="0"/>
    <n v="120"/>
  </r>
  <r>
    <x v="1729"/>
    <x v="1725"/>
    <s v="I am writing about my nonna's life in Southern Italy and what it was like to grow up in a Fascist regime before immigrating to Canada."/>
    <n v="4000"/>
    <n v="0"/>
    <x v="1"/>
    <s v="CA"/>
    <s v="CAD"/>
    <n v="1424112483"/>
    <d v="2015-02-16T18:48:03"/>
    <n v="1421520483"/>
    <d v="2015-01-17T18:48:03"/>
    <b v="0"/>
    <n v="0"/>
  </r>
  <r>
    <x v="1730"/>
    <x v="1726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23:54:54"/>
    <n v="1385510094"/>
    <d v="2013-11-26T23:54:54"/>
    <b v="0"/>
    <n v="52"/>
  </r>
  <r>
    <x v="1731"/>
    <x v="1727"/>
    <s v="Join the Sic Vita family and lend a hand as we create a new album!"/>
    <n v="4000"/>
    <n v="4205"/>
    <x v="0"/>
    <s v="US"/>
    <s v="USD"/>
    <n v="1488333600"/>
    <d v="2017-03-01T02:00:00"/>
    <n v="1485270311"/>
    <d v="2017-01-24T15:05:11"/>
    <b v="0"/>
    <n v="57"/>
  </r>
  <r>
    <x v="1732"/>
    <x v="1728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d v="2013-12-20T20:00:30"/>
    <b v="0"/>
    <n v="52"/>
  </r>
  <r>
    <x v="1733"/>
    <x v="1729"/>
    <s v="Be a part of helping The Early Reset finish their new 7 song EP."/>
    <n v="4000"/>
    <n v="4280"/>
    <x v="0"/>
    <s v="US"/>
    <s v="USD"/>
    <n v="1414879303"/>
    <d v="2014-11-01T22:01:43"/>
    <n v="1412287303"/>
    <d v="2014-10-02T22:01:43"/>
    <b v="0"/>
    <n v="43"/>
  </r>
  <r>
    <x v="1734"/>
    <x v="1730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d v="2015-02-16T03:34:24"/>
    <b v="0"/>
    <n v="115"/>
  </r>
  <r>
    <x v="1735"/>
    <x v="1731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d v="2016-03-23T19:51:57"/>
    <b v="0"/>
    <n v="133"/>
  </r>
  <r>
    <x v="1736"/>
    <x v="1732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d v="2015-05-04T19:41:08"/>
    <b v="0"/>
    <n v="98"/>
  </r>
  <r>
    <x v="1737"/>
    <x v="1733"/>
    <s v="T-Shirt with Led panel controlled by Android app over WiFi. _x000a_Multiple shirts, games, text, video effects support,"/>
    <n v="4000"/>
    <n v="480"/>
    <x v="1"/>
    <s v="NL"/>
    <s v="EUR"/>
    <n v="1457812364"/>
    <d v="2016-03-12T19:52:44"/>
    <n v="1455220364"/>
    <d v="2016-02-11T19:52:44"/>
    <b v="0"/>
    <n v="8"/>
  </r>
  <r>
    <x v="1738"/>
    <x v="1734"/>
    <s v="Study the behaviour of technical communities by tracking their movement  through wearables"/>
    <n v="4000"/>
    <n v="65"/>
    <x v="1"/>
    <s v="US"/>
    <s v="USD"/>
    <n v="1406474820"/>
    <d v="2014-07-27T15:27:00"/>
    <n v="1403902060"/>
    <d v="2014-06-27T20:47:40"/>
    <b v="0"/>
    <n v="5"/>
  </r>
  <r>
    <x v="1739"/>
    <x v="1735"/>
    <s v="Sweat resistant, colorful, durable, CUSTOMIZABLE, watch bands &amp; protector bands that fit the Moto360 smartwatch."/>
    <n v="4000"/>
    <n v="234"/>
    <x v="2"/>
    <s v="US"/>
    <s v="USD"/>
    <n v="1418368260"/>
    <d v="2014-12-12T07:11:00"/>
    <n v="1417654672"/>
    <d v="2014-12-04T00:57:52"/>
    <b v="0"/>
    <n v="8"/>
  </r>
  <r>
    <x v="1740"/>
    <x v="1736"/>
    <s v="T.O., Adi &amp; Mercedes discuss their point of views, women's issues &amp; Hollywood Hotties."/>
    <n v="4000"/>
    <n v="0"/>
    <x v="2"/>
    <s v="US"/>
    <s v="USD"/>
    <n v="1462150800"/>
    <d v="2016-05-02T01:00:00"/>
    <n v="1456987108"/>
    <d v="2016-03-03T06:38:28"/>
    <b v="0"/>
    <n v="0"/>
  </r>
  <r>
    <x v="1741"/>
    <x v="1737"/>
    <s v="A retro style puzzle rpg with a dark story. Your decisions will influence the world and decide the outcome of the story."/>
    <n v="4000"/>
    <n v="100"/>
    <x v="1"/>
    <s v="DE"/>
    <s v="EUR"/>
    <n v="1455417571"/>
    <d v="2016-02-14T02:39:31"/>
    <n v="1452825571"/>
    <d v="2016-01-15T02:39:31"/>
    <b v="0"/>
    <n v="10"/>
  </r>
  <r>
    <x v="1742"/>
    <x v="1738"/>
    <s v="If only you could help choose and/or create the Top Chart apps with your ideas..._x000a_Want that to come true? Well here we are."/>
    <n v="4000"/>
    <n v="0"/>
    <x v="1"/>
    <s v="US"/>
    <s v="USD"/>
    <n v="1424131727"/>
    <d v="2015-02-17T00:08:47"/>
    <n v="1421539727"/>
    <d v="2015-01-18T00:08:47"/>
    <b v="0"/>
    <n v="0"/>
  </r>
  <r>
    <x v="1743"/>
    <x v="1739"/>
    <s v="Project Pilgrim is my effort to work towards normalizing mental health."/>
    <n v="4000"/>
    <n v="11215"/>
    <x v="0"/>
    <s v="CA"/>
    <s v="CAD"/>
    <n v="1459483200"/>
    <d v="2016-04-01T04:00:00"/>
    <n v="1456852647"/>
    <d v="2016-03-01T17:17:27"/>
    <b v="0"/>
    <n v="138"/>
  </r>
  <r>
    <x v="1744"/>
    <x v="1740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d v="2014-08-01T17:31:31"/>
    <b v="1"/>
    <n v="54"/>
  </r>
  <r>
    <x v="1745"/>
    <x v="1741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d v="2016-07-10T03:42:43"/>
    <b v="0"/>
    <n v="61"/>
  </r>
  <r>
    <x v="1746"/>
    <x v="1742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d v="2016-12-16T01:35:19"/>
    <b v="0"/>
    <n v="109"/>
  </r>
  <r>
    <x v="1747"/>
    <x v="1743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d v="2015-05-02T22:06:35"/>
    <b v="0"/>
    <n v="78"/>
  </r>
  <r>
    <x v="1748"/>
    <x v="1744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d v="2013-06-26T01:30:35"/>
    <b v="0"/>
    <n v="66"/>
  </r>
  <r>
    <x v="1749"/>
    <x v="1745"/>
    <s v="Modern Literal Translation of the 1st Book of the Torah in English and Russian with sub-linear and interlinear layout."/>
    <n v="4000"/>
    <n v="0"/>
    <x v="1"/>
    <s v="US"/>
    <s v="USD"/>
    <n v="1420085535"/>
    <d v="2015-01-01T04:12:15"/>
    <n v="1414897935"/>
    <d v="2014-11-02T03:12:15"/>
    <b v="0"/>
    <n v="0"/>
  </r>
  <r>
    <x v="1750"/>
    <x v="1746"/>
    <s v="A new radio show focused on short fiction produced by Louisville Public Media"/>
    <n v="4000"/>
    <n v="4340.7"/>
    <x v="0"/>
    <s v="US"/>
    <s v="USD"/>
    <n v="1365609271"/>
    <d v="2013-04-10T15:54:31"/>
    <n v="1363017271"/>
    <d v="2013-03-11T15:54:31"/>
    <b v="1"/>
    <n v="150"/>
  </r>
  <r>
    <x v="1751"/>
    <x v="1747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21:14:06"/>
    <n v="1305839646"/>
    <d v="2011-05-19T21:14:06"/>
    <b v="0"/>
    <n v="2"/>
  </r>
  <r>
    <x v="1752"/>
    <x v="1748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d v="2016-04-24T19:53:51"/>
    <b v="1"/>
    <n v="110"/>
  </r>
  <r>
    <x v="1753"/>
    <x v="1749"/>
    <s v="My project is writing and illustrating a childrens book using my little Red Vespa to be able to obtain..yes a red scooter. The world calls to me!!"/>
    <n v="4000"/>
    <n v="0"/>
    <x v="2"/>
    <s v="US"/>
    <s v="USD"/>
    <n v="1259715000"/>
    <d v="2009-12-02T00:50:00"/>
    <n v="1253712916"/>
    <d v="2009-09-23T13:35:16"/>
    <b v="0"/>
    <n v="0"/>
  </r>
  <r>
    <x v="1754"/>
    <x v="1750"/>
    <s v="Award-winning artists compete to have their art featured in the National Forests Passport Book depicting 9 Forest Regions of the US."/>
    <n v="4000"/>
    <n v="100"/>
    <x v="2"/>
    <s v="US"/>
    <s v="USD"/>
    <n v="1307554261"/>
    <d v="2011-06-08T17:31:01"/>
    <n v="1304962261"/>
    <d v="2011-05-09T17:31:01"/>
    <b v="0"/>
    <n v="1"/>
  </r>
  <r>
    <x v="1755"/>
    <x v="1751"/>
    <s v="Original Jewish rock music on human relationships and identity"/>
    <n v="4000"/>
    <n v="4037"/>
    <x v="0"/>
    <s v="US"/>
    <s v="USD"/>
    <n v="1403026882"/>
    <d v="2014-06-17T17:41:22"/>
    <n v="1400175682"/>
    <d v="2014-05-15T17:41:22"/>
    <b v="0"/>
    <n v="88"/>
  </r>
  <r>
    <x v="1756"/>
    <x v="1752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d v="2012-01-31T20:06:15"/>
    <b v="0"/>
    <n v="126"/>
  </r>
  <r>
    <x v="1757"/>
    <x v="1753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d v="2011-07-26T08:10:54"/>
    <b v="0"/>
    <n v="47"/>
  </r>
  <r>
    <x v="1758"/>
    <x v="1754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d v="2017-03-10T12:49:54"/>
    <b v="0"/>
    <n v="7"/>
  </r>
  <r>
    <x v="1759"/>
    <x v="1755"/>
    <s v="Building the foundation for a great work! Join us on our journey to bring a fresh approach to ministry through song and testimony!"/>
    <n v="4000"/>
    <n v="35"/>
    <x v="1"/>
    <s v="US"/>
    <s v="USD"/>
    <n v="1410958191"/>
    <d v="2014-09-17T12:49:51"/>
    <n v="1408366191"/>
    <d v="2014-08-18T12:49:51"/>
    <b v="0"/>
    <n v="3"/>
  </r>
  <r>
    <x v="1760"/>
    <x v="1756"/>
    <s v="Justin and Elly Heckel just finished recording their Debut Album and need your help to release it to the rest of the World!"/>
    <n v="4000"/>
    <n v="225"/>
    <x v="1"/>
    <s v="US"/>
    <s v="USD"/>
    <n v="1415562471"/>
    <d v="2014-11-09T19:47:51"/>
    <n v="1412966871"/>
    <d v="2014-10-10T18:47:51"/>
    <b v="0"/>
    <n v="8"/>
  </r>
  <r>
    <x v="1761"/>
    <x v="1757"/>
    <s v="This event will be free to the public with approximately 20 Christian vocalist and choirs from several genres. Rock,Blue Grass,Hip Hop."/>
    <n v="4000"/>
    <n v="0"/>
    <x v="1"/>
    <s v="US"/>
    <s v="USD"/>
    <n v="1452920400"/>
    <d v="2016-01-16T05:00:00"/>
    <n v="1447777481"/>
    <d v="2015-11-17T16:24:41"/>
    <b v="0"/>
    <n v="0"/>
  </r>
  <r>
    <x v="1762"/>
    <x v="1758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22:46:32"/>
    <n v="1434840392"/>
    <d v="2015-06-20T22:46:32"/>
    <b v="0"/>
    <n v="15"/>
  </r>
  <r>
    <x v="1763"/>
    <x v="1759"/>
    <s v="The UnDiscovered Image, a monthly publication dedicated to photographers."/>
    <n v="4000"/>
    <n v="69.83"/>
    <x v="1"/>
    <s v="GB"/>
    <s v="GBP"/>
    <n v="1415740408"/>
    <d v="2014-11-11T21:13:28"/>
    <n v="1414008808"/>
    <d v="2014-10-22T20:13:28"/>
    <b v="1"/>
    <n v="6"/>
  </r>
  <r>
    <x v="1764"/>
    <x v="1760"/>
    <s v="Can you help us make an ultra bright white one a reality?"/>
    <n v="4000"/>
    <n v="13864"/>
    <x v="0"/>
    <s v="GB"/>
    <s v="GBP"/>
    <n v="1373751325"/>
    <d v="2013-07-13T21:35:25"/>
    <n v="1371159325"/>
    <d v="2013-06-13T21:35:25"/>
    <b v="1"/>
    <n v="473"/>
  </r>
  <r>
    <x v="1765"/>
    <x v="1761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d v="2012-07-09T23:12:24"/>
    <b v="1"/>
    <n v="105"/>
  </r>
  <r>
    <x v="1766"/>
    <x v="1762"/>
    <s v="Build a professional grade Linux CNC control with Beaglebone black and our CNC cape."/>
    <n v="4000"/>
    <n v="5922"/>
    <x v="0"/>
    <s v="DE"/>
    <s v="EUR"/>
    <n v="1463333701"/>
    <d v="2016-05-15T17:35:01"/>
    <n v="1460482501"/>
    <d v="2016-04-12T17:35:01"/>
    <b v="0"/>
    <n v="49"/>
  </r>
  <r>
    <x v="1767"/>
    <x v="1763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d v="2011-11-13T16:05:32"/>
    <b v="0"/>
    <n v="35"/>
  </r>
  <r>
    <x v="1768"/>
    <x v="1764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d v="2015-06-05T17:00:17"/>
    <b v="0"/>
    <n v="40"/>
  </r>
  <r>
    <x v="1769"/>
    <x v="1765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d v="2015-05-17T22:58:15"/>
    <b v="0"/>
    <n v="47"/>
  </r>
  <r>
    <x v="1770"/>
    <x v="1766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d v="2016-04-05T13:01:47"/>
    <b v="0"/>
    <n v="63"/>
  </r>
  <r>
    <x v="1771"/>
    <x v="1767"/>
    <s v="An electro-organic album of evolved dance music inspired by seminal cyberpunk works."/>
    <n v="4000"/>
    <n v="28167.25"/>
    <x v="0"/>
    <s v="US"/>
    <s v="USD"/>
    <n v="1351801368"/>
    <d v="2012-11-01T20:22:48"/>
    <n v="1349209368"/>
    <d v="2012-10-02T20:22:48"/>
    <b v="0"/>
    <n v="721"/>
  </r>
  <r>
    <x v="1772"/>
    <x v="1768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d v="2012-02-17T01:35:10"/>
    <b v="0"/>
    <n v="72"/>
  </r>
  <r>
    <x v="1773"/>
    <x v="1769"/>
    <s v="28mm Fantasy Miniature Range in leadfree white metal: Orcs, wolves and more."/>
    <n v="4000"/>
    <n v="5496"/>
    <x v="0"/>
    <s v="DE"/>
    <s v="EUR"/>
    <n v="1489157716"/>
    <d v="2017-03-10T14:55:16"/>
    <n v="1486565716"/>
    <d v="2017-02-08T14:55:16"/>
    <b v="0"/>
    <n v="79"/>
  </r>
  <r>
    <x v="1774"/>
    <x v="1770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d v="2014-01-21T17:00:17"/>
    <b v="0"/>
    <n v="1980"/>
  </r>
  <r>
    <x v="1775"/>
    <x v="1771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d v="2014-10-06T16:04:58"/>
    <b v="1"/>
    <n v="67"/>
  </r>
  <r>
    <x v="1776"/>
    <x v="1772"/>
    <s v="The internets new search engine. Looking for funding to develop our backend web indexing software with an emphasis on automation."/>
    <n v="4000"/>
    <n v="0"/>
    <x v="2"/>
    <s v="US"/>
    <s v="USD"/>
    <n v="1435874384"/>
    <d v="2015-07-02T21:59:44"/>
    <n v="1433282384"/>
    <d v="2015-06-02T21:59:44"/>
    <b v="0"/>
    <n v="0"/>
  </r>
  <r>
    <x v="1777"/>
    <x v="1773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d v="2012-03-31T15:30:08"/>
    <b v="0"/>
    <n v="95"/>
  </r>
  <r>
    <x v="1778"/>
    <x v="1774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d v="2011-07-06T21:05:38"/>
    <b v="0"/>
    <n v="56"/>
  </r>
  <r>
    <x v="1779"/>
    <x v="1775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d v="2012-11-13T15:33:57"/>
    <b v="0"/>
    <n v="170"/>
  </r>
  <r>
    <x v="1780"/>
    <x v="1776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d v="2014-11-10T02:11:14"/>
    <b v="0"/>
    <n v="33"/>
  </r>
  <r>
    <x v="1781"/>
    <x v="1777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d v="2013-09-29T18:01:31"/>
    <b v="0"/>
    <n v="71"/>
  </r>
  <r>
    <x v="1782"/>
    <x v="1778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d v="2015-08-01T20:01:43"/>
    <b v="0"/>
    <n v="81"/>
  </r>
  <r>
    <x v="1783"/>
    <x v="1779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d v="2012-07-17T20:22:46"/>
    <b v="0"/>
    <n v="60"/>
  </r>
  <r>
    <x v="1784"/>
    <x v="1780"/>
    <s v="My Budding Bears are four teddy bears living in an enchanted garden sharing friendship, tea parties and delightful adventures."/>
    <n v="4000"/>
    <n v="45"/>
    <x v="1"/>
    <s v="US"/>
    <s v="USD"/>
    <n v="1338404400"/>
    <d v="2012-05-30T19:00:00"/>
    <n v="1335855631"/>
    <d v="2012-05-01T07:00:31"/>
    <b v="0"/>
    <n v="4"/>
  </r>
  <r>
    <x v="1785"/>
    <x v="1781"/>
    <s v="I am writing an illustrated book for children ages 3 to 7 that meshes technology in everyday life stories."/>
    <n v="4000"/>
    <n v="0"/>
    <x v="1"/>
    <s v="US"/>
    <s v="USD"/>
    <n v="1351432428"/>
    <d v="2012-10-28T13:53:48"/>
    <n v="1350050028"/>
    <d v="2012-10-12T13:53:48"/>
    <b v="0"/>
    <n v="0"/>
  </r>
  <r>
    <x v="1786"/>
    <x v="1782"/>
    <s v="An animated bedtime story with Dedka, Babka and the rest of the family working together on a BIG problem"/>
    <n v="4000"/>
    <n v="34"/>
    <x v="1"/>
    <s v="CA"/>
    <s v="CAD"/>
    <n v="1439766050"/>
    <d v="2015-08-16T23:00:50"/>
    <n v="1434582050"/>
    <d v="2015-06-17T23:00:50"/>
    <b v="0"/>
    <n v="3"/>
  </r>
  <r>
    <x v="1787"/>
    <x v="1783"/>
    <s v="Building the inner wealth of children builds stronger families, schools and communities. Peaceful and positive relationships flourish."/>
    <n v="4000"/>
    <n v="570"/>
    <x v="1"/>
    <s v="US"/>
    <s v="USD"/>
    <n v="1362711728"/>
    <d v="2013-03-08T03:02:08"/>
    <n v="1360119728"/>
    <d v="2013-02-06T03:02:08"/>
    <b v="0"/>
    <n v="13"/>
  </r>
  <r>
    <x v="1788"/>
    <x v="1784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9:12:56"/>
    <n v="1461179576"/>
    <d v="2016-04-20T19:12:56"/>
    <b v="0"/>
    <n v="9"/>
  </r>
  <r>
    <x v="1789"/>
    <x v="1785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d v="2014-12-31T16:53:34"/>
    <b v="0"/>
    <n v="32"/>
  </r>
  <r>
    <x v="1790"/>
    <x v="1786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d v="2015-08-09T13:25:56"/>
    <b v="1"/>
    <n v="97"/>
  </r>
  <r>
    <x v="1791"/>
    <x v="1787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d v="2015-01-20T16:52:10"/>
    <b v="0"/>
    <n v="55"/>
  </r>
  <r>
    <x v="1792"/>
    <x v="1788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d v="2014-07-23T03:44:15"/>
    <b v="0"/>
    <n v="64"/>
  </r>
  <r>
    <x v="1793"/>
    <x v="1789"/>
    <s v="Jump in the deep end of the provocative and darkly humourous, POOL (NO WATER)...to be performed in a Pool!  Directed by Gordon McCall."/>
    <n v="4000"/>
    <n v="910"/>
    <x v="1"/>
    <s v="CA"/>
    <s v="CAD"/>
    <n v="1401595140"/>
    <d v="2014-06-01T03:59:00"/>
    <n v="1398980941"/>
    <d v="2014-05-01T21:49:01"/>
    <b v="0"/>
    <n v="17"/>
  </r>
  <r>
    <x v="1794"/>
    <x v="1790"/>
    <s v="The Loft is CQEAP's latest studio. Located in Rockhampton's CBD we'll be running performing arts workshops for 5yrs to adults."/>
    <n v="4000"/>
    <n v="1185"/>
    <x v="1"/>
    <s v="AU"/>
    <s v="AUD"/>
    <n v="1422928800"/>
    <d v="2015-02-03T02:00:00"/>
    <n v="1420235311"/>
    <d v="2015-01-02T21:48:31"/>
    <b v="0"/>
    <n v="5"/>
  </r>
  <r>
    <x v="1795"/>
    <x v="1791"/>
    <s v="Four Directors.  Four One Acts.  Four Genres.  For You."/>
    <n v="4000"/>
    <n v="4040"/>
    <x v="0"/>
    <s v="US"/>
    <s v="USD"/>
    <n v="1405746000"/>
    <d v="2014-07-19T05:00:00"/>
    <n v="1404932105"/>
    <d v="2014-07-09T18:55:05"/>
    <b v="1"/>
    <n v="41"/>
  </r>
  <r>
    <x v="1796"/>
    <x v="1792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d v="2014-06-09T16:27:42"/>
    <b v="1"/>
    <n v="63"/>
  </r>
  <r>
    <x v="1797"/>
    <x v="1793"/>
    <s v="Call It A Day Productions is putting on their first full production in December and every little bit helps!"/>
    <n v="4000"/>
    <n v="0"/>
    <x v="1"/>
    <s v="CA"/>
    <s v="CAD"/>
    <n v="1481258275"/>
    <d v="2016-12-09T04:37:55"/>
    <n v="1478662675"/>
    <d v="2016-11-09T03:37:55"/>
    <b v="0"/>
    <n v="0"/>
  </r>
  <r>
    <x v="1798"/>
    <x v="1794"/>
    <s v="Help us bring our production of Campo Maldito to New York AND San Francisco!"/>
    <n v="4000"/>
    <n v="5050"/>
    <x v="0"/>
    <s v="US"/>
    <s v="USD"/>
    <n v="1407524751"/>
    <d v="2014-08-08T19:05:51"/>
    <n v="1404932751"/>
    <d v="2014-07-09T19:05:51"/>
    <b v="1"/>
    <n v="94"/>
  </r>
  <r>
    <x v="1799"/>
    <x v="1795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d v="2015-05-31T16:43:23"/>
    <b v="1"/>
    <n v="113"/>
  </r>
  <r>
    <x v="1800"/>
    <x v="1796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d v="2016-12-30T18:56:48"/>
    <b v="0"/>
    <n v="115"/>
  </r>
  <r>
    <x v="1801"/>
    <x v="1797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d v="2016-08-29T19:14:02"/>
    <b v="1"/>
    <n v="21"/>
  </r>
  <r>
    <x v="1802"/>
    <x v="1798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d v="2015-07-01T20:32:28"/>
    <b v="0"/>
    <n v="20"/>
  </r>
  <r>
    <x v="1803"/>
    <x v="1799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d v="2016-04-06T07:17:21"/>
    <b v="0"/>
    <n v="89"/>
  </r>
  <r>
    <x v="1804"/>
    <x v="1800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d v="2017-01-11T01:22:14"/>
    <b v="0"/>
    <n v="23"/>
  </r>
  <r>
    <x v="1805"/>
    <x v="1801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d v="2015-02-09T04:26:23"/>
    <b v="0"/>
    <n v="48"/>
  </r>
  <r>
    <x v="1806"/>
    <x v="1802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d v="2014-10-29T18:02:56"/>
    <b v="0"/>
    <n v="65"/>
  </r>
  <r>
    <x v="1807"/>
    <x v="1803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d v="2015-03-26T09:54:05"/>
    <b v="0"/>
    <n v="30"/>
  </r>
  <r>
    <x v="1808"/>
    <x v="1804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d v="2014-04-23T20:01:47"/>
    <b v="0"/>
    <n v="56"/>
  </r>
  <r>
    <x v="1809"/>
    <x v="1805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d v="2016-03-01T20:08:44"/>
    <b v="0"/>
    <n v="31"/>
  </r>
  <r>
    <x v="1810"/>
    <x v="1806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d v="2014-06-04T19:37:14"/>
    <b v="0"/>
    <n v="13"/>
  </r>
  <r>
    <x v="1811"/>
    <x v="1807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d v="2016-07-30T09:32:28"/>
    <b v="0"/>
    <n v="80"/>
  </r>
  <r>
    <x v="1812"/>
    <x v="1808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d v="2015-05-01T15:32:27"/>
    <b v="0"/>
    <n v="62"/>
  </r>
  <r>
    <x v="1813"/>
    <x v="1809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d v="2016-03-18T21:27:59"/>
    <b v="0"/>
    <n v="49"/>
  </r>
  <r>
    <x v="1814"/>
    <x v="1810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d v="2014-07-26T16:00:57"/>
    <b v="0"/>
    <n v="48"/>
  </r>
  <r>
    <x v="1815"/>
    <x v="1811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d v="2014-10-02T07:04:57"/>
    <b v="0"/>
    <n v="114"/>
  </r>
  <r>
    <x v="1816"/>
    <x v="1812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d v="2014-12-22T20:53:30"/>
    <b v="0"/>
    <n v="33"/>
  </r>
  <r>
    <x v="1817"/>
    <x v="1813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d v="2015-04-08T20:47:29"/>
    <b v="0"/>
    <n v="13"/>
  </r>
  <r>
    <x v="1818"/>
    <x v="1814"/>
    <s v="Jonny Labey (Eastenders) leads this poetic production as WWI poet Rupert Brooke, in this dynamic, moving portrait of a flawed genius."/>
    <n v="4000"/>
    <n v="805"/>
    <x v="1"/>
    <s v="GB"/>
    <s v="GBP"/>
    <n v="1468752468"/>
    <d v="2016-07-17T10:47:48"/>
    <n v="1467024468"/>
    <d v="2016-06-27T10:47:48"/>
    <b v="0"/>
    <n v="8"/>
  </r>
  <r>
    <x v="1819"/>
    <x v="1815"/>
    <s v="A production company specializing in small-scale musicals"/>
    <n v="4000"/>
    <n v="4409.7700000000004"/>
    <x v="0"/>
    <s v="US"/>
    <s v="USD"/>
    <n v="1440556553"/>
    <d v="2015-08-26T02:35:53"/>
    <n v="1435372553"/>
    <d v="2015-06-27T02:35:53"/>
    <b v="0"/>
    <n v="88"/>
  </r>
  <r>
    <x v="1820"/>
    <x v="1816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d v="2014-05-13T17:28:10"/>
    <b v="0"/>
    <n v="58"/>
  </r>
  <r>
    <x v="1821"/>
    <x v="1817"/>
    <s v="With the Great Elephant Repertory we can reach those children who are perceived unreachable, educating them through performance art."/>
    <n v="4000"/>
    <n v="25"/>
    <x v="1"/>
    <s v="US"/>
    <s v="USD"/>
    <n v="1460140500"/>
    <d v="2016-04-08T18:35:00"/>
    <n v="1457628680"/>
    <d v="2016-03-10T16:51:20"/>
    <b v="0"/>
    <n v="1"/>
  </r>
  <r>
    <x v="1822"/>
    <x v="1818"/>
    <s v="This is a play that voices that stories of the black experience in America using spoken word, song and dance."/>
    <n v="4000"/>
    <n v="0"/>
    <x v="1"/>
    <s v="US"/>
    <s v="USD"/>
    <n v="1449247439"/>
    <d v="2015-12-04T16:43:59"/>
    <n v="1444059839"/>
    <d v="2015-10-05T15:43:59"/>
    <b v="0"/>
    <n v="0"/>
  </r>
  <r>
    <x v="1823"/>
    <x v="1819"/>
    <s v="A classical/ fantasy version of midsummers done by professionally trained actors in Tulsa!"/>
    <n v="4000"/>
    <n v="27"/>
    <x v="1"/>
    <s v="US"/>
    <s v="USD"/>
    <n v="1407883811"/>
    <d v="2014-08-12T22:50:11"/>
    <n v="1405291811"/>
    <d v="2014-07-13T22:50:11"/>
    <b v="0"/>
    <n v="4"/>
  </r>
  <r>
    <x v="1824"/>
    <x v="1820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8:48:00"/>
    <n v="1428340931"/>
    <d v="2015-04-06T17:22:11"/>
    <b v="0"/>
    <n v="6"/>
  </r>
  <r>
    <x v="1825"/>
    <x v="1821"/>
    <s v="Creating a place for local artists to perform, at substantially less cost for them"/>
    <n v="4100"/>
    <n v="11"/>
    <x v="1"/>
    <s v="US"/>
    <s v="USD"/>
    <n v="1434080706"/>
    <d v="2015-06-12T03:45:06"/>
    <n v="1428896706"/>
    <d v="2015-04-13T03:45:06"/>
    <b v="0"/>
    <n v="2"/>
  </r>
  <r>
    <x v="1826"/>
    <x v="1822"/>
    <s v="A Staged Reading of &quot;Snake Eyes,&quot; a new play by Alex Rafala"/>
    <n v="4100"/>
    <n v="645"/>
    <x v="3"/>
    <s v="US"/>
    <s v="USD"/>
    <n v="1491656045"/>
    <d v="2017-04-08T12:54:05"/>
    <n v="1489067645"/>
    <d v="2017-03-09T13:54:05"/>
    <b v="0"/>
    <n v="12"/>
  </r>
  <r>
    <x v="1827"/>
    <x v="1823"/>
    <s v="Arpenter pas moins de 50 stages ne sera pas facile avec une seule vie... peut Ãªtre que les potions vous aiderons Ã  survivre ?"/>
    <n v="4190"/>
    <n v="270"/>
    <x v="1"/>
    <s v="FR"/>
    <s v="EUR"/>
    <n v="1450541229"/>
    <d v="2015-12-19T16:07:09"/>
    <n v="1447949229"/>
    <d v="2015-11-19T16:07:09"/>
    <b v="0"/>
    <n v="6"/>
  </r>
  <r>
    <x v="1828"/>
    <x v="1824"/>
    <s v="Photographic book on the historic oil region of Pennsylvania where Edwin Drake drilled the well that started the modern oil industry."/>
    <n v="4200"/>
    <n v="895"/>
    <x v="1"/>
    <s v="GB"/>
    <s v="GBP"/>
    <n v="1414107040"/>
    <d v="2014-10-23T23:30:40"/>
    <n v="1411515040"/>
    <d v="2014-09-23T23:30:40"/>
    <b v="1"/>
    <n v="25"/>
  </r>
  <r>
    <x v="1829"/>
    <x v="1825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d v="2013-08-09T16:37:23"/>
    <b v="0"/>
    <n v="90"/>
  </r>
  <r>
    <x v="1830"/>
    <x v="1826"/>
    <s v="I am asking for $4,200 to launch a unique website serving professionals in any and all industries seeking additional income in Oregon."/>
    <n v="4200"/>
    <n v="0"/>
    <x v="2"/>
    <s v="US"/>
    <s v="USD"/>
    <n v="1446087223"/>
    <d v="2015-10-29T02:53:43"/>
    <n v="1443495223"/>
    <d v="2015-09-29T02:53:43"/>
    <b v="0"/>
    <n v="0"/>
  </r>
  <r>
    <x v="1831"/>
    <x v="1827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d v="2015-06-08T07:09:36"/>
    <b v="0"/>
    <n v="41"/>
  </r>
  <r>
    <x v="1832"/>
    <x v="1828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d v="2013-04-11T16:51:11"/>
    <b v="1"/>
    <n v="62"/>
  </r>
  <r>
    <x v="1833"/>
    <x v="1829"/>
    <s v="Highland Sabre explores a possible yet terrifying explanation for the mystery big cats said to prowl the British countryside."/>
    <n v="4290"/>
    <n v="5"/>
    <x v="1"/>
    <s v="GB"/>
    <s v="GBP"/>
    <n v="1376563408"/>
    <d v="2013-08-15T10:43:28"/>
    <n v="1373971408"/>
    <d v="2013-07-16T10:43:28"/>
    <b v="0"/>
    <n v="1"/>
  </r>
  <r>
    <x v="1834"/>
    <x v="1830"/>
    <s v="Help me spend this fall capturing autumnâ€™s spectacular season in detail so I can create high quality images for home dÃ©cor."/>
    <n v="4300"/>
    <n v="2115"/>
    <x v="1"/>
    <s v="US"/>
    <s v="USD"/>
    <n v="1412135940"/>
    <d v="2014-10-01T03:59:00"/>
    <n v="1410366708"/>
    <d v="2014-09-10T16:31:48"/>
    <b v="0"/>
    <n v="16"/>
  </r>
  <r>
    <x v="1835"/>
    <x v="1831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d v="2014-06-01T23:50:31"/>
    <b v="1"/>
    <n v="46"/>
  </r>
  <r>
    <x v="1836"/>
    <x v="1832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d v="2016-04-05T11:47:40"/>
    <b v="0"/>
    <n v="89"/>
  </r>
  <r>
    <x v="1837"/>
    <x v="1833"/>
    <s v="Production costs for middle aged comics sharing cross USA country road trip experience via www.bigdaddyroadshow.com Podcasts.ComedySHOW"/>
    <n v="4336"/>
    <n v="0"/>
    <x v="2"/>
    <s v="US"/>
    <s v="USD"/>
    <n v="1465243740"/>
    <d v="2016-06-06T20:09:00"/>
    <n v="1461438495"/>
    <d v="2016-04-23T19:08:15"/>
    <b v="0"/>
    <n v="0"/>
  </r>
  <r>
    <x v="1838"/>
    <x v="1834"/>
    <s v="A short drama based on a true events. Story of a British Soldier who comes back home suffering from Post Traumatic Stress Disorder."/>
    <n v="4400"/>
    <n v="10"/>
    <x v="1"/>
    <s v="GB"/>
    <s v="GBP"/>
    <n v="1455753540"/>
    <d v="2016-02-17T23:59:00"/>
    <n v="1452058282"/>
    <d v="2016-01-06T05:31:22"/>
    <b v="0"/>
    <n v="1"/>
  </r>
  <r>
    <x v="1839"/>
    <x v="1835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d v="2016-06-05T20:58:54"/>
    <b v="0"/>
    <n v="65"/>
  </r>
  <r>
    <x v="1840"/>
    <x v="1836"/>
    <s v="This is a Series of 6 Books on Blessed Oscar A. Romero`s Writings. This Project will help to pay the translation costs of Volume 2."/>
    <n v="4400"/>
    <n v="800"/>
    <x v="1"/>
    <s v="US"/>
    <s v="USD"/>
    <n v="1439741591"/>
    <d v="2015-08-16T16:13:11"/>
    <n v="1436285591"/>
    <d v="2015-07-07T16:13:11"/>
    <b v="0"/>
    <n v="9"/>
  </r>
  <r>
    <x v="1841"/>
    <x v="1837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d v="2013-01-25T21:04:32"/>
    <b v="0"/>
    <n v="59"/>
  </r>
  <r>
    <x v="1842"/>
    <x v="1838"/>
    <s v="live-action/animated series pilot."/>
    <n v="4480"/>
    <n v="30"/>
    <x v="1"/>
    <s v="US"/>
    <s v="USD"/>
    <n v="1419483600"/>
    <d v="2014-12-25T05:00:00"/>
    <n v="1414889665"/>
    <d v="2014-11-02T00:54:25"/>
    <b v="0"/>
    <n v="3"/>
  </r>
  <r>
    <x v="1843"/>
    <x v="1839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d v="2014-03-03T21:38:37"/>
    <b v="0"/>
    <n v="108"/>
  </r>
  <r>
    <x v="1844"/>
    <x v="1840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d v="2010-03-11T20:02:24"/>
    <b v="0"/>
    <n v="27"/>
  </r>
  <r>
    <x v="1845"/>
    <x v="1841"/>
    <s v="Film-Makers Ricky Comuniello &amp; Ian Weeks are at it again - for the 1st time. We need your support for a modern Sci-Fiction short film"/>
    <n v="4500"/>
    <n v="338"/>
    <x v="2"/>
    <s v="US"/>
    <s v="USD"/>
    <n v="1439298052"/>
    <d v="2015-08-11T13:00:52"/>
    <n v="1436965252"/>
    <d v="2015-07-15T13:00:52"/>
    <b v="0"/>
    <n v="9"/>
  </r>
  <r>
    <x v="1846"/>
    <x v="1842"/>
    <s v="Help INTOTHEWOODS.TV purchase audio and video gear, lighting and BACK UP HARD DRIVES"/>
    <n v="4500"/>
    <n v="4800.8"/>
    <x v="0"/>
    <s v="US"/>
    <s v="USD"/>
    <n v="1296633540"/>
    <d v="2011-02-02T07:59:00"/>
    <n v="1292316697"/>
    <d v="2010-12-14T08:51:37"/>
    <b v="1"/>
    <n v="168"/>
  </r>
  <r>
    <x v="1847"/>
    <x v="1843"/>
    <s v="A website dedicated to local Kink Communities; to find others with matching interests and bring them together."/>
    <n v="4500"/>
    <n v="25"/>
    <x v="1"/>
    <s v="US"/>
    <s v="USD"/>
    <n v="1446080834"/>
    <d v="2015-10-29T01:07:14"/>
    <n v="1443488834"/>
    <d v="2015-09-29T01:07:14"/>
    <b v="0"/>
    <n v="1"/>
  </r>
  <r>
    <x v="1848"/>
    <x v="1844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d v="2014-11-19T02:24:46"/>
    <b v="0"/>
    <n v="43"/>
  </r>
  <r>
    <x v="1849"/>
    <x v="1845"/>
    <s v="&quot;In My Own Eye&quot; a cabaret not to be missed  Building a Business Preserving the Art of Cabaret Theatre 4 the Next Generation"/>
    <n v="4500"/>
    <n v="101"/>
    <x v="1"/>
    <s v="US"/>
    <s v="USD"/>
    <n v="1474067404"/>
    <d v="2016-09-16T23:10:04"/>
    <n v="1471475404"/>
    <d v="2016-08-17T23:10:04"/>
    <b v="0"/>
    <n v="2"/>
  </r>
  <r>
    <x v="1850"/>
    <x v="1846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d v="2012-12-06T10:46:30"/>
    <b v="0"/>
    <n v="211"/>
  </r>
  <r>
    <x v="1851"/>
    <x v="1847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5T02:59:39"/>
    <n v="1394078379"/>
    <d v="2014-03-06T03:59:39"/>
    <b v="0"/>
    <n v="3"/>
  </r>
  <r>
    <x v="1852"/>
    <x v="1848"/>
    <s v="Digitization of 8 rare Siddha Yoga books written by a Yogi - coming in the lineage of Sri Sri Sri Sadhasiva Brahmendra himself!"/>
    <n v="4500"/>
    <n v="55"/>
    <x v="1"/>
    <s v="US"/>
    <s v="USD"/>
    <n v="1442315460"/>
    <d v="2015-09-15T11:11:00"/>
    <n v="1439696174"/>
    <d v="2015-08-16T03:36:14"/>
    <b v="0"/>
    <n v="2"/>
  </r>
  <r>
    <x v="1853"/>
    <x v="1849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d v="2011-04-30T02:04:48"/>
    <b v="0"/>
    <n v="87"/>
  </r>
  <r>
    <x v="1854"/>
    <x v="1850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d v="2013-10-25T11:49:53"/>
    <b v="0"/>
    <n v="70"/>
  </r>
  <r>
    <x v="1855"/>
    <x v="1851"/>
    <s v="This is a double venture project. I have finished a new manuscript and currently working on creating a Christian rap CD."/>
    <n v="4500"/>
    <n v="1"/>
    <x v="1"/>
    <s v="US"/>
    <s v="USD"/>
    <n v="1431046356"/>
    <d v="2015-05-08T00:52:36"/>
    <n v="1428454356"/>
    <d v="2015-04-08T00:52:36"/>
    <b v="0"/>
    <n v="1"/>
  </r>
  <r>
    <x v="1856"/>
    <x v="1852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d v="2014-06-23T18:23:11"/>
    <b v="0"/>
    <n v="58"/>
  </r>
  <r>
    <x v="1857"/>
    <x v="1853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d v="2014-06-02T16:01:00"/>
    <b v="0"/>
    <n v="106"/>
  </r>
  <r>
    <x v="1858"/>
    <x v="1854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d v="2015-07-23T16:19:14"/>
    <b v="0"/>
    <n v="61"/>
  </r>
  <r>
    <x v="1859"/>
    <x v="1855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d v="2015-07-23T20:18:55"/>
    <b v="0"/>
    <n v="69"/>
  </r>
  <r>
    <x v="1860"/>
    <x v="1856"/>
    <s v="Set in Southern America â€œThe Divideâ€ is a stage play that touches on the issues that are forefront in America and the world."/>
    <n v="4500"/>
    <n v="0"/>
    <x v="1"/>
    <s v="IE"/>
    <s v="EUR"/>
    <n v="1454109420"/>
    <d v="2016-01-29T23:17:00"/>
    <n v="1453334629"/>
    <d v="2016-01-21T00:03:49"/>
    <b v="0"/>
    <n v="0"/>
  </r>
  <r>
    <x v="1861"/>
    <x v="1857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d v="2016-10-17T14:51:09"/>
    <b v="0"/>
    <n v="103"/>
  </r>
  <r>
    <x v="1862"/>
    <x v="1858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d v="2014-07-21T06:21:27"/>
    <b v="1"/>
    <n v="57"/>
  </r>
  <r>
    <x v="1863"/>
    <x v="1859"/>
    <s v="Wake Up Call is a comedic play about a group of hotel employees working on Christmas Eve."/>
    <n v="4500"/>
    <n v="5221"/>
    <x v="0"/>
    <s v="US"/>
    <s v="USD"/>
    <n v="1478264784"/>
    <d v="2016-11-04T13:06:24"/>
    <n v="1475672784"/>
    <d v="2016-10-05T13:06:24"/>
    <b v="1"/>
    <n v="104"/>
  </r>
  <r>
    <x v="1864"/>
    <x v="1860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d v="2016-02-26T22:47:59"/>
    <b v="1"/>
    <n v="100"/>
  </r>
  <r>
    <x v="1865"/>
    <x v="1861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d v="2017-02-02T10:12:32"/>
    <b v="0"/>
    <n v="91"/>
  </r>
  <r>
    <x v="1866"/>
    <x v="1862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d v="2014-07-31T04:48:13"/>
    <b v="0"/>
    <n v="40"/>
  </r>
  <r>
    <x v="1867"/>
    <x v="1863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d v="2016-07-05T20:57:09"/>
    <b v="0"/>
    <n v="31"/>
  </r>
  <r>
    <x v="1868"/>
    <x v="1864"/>
    <s v="Saltmine Theatre Company present Beauty and the Beast:"/>
    <n v="4500"/>
    <n v="4592"/>
    <x v="0"/>
    <s v="GB"/>
    <s v="GBP"/>
    <n v="1417374262"/>
    <d v="2014-11-30T19:04:22"/>
    <n v="1414778662"/>
    <d v="2014-10-31T18:04:22"/>
    <b v="0"/>
    <n v="63"/>
  </r>
  <r>
    <x v="1869"/>
    <x v="1865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d v="2014-05-12T19:33:18"/>
    <b v="0"/>
    <n v="17"/>
  </r>
  <r>
    <x v="1870"/>
    <x v="1866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d v="2014-08-14T21:11:25"/>
    <b v="0"/>
    <n v="52"/>
  </r>
  <r>
    <x v="1871"/>
    <x v="1867"/>
    <s v="L.U.N.A. (Love, Understanding, Nurturing, and Awareness) is a non-profit organization dedicated to helping raise awareness for causes."/>
    <n v="4500"/>
    <n v="50"/>
    <x v="1"/>
    <s v="US"/>
    <s v="USD"/>
    <n v="1472847873"/>
    <d v="2016-09-02T20:24:33"/>
    <n v="1468959873"/>
    <d v="2016-07-19T20:24:33"/>
    <b v="0"/>
    <n v="1"/>
  </r>
  <r>
    <x v="1872"/>
    <x v="1868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d v="2012-07-09T02:15:10"/>
    <b v="0"/>
    <n v="105"/>
  </r>
  <r>
    <x v="1873"/>
    <x v="1869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d v="2013-12-06T15:38:09"/>
    <b v="0"/>
    <n v="75"/>
  </r>
  <r>
    <x v="1874"/>
    <x v="1870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d v="2015-01-12T15:23:40"/>
    <b v="0"/>
    <n v="76"/>
  </r>
  <r>
    <x v="1875"/>
    <x v="1871"/>
    <s v="People loved the original Black and Gray GoSolo hats and asked for more. So we received sample for 3 more colors!"/>
    <n v="4600"/>
    <n v="28"/>
    <x v="2"/>
    <s v="US"/>
    <s v="USD"/>
    <n v="1429375922"/>
    <d v="2015-04-18T16:52:02"/>
    <n v="1426783922"/>
    <d v="2015-03-19T16:52:02"/>
    <b v="0"/>
    <n v="1"/>
  </r>
  <r>
    <x v="1876"/>
    <x v="1872"/>
    <s v="A gritty, noir tabletop RPG with a fast-paced combo-based battle system."/>
    <n v="4600"/>
    <n v="5535"/>
    <x v="0"/>
    <s v="US"/>
    <s v="USD"/>
    <n v="1439317900"/>
    <d v="2015-08-11T18:31:40"/>
    <n v="1436725900"/>
    <d v="2015-07-12T18:31:40"/>
    <b v="0"/>
    <n v="115"/>
  </r>
  <r>
    <x v="1877"/>
    <x v="1873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d v="2016-02-17T19:38:02"/>
    <b v="0"/>
    <n v="50"/>
  </r>
  <r>
    <x v="1878"/>
    <x v="1874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d v="2015-03-26T11:27:36"/>
    <b v="0"/>
    <n v="103"/>
  </r>
  <r>
    <x v="1879"/>
    <x v="1875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8:34:13"/>
    <n v="1421829253"/>
    <d v="2015-01-21T08:34:13"/>
    <b v="1"/>
    <n v="10"/>
  </r>
  <r>
    <x v="1880"/>
    <x v="1876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8:21:44"/>
    <n v="1320776504"/>
    <d v="2011-11-08T18:21:44"/>
    <b v="0"/>
    <n v="14"/>
  </r>
  <r>
    <x v="1881"/>
    <x v="1877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d v="2013-05-28T01:49:11"/>
    <b v="0"/>
    <n v="149"/>
  </r>
  <r>
    <x v="1882"/>
    <x v="1878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d v="2012-06-09T02:07:27"/>
    <b v="0"/>
    <n v="263"/>
  </r>
  <r>
    <x v="1883"/>
    <x v="1879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d v="2015-02-27T20:01:36"/>
    <b v="0"/>
    <n v="33"/>
  </r>
  <r>
    <x v="1884"/>
    <x v="1880"/>
    <s v="We as a successfull german stock market newsletter publisher want expand in the US market!"/>
    <n v="4950"/>
    <n v="0"/>
    <x v="1"/>
    <s v="DE"/>
    <s v="EUR"/>
    <n v="1442091462"/>
    <d v="2015-09-12T20:57:42"/>
    <n v="1436907462"/>
    <d v="2015-07-14T20:57:42"/>
    <b v="0"/>
    <n v="0"/>
  </r>
  <r>
    <x v="1885"/>
    <x v="1881"/>
    <s v="A new play by Matthew Gasda"/>
    <n v="4999"/>
    <n v="5604"/>
    <x v="0"/>
    <s v="US"/>
    <s v="USD"/>
    <n v="1488258000"/>
    <d v="2017-02-28T05:00:00"/>
    <n v="1485556626"/>
    <d v="2017-01-27T22:37:06"/>
    <b v="0"/>
    <n v="81"/>
  </r>
  <r>
    <x v="1886"/>
    <x v="1882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d v="2016-07-21T18:41:02"/>
    <b v="0"/>
    <n v="75"/>
  </r>
  <r>
    <x v="1887"/>
    <x v="1883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d v="2016-03-28T14:58:27"/>
    <b v="0"/>
    <n v="61"/>
  </r>
  <r>
    <x v="1888"/>
    <x v="1884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d v="2014-10-20T19:40:07"/>
    <b v="0"/>
    <n v="70"/>
  </r>
  <r>
    <x v="1889"/>
    <x v="1885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d v="2013-05-15T19:32:37"/>
    <b v="0"/>
    <n v="23"/>
  </r>
  <r>
    <x v="1890"/>
    <x v="1886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d v="2016-12-17T04:46:23"/>
    <b v="0"/>
    <n v="43"/>
  </r>
  <r>
    <x v="1891"/>
    <x v="1887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d v="2012-10-15T18:04:46"/>
    <b v="0"/>
    <n v="26"/>
  </r>
  <r>
    <x v="1892"/>
    <x v="1888"/>
    <s v="A Boy. A Girl. A Car. A Serial Killer."/>
    <n v="5000"/>
    <n v="5025"/>
    <x v="0"/>
    <s v="US"/>
    <s v="USD"/>
    <n v="1333391901"/>
    <d v="2012-04-02T18:38:21"/>
    <n v="1332182301"/>
    <d v="2012-03-19T18:38:21"/>
    <b v="0"/>
    <n v="27"/>
  </r>
  <r>
    <x v="1893"/>
    <x v="1889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d v="2014-03-20T01:01:58"/>
    <b v="0"/>
    <n v="81"/>
  </r>
  <r>
    <x v="1894"/>
    <x v="1890"/>
    <s v="A living memorial for all those dealing with trauma, grief and loss."/>
    <n v="5000"/>
    <n v="7050"/>
    <x v="0"/>
    <s v="US"/>
    <s v="USD"/>
    <n v="1312642800"/>
    <d v="2011-08-06T15:00:00"/>
    <n v="1311963128"/>
    <d v="2011-07-29T18:12:08"/>
    <b v="0"/>
    <n v="78"/>
  </r>
  <r>
    <x v="1895"/>
    <x v="1891"/>
    <s v="When a ruthless hit-man is 'denounced' from the mafia, his old enemies declare war."/>
    <n v="5000"/>
    <n v="5651.58"/>
    <x v="0"/>
    <s v="US"/>
    <s v="USD"/>
    <n v="1311902236"/>
    <d v="2011-07-29T01:17:16"/>
    <n v="1309310236"/>
    <d v="2011-06-29T01:17:16"/>
    <b v="0"/>
    <n v="39"/>
  </r>
  <r>
    <x v="1896"/>
    <x v="1892"/>
    <s v="steampunk  remake of &quot;a Christmas carol&quot;"/>
    <n v="5000"/>
    <n v="0"/>
    <x v="2"/>
    <s v="US"/>
    <s v="USD"/>
    <n v="1441386000"/>
    <d v="2015-09-04T17:00:00"/>
    <n v="1438811418"/>
    <d v="2015-08-05T21:50:18"/>
    <b v="0"/>
    <n v="0"/>
  </r>
  <r>
    <x v="1897"/>
    <x v="1893"/>
    <s v="ITD a is thriller about a female college student house sitting for her boss &amp; encountering a dark evil force that dwells in the shadows"/>
    <n v="5000"/>
    <n v="0"/>
    <x v="2"/>
    <s v="US"/>
    <s v="USD"/>
    <n v="1413942628"/>
    <d v="2014-10-22T01:50:28"/>
    <n v="1411350628"/>
    <d v="2014-09-22T01:50:28"/>
    <b v="0"/>
    <n v="0"/>
  </r>
  <r>
    <x v="1898"/>
    <x v="1894"/>
    <s v="The title might seem cheesy, but my father says that to my mother every time they say I love you.     This story is dedicated to them."/>
    <n v="5000"/>
    <n v="0"/>
    <x v="1"/>
    <s v="US"/>
    <s v="USD"/>
    <n v="1439675691"/>
    <d v="2015-08-15T21:54:51"/>
    <n v="1434491691"/>
    <d v="2015-06-16T21:54:51"/>
    <b v="0"/>
    <n v="0"/>
  </r>
  <r>
    <x v="1899"/>
    <x v="1895"/>
    <s v="A young teen makes a bad decision after joining gang and the film expresses his choices that led him to that point."/>
    <n v="5000"/>
    <n v="3000"/>
    <x v="1"/>
    <s v="US"/>
    <s v="USD"/>
    <n v="1484531362"/>
    <d v="2017-01-16T01:49:22"/>
    <n v="1481939362"/>
    <d v="2016-12-17T01:49:22"/>
    <b v="0"/>
    <n v="1"/>
  </r>
  <r>
    <x v="1900"/>
    <x v="1896"/>
    <s v="My film is about a boy who discovers the truth about his fathers dissapearance through the dark secrets of his mothers past."/>
    <n v="5000"/>
    <n v="0"/>
    <x v="1"/>
    <s v="US"/>
    <s v="USD"/>
    <n v="1488571200"/>
    <d v="2017-03-03T20:00:00"/>
    <n v="1485977434"/>
    <d v="2017-02-01T19:30:34"/>
    <b v="0"/>
    <n v="0"/>
  </r>
  <r>
    <x v="1901"/>
    <x v="1897"/>
    <s v="A young man suffering from a severe case of OCD embarks on a road trip to find peace of mind."/>
    <n v="5000"/>
    <n v="800"/>
    <x v="1"/>
    <s v="US"/>
    <s v="USD"/>
    <n v="1437461940"/>
    <d v="2015-07-21T06:59:00"/>
    <n v="1435383457"/>
    <d v="2015-06-27T05:37:37"/>
    <b v="0"/>
    <n v="5"/>
  </r>
  <r>
    <x v="1902"/>
    <x v="1898"/>
    <s v="A young boy passionate about Astronomy and Chemistry tracks down an astroid that scientists said would never hit earth."/>
    <n v="5000"/>
    <n v="250"/>
    <x v="1"/>
    <s v="AU"/>
    <s v="AUD"/>
    <n v="1443782138"/>
    <d v="2015-10-02T10:35:38"/>
    <n v="1440326138"/>
    <d v="2015-08-23T10:35:38"/>
    <b v="0"/>
    <n v="3"/>
  </r>
  <r>
    <x v="1903"/>
    <x v="1899"/>
    <s v="The Heart of a Woman and The Heart of a Man is a feature film written by Jennie Marie Pacelli, based on real people and true events"/>
    <n v="5000"/>
    <n v="2230"/>
    <x v="1"/>
    <s v="US"/>
    <s v="USD"/>
    <n v="1442634617"/>
    <d v="2015-09-19T03:50:17"/>
    <n v="1440042617"/>
    <d v="2015-08-20T03:50:17"/>
    <b v="0"/>
    <n v="12"/>
  </r>
  <r>
    <x v="1904"/>
    <x v="1900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5:04:49"/>
    <n v="1426518289"/>
    <d v="2015-03-16T15:04:49"/>
    <b v="0"/>
    <n v="1"/>
  </r>
  <r>
    <x v="1905"/>
    <x v="1901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d v="2012-07-17T01:16:25"/>
    <b v="1"/>
    <n v="96"/>
  </r>
  <r>
    <x v="1906"/>
    <x v="1902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d v="2010-10-29T08:43:25"/>
    <b v="1"/>
    <n v="223"/>
  </r>
  <r>
    <x v="1907"/>
    <x v="1903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d v="2010-09-09T14:30:14"/>
    <b v="1"/>
    <n v="62"/>
  </r>
  <r>
    <x v="1908"/>
    <x v="1904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d v="2010-03-29T15:54:18"/>
    <b v="1"/>
    <n v="108"/>
  </r>
  <r>
    <x v="1909"/>
    <x v="1905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d v="2012-04-11T14:53:15"/>
    <b v="1"/>
    <n v="91"/>
  </r>
  <r>
    <x v="1910"/>
    <x v="1906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d v="2010-03-30T05:53:50"/>
    <b v="1"/>
    <n v="58"/>
  </r>
  <r>
    <x v="1911"/>
    <x v="1907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d v="2011-09-23T03:39:38"/>
    <b v="1"/>
    <n v="111"/>
  </r>
  <r>
    <x v="1912"/>
    <x v="1908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d v="2011-06-03T11:57:46"/>
    <b v="1"/>
    <n v="118"/>
  </r>
  <r>
    <x v="1913"/>
    <x v="1909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d v="2013-04-12T18:27:26"/>
    <b v="1"/>
    <n v="128"/>
  </r>
  <r>
    <x v="1914"/>
    <x v="1910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d v="2010-06-14T02:01:34"/>
    <b v="1"/>
    <n v="50"/>
  </r>
  <r>
    <x v="1915"/>
    <x v="1911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d v="2013-02-25T00:55:51"/>
    <b v="1"/>
    <n v="284"/>
  </r>
  <r>
    <x v="1916"/>
    <x v="191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d v="2009-11-06T20:07:09"/>
    <b v="1"/>
    <n v="51"/>
  </r>
  <r>
    <x v="1917"/>
    <x v="1913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d v="2016-06-28T01:49:40"/>
    <b v="0"/>
    <n v="71"/>
  </r>
  <r>
    <x v="1918"/>
    <x v="1914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d v="2011-06-24T07:27:21"/>
    <b v="0"/>
    <n v="70"/>
  </r>
  <r>
    <x v="1919"/>
    <x v="1915"/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7T04:59:00"/>
    <n v="1252964282"/>
    <d v="2009-09-14T21:38:02"/>
    <b v="0"/>
    <n v="0"/>
  </r>
  <r>
    <x v="1920"/>
    <x v="1916"/>
    <s v="A stop-motion animation made by a one girl team, with a camera, creativity, and a lot of determination."/>
    <n v="5000"/>
    <n v="5"/>
    <x v="1"/>
    <s v="US"/>
    <s v="USD"/>
    <n v="1458859153"/>
    <d v="2016-03-24T22:39:13"/>
    <n v="1456270753"/>
    <d v="2016-02-23T23:39:13"/>
    <b v="0"/>
    <n v="1"/>
  </r>
  <r>
    <x v="1921"/>
    <x v="1917"/>
    <s v="Glippets is a fun comic strip and animation that features cute aliens taking up residence next door!   See the strip at glippets.com"/>
    <n v="5000"/>
    <n v="51"/>
    <x v="1"/>
    <s v="US"/>
    <s v="USD"/>
    <n v="1389844800"/>
    <d v="2014-01-16T04:00:00"/>
    <n v="1385524889"/>
    <d v="2013-11-27T04:01:29"/>
    <b v="0"/>
    <n v="2"/>
  </r>
  <r>
    <x v="1922"/>
    <x v="1918"/>
    <s v="A hilarious comedy podcast being turned into an animated series  about an indian servant and his boss."/>
    <n v="5000"/>
    <n v="10"/>
    <x v="1"/>
    <s v="GB"/>
    <s v="GBP"/>
    <n v="1435504170"/>
    <d v="2015-06-28T15:09:30"/>
    <n v="1432912170"/>
    <d v="2015-05-29T15:09:30"/>
    <b v="0"/>
    <n v="1"/>
  </r>
  <r>
    <x v="1923"/>
    <x v="1919"/>
    <s v="A project that incorporates animation and comic art into a relevant story. 4 boys, 1 eyeland, and a whole lot of drama!!!"/>
    <n v="5000"/>
    <n v="150"/>
    <x v="1"/>
    <s v="US"/>
    <s v="USD"/>
    <n v="1365228982"/>
    <d v="2013-04-06T06:16:22"/>
    <n v="1362640582"/>
    <d v="2013-03-07T07:16:22"/>
    <b v="0"/>
    <n v="5"/>
  </r>
  <r>
    <x v="1924"/>
    <x v="1920"/>
    <s v="A big brother style comedy animation series starring famous seafarers"/>
    <n v="5000"/>
    <n v="0"/>
    <x v="1"/>
    <s v="GB"/>
    <s v="GBP"/>
    <n v="1432752080"/>
    <d v="2015-05-27T18:41:20"/>
    <n v="1427568080"/>
    <d v="2015-03-28T18:41:20"/>
    <b v="0"/>
    <n v="0"/>
  </r>
  <r>
    <x v="1925"/>
    <x v="1921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d v="2015-11-10T16:51:01"/>
    <b v="0"/>
    <n v="34"/>
  </r>
  <r>
    <x v="1926"/>
    <x v="1922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d v="2016-10-03T02:13:39"/>
    <b v="0"/>
    <n v="56"/>
  </r>
  <r>
    <x v="1927"/>
    <x v="1923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d v="2015-08-22T03:11:16"/>
    <b v="0"/>
    <n v="84"/>
  </r>
  <r>
    <x v="1928"/>
    <x v="1924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d v="2016-04-13T19:04:23"/>
    <b v="0"/>
    <n v="60"/>
  </r>
  <r>
    <x v="1929"/>
    <x v="1925"/>
    <s v="Help us shine the spotlight on our local businesses and contractors by providing a cost-effective ecommerce &amp; marketing platform"/>
    <n v="5000"/>
    <n v="35"/>
    <x v="1"/>
    <s v="CA"/>
    <s v="CAD"/>
    <n v="1485838800"/>
    <d v="2017-01-31T05:00:00"/>
    <n v="1484756245"/>
    <d v="2017-01-18T16:17:25"/>
    <b v="0"/>
    <n v="4"/>
  </r>
  <r>
    <x v="1930"/>
    <x v="1926"/>
    <s v="I am creating a website that will make it easier for people to promote or find rummage sales utilizing the power of Google Maps"/>
    <n v="5000"/>
    <n v="1"/>
    <x v="1"/>
    <s v="US"/>
    <s v="USD"/>
    <n v="1468513533"/>
    <d v="2016-07-14T16:25:33"/>
    <n v="1465921533"/>
    <d v="2016-06-14T16:25:33"/>
    <b v="0"/>
    <n v="1"/>
  </r>
  <r>
    <x v="1931"/>
    <x v="1927"/>
    <s v="Emails are one of pervasively used mode of communication today. However, emails can be personal and sometimes discretion is needed."/>
    <n v="5000"/>
    <n v="10"/>
    <x v="1"/>
    <s v="US"/>
    <s v="USD"/>
    <n v="1463753302"/>
    <d v="2016-05-20T14:08:22"/>
    <n v="1458569302"/>
    <d v="2016-03-21T14:08:22"/>
    <b v="0"/>
    <n v="1"/>
  </r>
  <r>
    <x v="1932"/>
    <x v="1928"/>
    <s v="Learn the skills needed to be a successful web engineer. Create your own complex web applications, deploy servers, use data and more."/>
    <n v="5000"/>
    <n v="223"/>
    <x v="1"/>
    <s v="GB"/>
    <s v="GBP"/>
    <n v="1454936460"/>
    <d v="2016-02-08T13:01:00"/>
    <n v="1452259131"/>
    <d v="2016-01-08T13:18:51"/>
    <b v="0"/>
    <n v="9"/>
  </r>
  <r>
    <x v="1933"/>
    <x v="1929"/>
    <s v="Science Technology Engineering and Math + youth = a brighter tomorrow."/>
    <n v="5000"/>
    <n v="100"/>
    <x v="2"/>
    <s v="US"/>
    <s v="USD"/>
    <n v="1431198562"/>
    <d v="2015-05-09T19:09:22"/>
    <n v="1426014562"/>
    <d v="2015-03-10T19:09:22"/>
    <b v="0"/>
    <n v="1"/>
  </r>
  <r>
    <x v="1934"/>
    <x v="1930"/>
    <s v="An iPad support care package for your parents / seniors."/>
    <n v="5000"/>
    <n v="131"/>
    <x v="2"/>
    <s v="US"/>
    <s v="USD"/>
    <n v="1440318908"/>
    <d v="2015-08-23T08:35:08"/>
    <n v="1436430908"/>
    <d v="2015-07-09T08:35:08"/>
    <b v="0"/>
    <n v="8"/>
  </r>
  <r>
    <x v="1935"/>
    <x v="1931"/>
    <s v="No more expensive, difficult and seperated packages for your business management. It's time for an All-in-One solution for your company"/>
    <n v="5000"/>
    <n v="10"/>
    <x v="2"/>
    <s v="NL"/>
    <s v="EUR"/>
    <n v="1432479600"/>
    <d v="2015-05-24T15:00:00"/>
    <n v="1428507409"/>
    <d v="2015-04-08T15:36:49"/>
    <b v="0"/>
    <n v="1"/>
  </r>
  <r>
    <x v="1936"/>
    <x v="1932"/>
    <s v="Hormis la similitude envers d'autres rÃ©seaux socials, celui-ci vous permettra d'organiser / participer Ã  des soirÃ©es trÃ¨s facilement !"/>
    <n v="5000"/>
    <n v="0"/>
    <x v="2"/>
    <s v="FR"/>
    <s v="EUR"/>
    <n v="1488013307"/>
    <d v="2017-02-25T09:01:47"/>
    <n v="1485421307"/>
    <d v="2017-01-26T09:01:47"/>
    <b v="0"/>
    <n v="0"/>
  </r>
  <r>
    <x v="1937"/>
    <x v="1933"/>
    <s v="I am designing a fun, high tech dating website, with over 25 cool features. It is innovate as well as user friendly."/>
    <n v="5000"/>
    <n v="0"/>
    <x v="2"/>
    <s v="US"/>
    <s v="USD"/>
    <n v="1431647041"/>
    <d v="2015-05-14T23:44:01"/>
    <n v="1429055041"/>
    <d v="2015-04-14T23:44:01"/>
    <b v="0"/>
    <n v="0"/>
  </r>
  <r>
    <x v="1938"/>
    <x v="1934"/>
    <s v="Funding of website design &amp; materials for education about firearms, firearm safety &amp; firearm related apparel"/>
    <n v="5000"/>
    <n v="0"/>
    <x v="2"/>
    <s v="US"/>
    <s v="USD"/>
    <n v="1405269457"/>
    <d v="2014-07-13T16:37:37"/>
    <n v="1402677457"/>
    <d v="2014-06-13T16:37:37"/>
    <b v="0"/>
    <n v="0"/>
  </r>
  <r>
    <x v="1939"/>
    <x v="1935"/>
    <s v="We help companies to explain what they do in simple, grandma-would-understand terms."/>
    <n v="5000"/>
    <n v="1"/>
    <x v="2"/>
    <s v="US"/>
    <s v="USD"/>
    <n v="1424989029"/>
    <d v="2015-02-26T22:17:09"/>
    <n v="1422397029"/>
    <d v="2015-01-27T22:17:09"/>
    <b v="0"/>
    <n v="1"/>
  </r>
  <r>
    <x v="1940"/>
    <x v="1936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d v="2016-02-17T19:18:39"/>
    <b v="0"/>
    <n v="87"/>
  </r>
  <r>
    <x v="1941"/>
    <x v="1937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12:33:09"/>
    <n v="1453206789"/>
    <d v="2016-01-19T12:33:09"/>
    <b v="0"/>
    <n v="114"/>
  </r>
  <r>
    <x v="1942"/>
    <x v="1938"/>
    <s v="The Definitive (and Slightly Ridiculous) Guide to Enjoying the 2015 Pro Football Season"/>
    <n v="5000"/>
    <n v="5469"/>
    <x v="0"/>
    <s v="US"/>
    <s v="USD"/>
    <n v="1438228740"/>
    <d v="2015-07-30T03:59:00"/>
    <n v="1435606549"/>
    <d v="2015-06-29T19:35:49"/>
    <b v="0"/>
    <n v="100"/>
  </r>
  <r>
    <x v="1943"/>
    <x v="1939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d v="2011-12-02T19:05:47"/>
    <b v="0"/>
    <n v="71"/>
  </r>
  <r>
    <x v="1944"/>
    <x v="1940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d v="2014-01-28T06:36:27"/>
    <b v="0"/>
    <n v="108"/>
  </r>
  <r>
    <x v="1945"/>
    <x v="1941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d v="2012-11-13T22:58:23"/>
    <b v="0"/>
    <n v="62"/>
  </r>
  <r>
    <x v="1946"/>
    <x v="1942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d v="2016-09-26T10:06:57"/>
    <b v="0"/>
    <n v="105"/>
  </r>
  <r>
    <x v="1947"/>
    <x v="1943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d v="2014-05-30T07:55:39"/>
    <b v="0"/>
    <n v="99"/>
  </r>
  <r>
    <x v="1948"/>
    <x v="1944"/>
    <s v="The day Chuck died was the day everything changed. Now he has to save the afterlife from extinction or die again trying."/>
    <n v="5000"/>
    <n v="235"/>
    <x v="1"/>
    <s v="US"/>
    <s v="USD"/>
    <n v="1391364126"/>
    <d v="2014-02-02T18:02:06"/>
    <n v="1388772126"/>
    <d v="2014-01-03T18:02:06"/>
    <b v="0"/>
    <n v="6"/>
  </r>
  <r>
    <x v="1949"/>
    <x v="1945"/>
    <s v="[JOE]KES is a book full of over 200 original, sometimes funny, pun-ish Joekes. If you hate the book, use it as a coster!"/>
    <n v="5000"/>
    <n v="0"/>
    <x v="1"/>
    <s v="US"/>
    <s v="USD"/>
    <n v="1441858161"/>
    <d v="2015-09-10T04:09:21"/>
    <n v="1439266161"/>
    <d v="2015-08-11T04:09:21"/>
    <b v="0"/>
    <n v="0"/>
  </r>
  <r>
    <x v="1950"/>
    <x v="1946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1T03:26:50"/>
    <n v="1429586810"/>
    <d v="2015-04-21T03:26:50"/>
    <b v="0"/>
    <n v="3"/>
  </r>
  <r>
    <x v="1951"/>
    <x v="1947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d v="2012-03-15T01:20:34"/>
    <b v="0"/>
    <n v="44"/>
  </r>
  <r>
    <x v="1952"/>
    <x v="1948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d v="2012-03-28T16:00:46"/>
    <b v="0"/>
    <n v="28"/>
  </r>
  <r>
    <x v="1953"/>
    <x v="1949"/>
    <s v="An album you can bring home to mom."/>
    <n v="5000"/>
    <n v="5046.5200000000004"/>
    <x v="0"/>
    <s v="US"/>
    <s v="USD"/>
    <n v="1381108918"/>
    <d v="2013-10-07T01:21:58"/>
    <n v="1378516918"/>
    <d v="2013-09-07T01:21:58"/>
    <b v="0"/>
    <n v="46"/>
  </r>
  <r>
    <x v="1954"/>
    <x v="1950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d v="2012-08-23T18:19:16"/>
    <b v="0"/>
    <n v="96"/>
  </r>
  <r>
    <x v="1955"/>
    <x v="1951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d v="2014-10-11T20:07:43"/>
    <b v="1"/>
    <n v="94"/>
  </r>
  <r>
    <x v="1956"/>
    <x v="1952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d v="2016-07-27T04:56:36"/>
    <b v="0"/>
    <n v="177"/>
  </r>
  <r>
    <x v="1957"/>
    <x v="1953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2-01T04:59:00"/>
    <n v="1254450706"/>
    <d v="2009-10-02T02:31:46"/>
    <b v="0"/>
    <n v="11"/>
  </r>
  <r>
    <x v="1958"/>
    <x v="1954"/>
    <s v="IJD coincides with the Columbus Day. The musicians are Italian-American and they'll showcase music from the Italian American songbook."/>
    <n v="5000"/>
    <n v="0"/>
    <x v="1"/>
    <s v="US"/>
    <s v="USD"/>
    <n v="1442856131"/>
    <d v="2015-09-21T17:22:11"/>
    <n v="1441128131"/>
    <d v="2015-09-01T17:22:11"/>
    <b v="0"/>
    <n v="0"/>
  </r>
  <r>
    <x v="1959"/>
    <x v="1955"/>
    <s v="Join in and help me make my first jazz album. I would really like to make a Christmas album and a smooth jazz CD. Want a FREE CD?"/>
    <n v="5000"/>
    <n v="65"/>
    <x v="1"/>
    <s v="US"/>
    <s v="USD"/>
    <n v="1293082524"/>
    <d v="2010-12-23T05:35:24"/>
    <n v="1290490524"/>
    <d v="2010-11-23T05:35:24"/>
    <b v="0"/>
    <n v="2"/>
  </r>
  <r>
    <x v="1960"/>
    <x v="1956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22:27:15"/>
    <n v="1451773635"/>
    <d v="2016-01-02T22:27:15"/>
    <b v="0"/>
    <n v="24"/>
  </r>
  <r>
    <x v="1961"/>
    <x v="1957"/>
    <s v="With Project Revive, I aim to protect and nurture the creative impulse through music."/>
    <n v="5000"/>
    <n v="21"/>
    <x v="1"/>
    <s v="US"/>
    <s v="USD"/>
    <n v="1459365802"/>
    <d v="2016-03-30T19:23:22"/>
    <n v="1456777402"/>
    <d v="2016-02-29T20:23:22"/>
    <b v="0"/>
    <n v="2"/>
  </r>
  <r>
    <x v="1962"/>
    <x v="1958"/>
    <s v="The U City Jazz Festival is offered for free to the community and features the best jazz talent from the midwest."/>
    <n v="5000"/>
    <n v="160"/>
    <x v="1"/>
    <s v="US"/>
    <s v="USD"/>
    <n v="1348367100"/>
    <d v="2012-09-23T02:25:00"/>
    <n v="1346180780"/>
    <d v="2012-08-28T19:06:20"/>
    <b v="0"/>
    <n v="4"/>
  </r>
  <r>
    <x v="1963"/>
    <x v="1959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4T02:30:00"/>
    <n v="1402612730"/>
    <d v="2014-06-12T22:38:50"/>
    <b v="0"/>
    <n v="1"/>
  </r>
  <r>
    <x v="1964"/>
    <x v="1960"/>
    <s v="Ground Effect is my first solo EP project intended to help promote Fusion and creative music music in Saskatchewan and Canada."/>
    <n v="5000"/>
    <n v="1520"/>
    <x v="1"/>
    <s v="CA"/>
    <s v="CAD"/>
    <n v="1399183200"/>
    <d v="2014-05-04T06:00:00"/>
    <n v="1396633284"/>
    <d v="2014-04-04T17:41:24"/>
    <b v="0"/>
    <n v="30"/>
  </r>
  <r>
    <x v="1965"/>
    <x v="1961"/>
    <s v="Rider worn tail light brake light. Adheres to virtually any coat, jacket or vest. Stays on even when you get off."/>
    <n v="5000"/>
    <n v="1402"/>
    <x v="1"/>
    <s v="CA"/>
    <s v="CAD"/>
    <n v="1453053661"/>
    <d v="2016-01-17T18:01:01"/>
    <n v="1450461661"/>
    <d v="2015-12-18T18:01:01"/>
    <b v="0"/>
    <n v="24"/>
  </r>
  <r>
    <x v="1966"/>
    <x v="1962"/>
    <s v="Stainless Steel Modular Ring with screw on bezels for WiFi + Bluetooth + NFC Wireless modules with open source IOS and Android Apps"/>
    <n v="5000"/>
    <n v="2296"/>
    <x v="1"/>
    <s v="CA"/>
    <s v="CAD"/>
    <n v="1485147540"/>
    <d v="2017-01-23T04:59:00"/>
    <n v="1481951853"/>
    <d v="2016-12-17T05:17:33"/>
    <b v="0"/>
    <n v="14"/>
  </r>
  <r>
    <x v="1967"/>
    <x v="1963"/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8:33:45"/>
    <n v="1472718825"/>
    <d v="2016-09-01T08:33:45"/>
    <b v="0"/>
    <n v="0"/>
  </r>
  <r>
    <x v="1968"/>
    <x v="1964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8:51:00"/>
    <n v="1466186988"/>
    <d v="2016-06-17T18:09:48"/>
    <b v="0"/>
    <n v="7"/>
  </r>
  <r>
    <x v="1969"/>
    <x v="1965"/>
    <s v="The iPhanny keeps your iPhone 6 safe from bending in those dangerous pants pockets."/>
    <n v="5000"/>
    <n v="65"/>
    <x v="1"/>
    <s v="US"/>
    <s v="USD"/>
    <n v="1417145297"/>
    <d v="2014-11-28T03:28:17"/>
    <n v="1414549697"/>
    <d v="2014-10-29T02:28:17"/>
    <b v="0"/>
    <n v="8"/>
  </r>
  <r>
    <x v="1970"/>
    <x v="1966"/>
    <s v="We make stylish sports clothing from LED jackets to backpacks and LED arm bands.With our LED technology you're sure to be seen in style"/>
    <n v="5000"/>
    <n v="5200"/>
    <x v="2"/>
    <s v="GB"/>
    <s v="GBP"/>
    <n v="1485796613"/>
    <d v="2017-01-30T17:16:53"/>
    <n v="1481908613"/>
    <d v="2016-12-16T17:16:53"/>
    <b v="0"/>
    <n v="4"/>
  </r>
  <r>
    <x v="1971"/>
    <x v="1967"/>
    <s v="The world's most advanced jacket for SMARTPHONE USER ,for WORKOUT, for TRAVEL, for OUTDOOR /Bluetooth Charging Wearable Apparel"/>
    <n v="5000"/>
    <n v="1076751.05"/>
    <x v="2"/>
    <s v="US"/>
    <s v="USD"/>
    <n v="1485254052"/>
    <d v="2017-01-24T10:34:12"/>
    <n v="1481366052"/>
    <d v="2016-12-10T10:34:12"/>
    <b v="0"/>
    <n v="775"/>
  </r>
  <r>
    <x v="1972"/>
    <x v="1968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d v="2016-07-04T04:00:04"/>
    <b v="0"/>
    <n v="166"/>
  </r>
  <r>
    <x v="1973"/>
    <x v="1969"/>
    <s v="Reality Check is a weekly Internet Radio Show. Along with my co-host and engineer we discuss the issues of the day relevant to you!."/>
    <n v="5000"/>
    <n v="50"/>
    <x v="2"/>
    <s v="US"/>
    <s v="USD"/>
    <n v="1429134893"/>
    <d v="2015-04-15T21:54:53"/>
    <n v="1426542893"/>
    <d v="2015-03-16T21:54:53"/>
    <b v="0"/>
    <n v="1"/>
  </r>
  <r>
    <x v="1974"/>
    <x v="1970"/>
    <s v="Xeno is an FPS which combines all the best elements of old school and modern games to create a fresh and unique gameplay experience."/>
    <n v="5000"/>
    <n v="25"/>
    <x v="1"/>
    <s v="GB"/>
    <s v="GBP"/>
    <n v="1431547468"/>
    <d v="2015-05-13T20:04:28"/>
    <n v="1428955468"/>
    <d v="2015-04-13T20:04:28"/>
    <b v="0"/>
    <n v="1"/>
  </r>
  <r>
    <x v="1975"/>
    <x v="1971"/>
    <s v="Fast paced mobile game where you control a rain drop by tilting your screen. Absorb other rain drops to go faster, but avoid clouds."/>
    <n v="5000"/>
    <n v="11"/>
    <x v="1"/>
    <s v="US"/>
    <s v="USD"/>
    <n v="1397910848"/>
    <d v="2014-04-19T12:34:08"/>
    <n v="1395318848"/>
    <d v="2014-03-20T12:34:08"/>
    <b v="0"/>
    <n v="3"/>
  </r>
  <r>
    <x v="1976"/>
    <x v="1972"/>
    <s v="A modernized version of the classic aerial combat arcade game 1942.  Use real fighter jets to take down terrorists on a global scale."/>
    <n v="5000"/>
    <n v="11"/>
    <x v="1"/>
    <s v="US"/>
    <s v="USD"/>
    <n v="1416963300"/>
    <d v="2014-11-26T00:55:00"/>
    <n v="1411775700"/>
    <d v="2014-09-26T23:55:00"/>
    <b v="0"/>
    <n v="3"/>
  </r>
  <r>
    <x v="1977"/>
    <x v="1973"/>
    <s v="We are creating the next epic Massive Multiplayer Online-Real Time Strategy game and we want you to be a part of it!"/>
    <n v="5000"/>
    <n v="0"/>
    <x v="1"/>
    <s v="GB"/>
    <s v="GBP"/>
    <n v="1438859121"/>
    <d v="2015-08-06T11:05:21"/>
    <n v="1436267121"/>
    <d v="2015-07-07T11:05:21"/>
    <b v="0"/>
    <n v="0"/>
  </r>
  <r>
    <x v="1978"/>
    <x v="1974"/>
    <s v="We're about to launch our first ever food truck to share our amazing food and we need your help! Be a part of our truck!"/>
    <n v="5000"/>
    <n v="325"/>
    <x v="1"/>
    <s v="US"/>
    <s v="USD"/>
    <n v="1441507006"/>
    <d v="2015-09-06T02:36:46"/>
    <n v="1438915006"/>
    <d v="2015-08-07T02:36:46"/>
    <b v="0"/>
    <n v="3"/>
  </r>
  <r>
    <x v="1979"/>
    <x v="1975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d v="2014-04-30T22:09:16"/>
    <b v="0"/>
    <n v="549"/>
  </r>
  <r>
    <x v="1980"/>
    <x v="1976"/>
    <s v="Kat is partnering with Kickstarter to raise the funds to complete her first solo World music CD &quot;Gypsy&quot;!"/>
    <n v="5000"/>
    <n v="1465"/>
    <x v="2"/>
    <s v="US"/>
    <s v="USD"/>
    <n v="1317231008"/>
    <d v="2011-09-28T17:30:08"/>
    <n v="1312047008"/>
    <d v="2011-07-30T17:30:08"/>
    <b v="0"/>
    <n v="24"/>
  </r>
  <r>
    <x v="1981"/>
    <x v="1977"/>
    <s v="a non-profit, free, all-day, all-ages music &amp; arts festival dedicated to promoting non-violent spaces for community engagement"/>
    <n v="5000"/>
    <n v="0"/>
    <x v="2"/>
    <s v="US"/>
    <s v="USD"/>
    <n v="1440723600"/>
    <d v="2015-08-28T01:00:00"/>
    <n v="1436394968"/>
    <d v="2015-07-08T22:36:08"/>
    <b v="0"/>
    <n v="0"/>
  </r>
  <r>
    <x v="1982"/>
    <x v="1978"/>
    <s v="CD-Book w/ 26 original songs + illustrations + activities that WORK developing full literacy skills (language &amp; math) of preschoolers."/>
    <n v="5000"/>
    <n v="40"/>
    <x v="2"/>
    <s v="US"/>
    <s v="USD"/>
    <n v="1381090870"/>
    <d v="2013-10-06T20:21:10"/>
    <n v="1377030070"/>
    <d v="2013-08-20T20:21:10"/>
    <b v="0"/>
    <n v="1"/>
  </r>
  <r>
    <x v="1983"/>
    <x v="1979"/>
    <s v="We are non-profit founders creating a forest retreat for the inner city students to record\learn music in an inspirational sanctuary."/>
    <n v="5000"/>
    <n v="2537"/>
    <x v="2"/>
    <s v="US"/>
    <s v="USD"/>
    <n v="1414994340"/>
    <d v="2014-11-03T05:59:00"/>
    <n v="1413057980"/>
    <d v="2014-10-11T20:06:20"/>
    <b v="0"/>
    <n v="34"/>
  </r>
  <r>
    <x v="1984"/>
    <x v="1980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d v="2012-06-07T17:46:51"/>
    <b v="1"/>
    <n v="81"/>
  </r>
  <r>
    <x v="1985"/>
    <x v="198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d v="2010-04-06T17:52:59"/>
    <b v="1"/>
    <n v="28"/>
  </r>
  <r>
    <x v="1986"/>
    <x v="1982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d v="2015-11-09T07:58:55"/>
    <b v="0"/>
    <n v="172"/>
  </r>
  <r>
    <x v="1987"/>
    <x v="1983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d v="2015-11-26T00:18:54"/>
    <b v="0"/>
    <n v="78"/>
  </r>
  <r>
    <x v="1988"/>
    <x v="1984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d v="2015-10-15T00:04:10"/>
    <b v="0"/>
    <n v="90"/>
  </r>
  <r>
    <x v="1989"/>
    <x v="1985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d v="2015-05-22T04:34:54"/>
    <b v="0"/>
    <n v="87"/>
  </r>
  <r>
    <x v="1990"/>
    <x v="1986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d v="2016-11-29T05:08:45"/>
    <b v="0"/>
    <n v="73"/>
  </r>
  <r>
    <x v="1991"/>
    <x v="1987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d v="2016-09-21T14:45:17"/>
    <b v="0"/>
    <n v="112"/>
  </r>
  <r>
    <x v="1992"/>
    <x v="1988"/>
    <s v="The book with advices that can save many lives._x000a_You will find here many case studies, extreme situations and solutions."/>
    <n v="5000"/>
    <n v="419"/>
    <x v="1"/>
    <s v="DE"/>
    <s v="EUR"/>
    <n v="1474230385"/>
    <d v="2016-09-18T20:26:25"/>
    <n v="1471638385"/>
    <d v="2016-08-19T20:26:25"/>
    <b v="0"/>
    <n v="4"/>
  </r>
  <r>
    <x v="1993"/>
    <x v="1989"/>
    <s v="Profesional translation and publishing of the book on unique synthesis of project management and meditation"/>
    <n v="5000"/>
    <n v="403"/>
    <x v="1"/>
    <s v="US"/>
    <s v="USD"/>
    <n v="1419017488"/>
    <d v="2014-12-19T19:31:28"/>
    <n v="1416339088"/>
    <d v="2014-11-18T19:31:28"/>
    <b v="0"/>
    <n v="5"/>
  </r>
  <r>
    <x v="1994"/>
    <x v="1990"/>
    <s v="English Version of my auto-published novel"/>
    <n v="5000"/>
    <n v="145"/>
    <x v="2"/>
    <s v="IT"/>
    <s v="EUR"/>
    <n v="1483459365"/>
    <d v="2017-01-03T16:02:45"/>
    <n v="1480867365"/>
    <d v="2016-12-04T16:02:45"/>
    <b v="0"/>
    <n v="3"/>
  </r>
  <r>
    <x v="1995"/>
    <x v="1991"/>
    <s v="I decided to get help. I respect AA and recognize the value of it's methods but the overwhelming religious language is a big hurdle. ."/>
    <n v="5000"/>
    <n v="0"/>
    <x v="2"/>
    <s v="US"/>
    <s v="USD"/>
    <n v="1407729600"/>
    <d v="2014-08-11T04:00:00"/>
    <n v="1405097760"/>
    <d v="2014-07-11T16:56:00"/>
    <b v="0"/>
    <n v="0"/>
  </r>
  <r>
    <x v="1996"/>
    <x v="1992"/>
    <s v="The Best Science Media on the Web"/>
    <n v="5000"/>
    <n v="8160"/>
    <x v="0"/>
    <s v="US"/>
    <s v="USD"/>
    <n v="1361029958"/>
    <d v="2013-02-16T15:52:38"/>
    <n v="1358437958"/>
    <d v="2013-01-17T15:52:38"/>
    <b v="1"/>
    <n v="234"/>
  </r>
  <r>
    <x v="1997"/>
    <x v="1993"/>
    <s v="This will be my first collection of short stories, written from ideas and scraps of ideas that I've had since I was a young child."/>
    <n v="5000"/>
    <n v="105"/>
    <x v="1"/>
    <s v="CA"/>
    <s v="CAD"/>
    <n v="1383430145"/>
    <d v="2013-11-02T22:09:05"/>
    <n v="1380838145"/>
    <d v="2013-10-03T22:09:05"/>
    <b v="0"/>
    <n v="6"/>
  </r>
  <r>
    <x v="1998"/>
    <x v="1994"/>
    <s v="Those who believe, call them Gods._x000a_Those who don't believe, call them aliens._x000a_Either way, you can't stop the war."/>
    <n v="5000"/>
    <n v="5"/>
    <x v="1"/>
    <s v="US"/>
    <s v="USD"/>
    <n v="1347004260"/>
    <d v="2012-09-07T07:51:00"/>
    <n v="1345062936"/>
    <d v="2012-08-15T20:35:36"/>
    <b v="0"/>
    <n v="1"/>
  </r>
  <r>
    <x v="1999"/>
    <x v="1995"/>
    <s v="My project is a novel, QUIET ENJOYMENT. It is a funny and serious story of one friend helping another deal with AIDS."/>
    <n v="5000"/>
    <n v="0"/>
    <x v="1"/>
    <s v="US"/>
    <s v="USD"/>
    <n v="1352994052"/>
    <d v="2012-11-15T15:40:52"/>
    <n v="1350398452"/>
    <d v="2012-10-16T14:40:52"/>
    <b v="0"/>
    <n v="0"/>
  </r>
  <r>
    <x v="2000"/>
    <x v="1996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5:38:00"/>
    <n v="1425489613"/>
    <d v="2015-03-04T17:20:13"/>
    <b v="0"/>
    <n v="11"/>
  </r>
  <r>
    <x v="2001"/>
    <x v="1997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d v="2016-01-22T11:24:25"/>
    <b v="1"/>
    <n v="294"/>
  </r>
  <r>
    <x v="2002"/>
    <x v="1998"/>
    <s v="For the publication of my first 3 books: an Art book, a graphic novel, and a coloring book"/>
    <n v="5000"/>
    <n v="650"/>
    <x v="2"/>
    <s v="US"/>
    <s v="USD"/>
    <n v="1435698368"/>
    <d v="2015-06-30T21:06:08"/>
    <n v="1431810368"/>
    <d v="2015-05-16T21:06:08"/>
    <b v="0"/>
    <n v="10"/>
  </r>
  <r>
    <x v="2003"/>
    <x v="1999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5:11:00"/>
    <n v="1401585752"/>
    <d v="2014-06-01T01:22:32"/>
    <b v="0"/>
    <n v="9"/>
  </r>
  <r>
    <x v="2004"/>
    <x v="2000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d v="2014-06-04T23:32:49"/>
    <b v="0"/>
    <n v="77"/>
  </r>
  <r>
    <x v="2005"/>
    <x v="2001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d v="2012-04-04T14:33:35"/>
    <b v="0"/>
    <n v="37"/>
  </r>
  <r>
    <x v="2006"/>
    <x v="2002"/>
    <s v="This Is All Now is putting out a brand new record, and we need YOUR help to do it!"/>
    <n v="5000"/>
    <n v="6235"/>
    <x v="0"/>
    <s v="US"/>
    <s v="USD"/>
    <n v="1348516012"/>
    <d v="2012-09-24T19:46:52"/>
    <n v="1345924012"/>
    <d v="2012-08-25T19:46:52"/>
    <b v="0"/>
    <n v="37"/>
  </r>
  <r>
    <x v="2007"/>
    <x v="2003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d v="2013-09-04T14:49:00"/>
    <b v="0"/>
    <n v="10"/>
  </r>
  <r>
    <x v="2008"/>
    <x v="2004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d v="2012-05-10T09:49:37"/>
    <b v="0"/>
    <n v="46"/>
  </r>
  <r>
    <x v="2009"/>
    <x v="2005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d v="2011-03-24T20:01:36"/>
    <b v="0"/>
    <n v="168"/>
  </r>
  <r>
    <x v="2010"/>
    <x v="2006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d v="2016-07-18T14:31:46"/>
    <b v="0"/>
    <n v="113"/>
  </r>
  <r>
    <x v="2011"/>
    <x v="2007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d v="2017-02-26T20:15:19"/>
    <b v="0"/>
    <n v="1"/>
  </r>
  <r>
    <x v="2012"/>
    <x v="2008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d v="2017-02-22T03:37:47"/>
    <b v="0"/>
    <n v="15"/>
  </r>
  <r>
    <x v="2013"/>
    <x v="2009"/>
    <s v="I would love for you to be a part of helping me raise money for music and video production to launch my first Worship album!"/>
    <n v="5000"/>
    <n v="51"/>
    <x v="1"/>
    <s v="US"/>
    <s v="USD"/>
    <n v="1441003537"/>
    <d v="2015-08-31T06:45:37"/>
    <n v="1435819537"/>
    <d v="2015-07-02T06:45:37"/>
    <b v="0"/>
    <n v="2"/>
  </r>
  <r>
    <x v="2014"/>
    <x v="2010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6:18:15"/>
    <n v="1456593495"/>
    <d v="2016-02-27T17:18:15"/>
    <b v="0"/>
    <n v="9"/>
  </r>
  <r>
    <x v="2015"/>
    <x v="2011"/>
    <s v="We want to create a gospel live album which has never been produced before."/>
    <n v="5000"/>
    <n v="34"/>
    <x v="1"/>
    <s v="DE"/>
    <s v="EUR"/>
    <n v="1453122000"/>
    <d v="2016-01-18T13:00:00"/>
    <n v="1449151888"/>
    <d v="2015-12-03T14:11:28"/>
    <b v="0"/>
    <n v="1"/>
  </r>
  <r>
    <x v="2016"/>
    <x v="2012"/>
    <s v="Recording/equipment for MCM - a team of musicians who will help your local musicians to hold your own Cowboy Church with Gospel Music"/>
    <n v="5000"/>
    <n v="0"/>
    <x v="1"/>
    <s v="US"/>
    <s v="USD"/>
    <n v="1435701353"/>
    <d v="2015-06-30T21:55:53"/>
    <n v="1430517353"/>
    <d v="2015-05-01T21:55:53"/>
    <b v="0"/>
    <n v="0"/>
  </r>
  <r>
    <x v="2017"/>
    <x v="2013"/>
    <s v="Kimberly Stokes the daughter of Elder Baby Stokes Jr, of Bibleway C.O.G.I.C, is currently working on a EP. She is sharing her heart"/>
    <n v="5000"/>
    <n v="11"/>
    <x v="1"/>
    <s v="US"/>
    <s v="USD"/>
    <n v="1427772120"/>
    <d v="2015-03-31T03:22:00"/>
    <n v="1425186785"/>
    <d v="2015-03-01T05:13:05"/>
    <b v="0"/>
    <n v="2"/>
  </r>
  <r>
    <x v="2018"/>
    <x v="2014"/>
    <s v="Heavens calling is an album for people all over the world in need of a healing for the soul, positive mindset and total prosperity"/>
    <n v="5000"/>
    <n v="0"/>
    <x v="1"/>
    <s v="US"/>
    <s v="USD"/>
    <n v="1449831863"/>
    <d v="2015-12-11T11:04:23"/>
    <n v="1447239863"/>
    <d v="2015-11-11T11:04:23"/>
    <b v="0"/>
    <n v="0"/>
  </r>
  <r>
    <x v="2019"/>
    <x v="2015"/>
    <s v="Music that inspires and gives hope for overcoming and change. And it is good music."/>
    <n v="5000"/>
    <n v="20"/>
    <x v="1"/>
    <s v="US"/>
    <s v="USD"/>
    <n v="1412283542"/>
    <d v="2014-10-02T20:59:02"/>
    <n v="1409691542"/>
    <d v="2014-09-02T20:59:02"/>
    <b v="0"/>
    <n v="1"/>
  </r>
  <r>
    <x v="2020"/>
    <x v="2016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d v="2016-03-25T20:05:04"/>
    <b v="0"/>
    <n v="125"/>
  </r>
  <r>
    <x v="2021"/>
    <x v="2017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d v="2016-12-29T19:51:23"/>
    <b v="0"/>
    <n v="14"/>
  </r>
  <r>
    <x v="2022"/>
    <x v="2018"/>
    <s v="Death Valley will be the first photo book of Andi State"/>
    <n v="5000"/>
    <n v="5330"/>
    <x v="0"/>
    <s v="US"/>
    <s v="USD"/>
    <n v="1427309629"/>
    <d v="2015-03-25T18:53:49"/>
    <n v="1425585229"/>
    <d v="2015-03-05T19:53:49"/>
    <b v="0"/>
    <n v="49"/>
  </r>
  <r>
    <x v="2023"/>
    <x v="2019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d v="2016-02-05T16:08:33"/>
    <b v="0"/>
    <n v="102"/>
  </r>
  <r>
    <x v="2024"/>
    <x v="2020"/>
    <s v="A photographic search for the true meaning of pride for ones country during the World Cup"/>
    <n v="5000"/>
    <n v="2286"/>
    <x v="1"/>
    <s v="US"/>
    <s v="USD"/>
    <n v="1407080884"/>
    <d v="2014-08-03T15:48:04"/>
    <n v="1404488884"/>
    <d v="2014-07-04T15:48:04"/>
    <b v="1"/>
    <n v="39"/>
  </r>
  <r>
    <x v="2025"/>
    <x v="2021"/>
    <s v="My goal is to create a catalog of farm-to-table recipes with stunning images from restaurants and farms in the southwest."/>
    <n v="5000"/>
    <n v="187"/>
    <x v="1"/>
    <s v="US"/>
    <s v="USD"/>
    <n v="1411824444"/>
    <d v="2014-09-27T13:27:24"/>
    <n v="1406640444"/>
    <d v="2014-07-29T13:27:24"/>
    <b v="1"/>
    <n v="15"/>
  </r>
  <r>
    <x v="2026"/>
    <x v="2022"/>
    <s v="A documentation of the implications of hedonistic architectural ventures in Dubai, the fastest growing city on the planet."/>
    <n v="5000"/>
    <n v="335"/>
    <x v="1"/>
    <s v="GB"/>
    <s v="GBP"/>
    <n v="1414623471"/>
    <d v="2014-10-29T22:57:51"/>
    <n v="1411513071"/>
    <d v="2014-09-23T22:57:51"/>
    <b v="1"/>
    <n v="4"/>
  </r>
  <r>
    <x v="2027"/>
    <x v="2023"/>
    <s v="I want to publish my first photo book and make prints based on a series of rooftop cityscapes I took in 2014 of the city that I love."/>
    <n v="5000"/>
    <n v="1988"/>
    <x v="1"/>
    <s v="US"/>
    <s v="USD"/>
    <n v="1422674700"/>
    <d v="2015-01-31T03:25:00"/>
    <n v="1419954240"/>
    <d v="2014-12-30T15:44:00"/>
    <b v="1"/>
    <n v="33"/>
  </r>
  <r>
    <x v="2028"/>
    <x v="2024"/>
    <s v="I want to explore alternative cultures and lifestyles in America."/>
    <n v="5000"/>
    <n v="553"/>
    <x v="1"/>
    <s v="US"/>
    <s v="USD"/>
    <n v="1411868313"/>
    <d v="2014-09-28T01:38:33"/>
    <n v="1409276313"/>
    <d v="2014-08-29T01:38:33"/>
    <b v="1"/>
    <n v="8"/>
  </r>
  <r>
    <x v="2029"/>
    <x v="2025"/>
    <s v="Help fund our 2013 Sound &amp; Lighting Touring rig!"/>
    <n v="5000"/>
    <n v="10017"/>
    <x v="0"/>
    <s v="US"/>
    <s v="USD"/>
    <n v="1361129129"/>
    <d v="2013-02-17T19:25:29"/>
    <n v="1359660329"/>
    <d v="2013-01-31T19:25:29"/>
    <b v="0"/>
    <n v="55"/>
  </r>
  <r>
    <x v="2030"/>
    <x v="2026"/>
    <s v="Juego de plataformas con 20 personajes. Cada personaje tiene cuatro habilidades distintas al resto de personajes y sus propias voces."/>
    <n v="5000"/>
    <n v="6"/>
    <x v="1"/>
    <s v="ES"/>
    <s v="EUR"/>
    <n v="1457966129"/>
    <d v="2016-03-14T14:35:29"/>
    <n v="1455377729"/>
    <d v="2016-02-13T15:35:29"/>
    <b v="0"/>
    <n v="2"/>
  </r>
  <r>
    <x v="2031"/>
    <x v="2027"/>
    <s v="Sim Betting Football is the only football (soccer) betting simulation  game."/>
    <n v="5000"/>
    <n v="1004"/>
    <x v="1"/>
    <s v="GB"/>
    <s v="GBP"/>
    <n v="1459341380"/>
    <d v="2016-03-30T12:36:20"/>
    <n v="1456839380"/>
    <d v="2016-03-01T13:36:20"/>
    <b v="0"/>
    <n v="24"/>
  </r>
  <r>
    <x v="2032"/>
    <x v="2028"/>
    <s v="Finally! Electrical Wiring Testing Made Easy...  Designed by a Professional for Professionals, Homeowners and DIYs, Too!"/>
    <n v="5000"/>
    <n v="2965"/>
    <x v="1"/>
    <s v="US"/>
    <s v="USD"/>
    <n v="1433395560"/>
    <d v="2015-06-04T05:26:00"/>
    <n v="1430803560"/>
    <d v="2015-05-05T05:26:00"/>
    <b v="0"/>
    <n v="42"/>
  </r>
  <r>
    <x v="2033"/>
    <x v="2029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d v="2011-11-18T20:48:41"/>
    <b v="0"/>
    <n v="77"/>
  </r>
  <r>
    <x v="2034"/>
    <x v="2030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d v="2011-12-21T02:08:30"/>
    <b v="1"/>
    <n v="103"/>
  </r>
  <r>
    <x v="2035"/>
    <x v="2031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d v="2013-02-19T04:38:21"/>
    <b v="1"/>
    <n v="701"/>
  </r>
  <r>
    <x v="2036"/>
    <x v="2032"/>
    <s v="Creating an awareness for infertility through photographing families and showcasing the real faces of infertility."/>
    <n v="5000"/>
    <n v="50"/>
    <x v="1"/>
    <s v="US"/>
    <s v="USD"/>
    <n v="1481473208"/>
    <d v="2016-12-11T16:20:08"/>
    <n v="1478881208"/>
    <d v="2016-11-11T16:20:08"/>
    <b v="0"/>
    <n v="1"/>
  </r>
  <r>
    <x v="2037"/>
    <x v="2033"/>
    <s v="What do you get when you combine 2 of the hottest alt-models in North America with one Canadian photographer? Make a CALENDAR!!!"/>
    <n v="5000"/>
    <n v="625"/>
    <x v="1"/>
    <s v="CA"/>
    <s v="CAD"/>
    <n v="1452120613"/>
    <d v="2016-01-06T22:50:13"/>
    <n v="1449528613"/>
    <d v="2015-12-07T22:50:13"/>
    <b v="0"/>
    <n v="25"/>
  </r>
  <r>
    <x v="2038"/>
    <x v="2034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d v="2015-01-06T19:44:01"/>
    <b v="1"/>
    <n v="183"/>
  </r>
  <r>
    <x v="2039"/>
    <x v="2035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d v="2014-08-10T01:41:37"/>
    <b v="1"/>
    <n v="95"/>
  </r>
  <r>
    <x v="2040"/>
    <x v="2036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d v="2015-10-26T14:49:11"/>
    <b v="0"/>
    <n v="121"/>
  </r>
  <r>
    <x v="2041"/>
    <x v="2037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d v="2016-12-01T18:20:54"/>
    <b v="0"/>
    <n v="35"/>
  </r>
  <r>
    <x v="2042"/>
    <x v="2038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d v="2010-10-07T19:34:30"/>
    <b v="0"/>
    <n v="147"/>
  </r>
  <r>
    <x v="2043"/>
    <x v="2039"/>
    <s v="Point-and-click adventure: The mysterious Nikola Tesla, a time traveling device, and an experiment gone wrong in Colorado Springs"/>
    <n v="5000"/>
    <n v="478"/>
    <x v="1"/>
    <s v="US"/>
    <s v="USD"/>
    <n v="1349392033"/>
    <d v="2012-10-04T23:07:13"/>
    <n v="1346800033"/>
    <d v="2012-09-04T23:07:13"/>
    <b v="0"/>
    <n v="22"/>
  </r>
  <r>
    <x v="2044"/>
    <x v="2040"/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6:18:30"/>
    <n v="1453997910"/>
    <d v="2016-01-28T16:18:30"/>
    <b v="0"/>
    <n v="1"/>
  </r>
  <r>
    <x v="2045"/>
    <x v="2041"/>
    <s v="A Level Editor, Turned up to eleven. Infinite creativity in one package, solo or with up to 16 of your friends."/>
    <n v="5000"/>
    <n v="115"/>
    <x v="1"/>
    <s v="GB"/>
    <s v="GBP"/>
    <n v="1459443385"/>
    <d v="2016-03-31T16:56:25"/>
    <n v="1456854985"/>
    <d v="2016-03-01T17:56:25"/>
    <b v="0"/>
    <n v="5"/>
  </r>
  <r>
    <x v="2046"/>
    <x v="2042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d v="2015-04-02T15:11:49"/>
    <b v="0"/>
    <n v="71"/>
  </r>
  <r>
    <x v="2047"/>
    <x v="2043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d v="2015-10-02T16:04:28"/>
    <b v="0"/>
    <n v="78"/>
  </r>
  <r>
    <x v="2048"/>
    <x v="2044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d v="2013-02-14T08:23:59"/>
    <b v="0"/>
    <n v="623"/>
  </r>
  <r>
    <x v="2049"/>
    <x v="2045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d v="2014-06-16T19:03:28"/>
    <b v="0"/>
    <n v="988"/>
  </r>
  <r>
    <x v="2050"/>
    <x v="2046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d v="2016-03-23T19:49:04"/>
    <b v="0"/>
    <n v="96"/>
  </r>
  <r>
    <x v="2051"/>
    <x v="2047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d v="2016-10-04T19:39:06"/>
    <b v="0"/>
    <n v="290"/>
  </r>
  <r>
    <x v="2052"/>
    <x v="2048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d v="2012-12-21T17:21:20"/>
    <b v="0"/>
    <n v="112"/>
  </r>
  <r>
    <x v="2053"/>
    <x v="2049"/>
    <s v="We are America's first trock band, and we're ready to bring you our first album!"/>
    <n v="5000"/>
    <n v="6680.22"/>
    <x v="0"/>
    <s v="US"/>
    <s v="USD"/>
    <n v="1371785496"/>
    <d v="2013-06-21T03:31:36"/>
    <n v="1369193496"/>
    <d v="2013-05-22T03:31:36"/>
    <b v="1"/>
    <n v="211"/>
  </r>
  <r>
    <x v="2054"/>
    <x v="2050"/>
    <s v="A Sunny Day in Glasgow are recording a new album and we need your help!"/>
    <n v="5000"/>
    <n v="8792.02"/>
    <x v="0"/>
    <s v="US"/>
    <s v="USD"/>
    <n v="1336086026"/>
    <d v="2012-05-03T23:00:26"/>
    <n v="1333494026"/>
    <d v="2012-04-03T23:00:26"/>
    <b v="1"/>
    <n v="157"/>
  </r>
  <r>
    <x v="2055"/>
    <x v="2051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d v="2009-08-25T15:26:54"/>
    <b v="1"/>
    <n v="163"/>
  </r>
  <r>
    <x v="2056"/>
    <x v="2052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d v="2014-02-26T19:36:40"/>
    <b v="1"/>
    <n v="89"/>
  </r>
  <r>
    <x v="2057"/>
    <x v="2053"/>
    <s v="This website will serve as an interface to change lives and have a community routing for your success!"/>
    <n v="5000"/>
    <n v="0"/>
    <x v="2"/>
    <s v="US"/>
    <s v="USD"/>
    <n v="1436729504"/>
    <d v="2015-07-12T19:31:44"/>
    <n v="1434137504"/>
    <d v="2015-06-12T19:31:44"/>
    <b v="0"/>
    <n v="0"/>
  </r>
  <r>
    <x v="2058"/>
    <x v="2054"/>
    <s v="Welcome to Bee Bay Canada, your commission free microjobs website.  Sell at any price and keep 100% of what you earn!"/>
    <n v="5000"/>
    <n v="2"/>
    <x v="2"/>
    <s v="CA"/>
    <s v="CAD"/>
    <n v="1454864280"/>
    <d v="2016-02-07T16:58:00"/>
    <n v="1452272280"/>
    <d v="2016-01-08T16:58:00"/>
    <b v="0"/>
    <n v="1"/>
  </r>
  <r>
    <x v="2059"/>
    <x v="2055"/>
    <s v="We want to create the &quot;Facebook&quot; for Writers. We are working on a new world for people who like to write. Check out more wriyon.com"/>
    <n v="5000"/>
    <n v="3"/>
    <x v="2"/>
    <s v="IE"/>
    <s v="EUR"/>
    <n v="1424940093"/>
    <d v="2015-02-26T08:41:33"/>
    <n v="1422348093"/>
    <d v="2015-01-27T08:41:33"/>
    <b v="0"/>
    <n v="2"/>
  </r>
  <r>
    <x v="2060"/>
    <x v="2056"/>
    <s v="I'm creating a website with projects which I'll create later / Ich erstelle eine Webseite mit Projekten, welche ich spÃ¤ter erstelle."/>
    <n v="5000"/>
    <n v="10"/>
    <x v="2"/>
    <s v="CH"/>
    <s v="CHF"/>
    <n v="1444940558"/>
    <d v="2015-10-15T20:22:38"/>
    <n v="1442348558"/>
    <d v="2015-09-15T20:22:38"/>
    <b v="0"/>
    <n v="1"/>
  </r>
  <r>
    <x v="2061"/>
    <x v="2057"/>
    <s v="We are the first gaming-themed food truck, bringing gourmet pub fare to the Jacksonville area."/>
    <n v="5000"/>
    <n v="1126"/>
    <x v="1"/>
    <s v="US"/>
    <s v="USD"/>
    <n v="1472911375"/>
    <d v="2016-09-03T14:02:55"/>
    <n v="1471096975"/>
    <d v="2016-08-13T14:02:55"/>
    <b v="0"/>
    <n v="20"/>
  </r>
  <r>
    <x v="2062"/>
    <x v="2058"/>
    <s v="Starting a entire clean energy food truck and set a new standard for Cambodia"/>
    <n v="5000"/>
    <n v="10"/>
    <x v="1"/>
    <s v="BE"/>
    <s v="EUR"/>
    <n v="1455399313"/>
    <d v="2016-02-13T21:35:13"/>
    <n v="1452807313"/>
    <d v="2016-01-14T21:35:13"/>
    <b v="0"/>
    <n v="2"/>
  </r>
  <r>
    <x v="2063"/>
    <x v="2059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d v="2015-08-27T04:33:41"/>
    <b v="0"/>
    <n v="115"/>
  </r>
  <r>
    <x v="2064"/>
    <x v="2060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d v="2016-10-27T14:27:51"/>
    <b v="0"/>
    <n v="111"/>
  </r>
  <r>
    <x v="2065"/>
    <x v="2061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d v="2016-05-05T20:55:18"/>
    <b v="0"/>
    <n v="80"/>
  </r>
  <r>
    <x v="2066"/>
    <x v="2062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d v="2010-08-27T00:16:16"/>
    <b v="0"/>
    <n v="38"/>
  </r>
  <r>
    <x v="2067"/>
    <x v="2063"/>
    <s v="Love cereal as much as we do? Then we need your help! We are opening a worldwide cereal cafe, serving the best in imported cereals!"/>
    <n v="5000"/>
    <n v="30"/>
    <x v="1"/>
    <s v="GB"/>
    <s v="GBP"/>
    <n v="1443906000"/>
    <d v="2015-10-03T21:00:00"/>
    <n v="1441955269"/>
    <d v="2015-09-11T07:07:49"/>
    <b v="0"/>
    <n v="2"/>
  </r>
  <r>
    <x v="2068"/>
    <x v="2064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20:09:13"/>
    <n v="1422043753"/>
    <d v="2015-01-23T20:09:13"/>
    <b v="0"/>
    <n v="12"/>
  </r>
  <r>
    <x v="2069"/>
    <x v="2065"/>
    <s v="I am traveling the backroads of Southern California, to discover the best out-of-the-way eateries the area has to offer"/>
    <n v="5000"/>
    <n v="0"/>
    <x v="1"/>
    <s v="US"/>
    <s v="USD"/>
    <n v="1415899228"/>
    <d v="2014-11-13T17:20:28"/>
    <n v="1413303628"/>
    <d v="2014-10-14T16:20:28"/>
    <b v="0"/>
    <n v="0"/>
  </r>
  <r>
    <x v="2070"/>
    <x v="2066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d v="2016-03-31T13:46:00"/>
    <b v="0"/>
    <n v="27"/>
  </r>
  <r>
    <x v="2071"/>
    <x v="2067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d v="2012-06-08T12:29:29"/>
    <b v="0"/>
    <n v="57"/>
  </r>
  <r>
    <x v="2072"/>
    <x v="2068"/>
    <s v="Creating a Food Truck to bring gourmet sausage sliders to Jacksonville, FL for breakfast, lunch, and special events."/>
    <n v="5000"/>
    <n v="530"/>
    <x v="1"/>
    <s v="US"/>
    <s v="USD"/>
    <n v="1447689898"/>
    <d v="2015-11-16T16:04:58"/>
    <n v="1445094298"/>
    <d v="2015-10-17T15:04:58"/>
    <b v="0"/>
    <n v="11"/>
  </r>
  <r>
    <x v="2073"/>
    <x v="2069"/>
    <s v="The first international contest to let students shape the future of interstellar travel."/>
    <n v="5000"/>
    <n v="6387"/>
    <x v="0"/>
    <s v="GB"/>
    <s v="GBP"/>
    <n v="1431608122"/>
    <d v="2015-05-14T12:55:22"/>
    <n v="1429016122"/>
    <d v="2015-04-14T12:55:22"/>
    <b v="0"/>
    <n v="100"/>
  </r>
  <r>
    <x v="2074"/>
    <x v="2070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d v="2014-01-28T19:45:32"/>
    <b v="0"/>
    <n v="199"/>
  </r>
  <r>
    <x v="2075"/>
    <x v="2071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d v="2013-09-25T23:00:10"/>
    <b v="0"/>
    <n v="60"/>
  </r>
  <r>
    <x v="2076"/>
    <x v="2072"/>
    <s v="I want to start a food truck that specializes in chili cheese dogs, using new kinds of meats, cheeses and toppings you wouldn't imagine"/>
    <n v="5000"/>
    <n v="40"/>
    <x v="1"/>
    <s v="US"/>
    <s v="USD"/>
    <n v="1407899966"/>
    <d v="2014-08-13T03:19:26"/>
    <n v="1405307966"/>
    <d v="2014-07-14T03:19:26"/>
    <b v="0"/>
    <n v="3"/>
  </r>
  <r>
    <x v="2077"/>
    <x v="2073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d v="2016-11-30T20:34:13"/>
    <b v="0"/>
    <n v="185"/>
  </r>
  <r>
    <x v="2078"/>
    <x v="2074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d v="2016-09-07T03:26:44"/>
    <b v="0"/>
    <n v="15"/>
  </r>
  <r>
    <x v="2079"/>
    <x v="2075"/>
    <s v="Interactive Book with Audio to learn the Ojibwe Language for Children.  Website, Ebook and more!"/>
    <n v="5000"/>
    <n v="53"/>
    <x v="1"/>
    <s v="US"/>
    <s v="USD"/>
    <n v="1472835802"/>
    <d v="2016-09-02T17:03:22"/>
    <n v="1470243802"/>
    <d v="2016-08-03T17:03:22"/>
    <b v="0"/>
    <n v="4"/>
  </r>
  <r>
    <x v="2080"/>
    <x v="2076"/>
    <s v="A fantastic Doggie Adventure filled with laughter, tears and heroics. Lets get a fresh New Edition of Bosley published for all to enjoy"/>
    <n v="5000"/>
    <n v="0"/>
    <x v="1"/>
    <s v="GB"/>
    <s v="GBP"/>
    <n v="1371726258"/>
    <d v="2013-06-20T11:04:18"/>
    <n v="1369134258"/>
    <d v="2013-05-21T11:04:18"/>
    <b v="0"/>
    <n v="0"/>
  </r>
  <r>
    <x v="2081"/>
    <x v="2077"/>
    <s v="Help me give away 500 copies of my picture book so more kids will know US geography!"/>
    <n v="5000"/>
    <n v="36"/>
    <x v="1"/>
    <s v="US"/>
    <s v="USD"/>
    <n v="1357176693"/>
    <d v="2013-01-03T01:31:33"/>
    <n v="1354584693"/>
    <d v="2012-12-04T01:31:33"/>
    <b v="0"/>
    <n v="4"/>
  </r>
  <r>
    <x v="2082"/>
    <x v="2078"/>
    <s v="Jambie is a children's book geared towards kids ages 4-9 years of age. This book teaches young children about making wise decisions."/>
    <n v="5000"/>
    <n v="100"/>
    <x v="1"/>
    <s v="US"/>
    <s v="USD"/>
    <n v="1313078518"/>
    <d v="2011-08-11T16:01:58"/>
    <n v="1310486518"/>
    <d v="2011-07-12T16:01:58"/>
    <b v="0"/>
    <n v="4"/>
  </r>
  <r>
    <x v="2083"/>
    <x v="2079"/>
    <s v="Kids Radio Theatre is a radio show played on National Pubic Radio to teach children all about theatre every Sunday 20 states."/>
    <n v="5000"/>
    <n v="150"/>
    <x v="1"/>
    <s v="US"/>
    <s v="USD"/>
    <n v="1323994754"/>
    <d v="2011-12-16T00:19:14"/>
    <n v="1321402754"/>
    <d v="2011-11-16T00:19:14"/>
    <b v="0"/>
    <n v="2"/>
  </r>
  <r>
    <x v="2084"/>
    <x v="2080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d v="2016-07-07T04:32:47"/>
    <b v="0"/>
    <n v="142"/>
  </r>
  <r>
    <x v="2085"/>
    <x v="2081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d v="2015-07-16T16:12:01"/>
    <b v="0"/>
    <n v="139"/>
  </r>
  <r>
    <x v="2086"/>
    <x v="2082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d v="2016-05-17T06:21:10"/>
    <b v="0"/>
    <n v="130"/>
  </r>
  <r>
    <x v="2087"/>
    <x v="2083"/>
    <s v="Bringing Shakespeare back to the Playwrights"/>
    <n v="5000"/>
    <n v="6300"/>
    <x v="0"/>
    <s v="US"/>
    <s v="USD"/>
    <n v="1435611438"/>
    <d v="2015-06-29T20:57:18"/>
    <n v="1433019438"/>
    <d v="2015-05-30T20:57:18"/>
    <b v="0"/>
    <n v="93"/>
  </r>
  <r>
    <x v="2088"/>
    <x v="2084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d v="2015-02-19T17:51:38"/>
    <b v="0"/>
    <n v="83"/>
  </r>
  <r>
    <x v="2089"/>
    <x v="2085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d v="2015-05-15T12:36:49"/>
    <b v="0"/>
    <n v="104"/>
  </r>
  <r>
    <x v="2090"/>
    <x v="2086"/>
    <s v="Just one time back to the past on the Freedom Train will open your eyes and your lives will never ever be the same!"/>
    <n v="5000"/>
    <n v="95"/>
    <x v="1"/>
    <s v="US"/>
    <s v="USD"/>
    <n v="1403312703"/>
    <d v="2014-06-21T01:05:03"/>
    <n v="1400720703"/>
    <d v="2014-05-22T01:05:03"/>
    <b v="0"/>
    <n v="6"/>
  </r>
  <r>
    <x v="2091"/>
    <x v="2087"/>
    <s v="The reality is dark, sinister. The milieu is not as friendly as it claims. What is this place? Where is it? Is it your local church?"/>
    <n v="5000"/>
    <n v="45"/>
    <x v="1"/>
    <s v="US"/>
    <s v="USD"/>
    <n v="1476482400"/>
    <d v="2016-10-14T22:00:00"/>
    <n v="1473893721"/>
    <d v="2016-09-14T22:55:21"/>
    <b v="0"/>
    <n v="2"/>
  </r>
  <r>
    <x v="2092"/>
    <x v="2088"/>
    <s v="The war in Iraq changed everything -one journey from the safe haven of the 99% to the shadows of veteran. How would you persevere?"/>
    <n v="5000"/>
    <n v="750"/>
    <x v="1"/>
    <s v="US"/>
    <s v="USD"/>
    <n v="1400301165"/>
    <d v="2014-05-17T04:32:45"/>
    <n v="1397709165"/>
    <d v="2014-04-17T04:32:45"/>
    <b v="0"/>
    <n v="9"/>
  </r>
  <r>
    <x v="2093"/>
    <x v="2089"/>
    <s v="We present Classics made for the 21st Century and we need a space! Please help us rent a space for The Importance of Being Earnest!"/>
    <n v="5000"/>
    <n v="271"/>
    <x v="1"/>
    <s v="US"/>
    <s v="USD"/>
    <n v="1484684186"/>
    <d v="2017-01-17T20:16:26"/>
    <n v="1482092186"/>
    <d v="2016-12-18T20:16:26"/>
    <b v="0"/>
    <n v="3"/>
  </r>
  <r>
    <x v="2094"/>
    <x v="2090"/>
    <s v="Fundraising for REDISCOVERING KIA THE PLAY"/>
    <n v="5000"/>
    <n v="25"/>
    <x v="1"/>
    <s v="US"/>
    <s v="USD"/>
    <n v="1420768800"/>
    <d v="2015-01-09T02:00:00"/>
    <n v="1415644395"/>
    <d v="2014-11-10T18:33:15"/>
    <b v="0"/>
    <n v="2"/>
  </r>
  <r>
    <x v="2095"/>
    <x v="2091"/>
    <s v="We are raising funds to rent a theater hall for a play to help educate teenagers and parents on the pitfalls teenagers currently face."/>
    <n v="5000"/>
    <n v="39"/>
    <x v="1"/>
    <s v="US"/>
    <s v="USD"/>
    <n v="1441771218"/>
    <d v="2015-09-09T04:00:18"/>
    <n v="1436587218"/>
    <d v="2015-07-11T04:00:18"/>
    <b v="0"/>
    <n v="4"/>
  </r>
  <r>
    <x v="2096"/>
    <x v="2092"/>
    <s v="A meta-theatrical retelling of Chekhov's Three Sisters, framed with Civil War Hymns, Dance, and wild theatricality."/>
    <n v="5000"/>
    <n v="1362"/>
    <x v="1"/>
    <s v="US"/>
    <s v="USD"/>
    <n v="1446131207"/>
    <d v="2015-10-29T15:06:47"/>
    <n v="1443712007"/>
    <d v="2015-10-01T15:06:47"/>
    <b v="0"/>
    <n v="20"/>
  </r>
  <r>
    <x v="2097"/>
    <x v="2093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d v="2015-02-26T05:05:59"/>
    <b v="0"/>
    <n v="108"/>
  </r>
  <r>
    <x v="2098"/>
    <x v="2094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d v="2014-07-07T21:50:19"/>
    <b v="0"/>
    <n v="196"/>
  </r>
  <r>
    <x v="2099"/>
    <x v="2095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d v="2015-02-07T04:44:52"/>
    <b v="0"/>
    <n v="71"/>
  </r>
  <r>
    <x v="2100"/>
    <x v="2096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d v="2015-12-03T19:38:28"/>
    <b v="0"/>
    <n v="33"/>
  </r>
  <r>
    <x v="2101"/>
    <x v="2097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d v="2014-08-29T01:27:51"/>
    <b v="0"/>
    <n v="87"/>
  </r>
  <r>
    <x v="2102"/>
    <x v="2098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d v="2014-12-20T19:47:03"/>
    <b v="0"/>
    <n v="46"/>
  </r>
  <r>
    <x v="2103"/>
    <x v="2099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d v="2016-01-12T16:29:03"/>
    <b v="1"/>
    <n v="59"/>
  </r>
  <r>
    <x v="2104"/>
    <x v="2100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d v="2012-09-06T23:51:15"/>
    <b v="0"/>
    <n v="182"/>
  </r>
  <r>
    <x v="2105"/>
    <x v="2101"/>
    <s v="We have a space! Help us fill it with a stage, chairs, gear and audiences' laughter!"/>
    <n v="5000"/>
    <n v="8401"/>
    <x v="0"/>
    <s v="US"/>
    <s v="USD"/>
    <n v="1471242025"/>
    <d v="2016-08-15T06:20:25"/>
    <n v="1468650025"/>
    <d v="2016-07-16T06:20:25"/>
    <b v="0"/>
    <n v="99"/>
  </r>
  <r>
    <x v="2106"/>
    <x v="2102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d v="2014-12-02T21:37:42"/>
    <b v="0"/>
    <n v="47"/>
  </r>
  <r>
    <x v="2107"/>
    <x v="2103"/>
    <s v="Roanoke, Virginia's first long-form improv theatre company. Producing improv and scripted theatre, with a dynamic training program."/>
    <n v="5000"/>
    <n v="796"/>
    <x v="1"/>
    <s v="US"/>
    <s v="USD"/>
    <n v="1471214743"/>
    <d v="2016-08-14T22:45:43"/>
    <n v="1468622743"/>
    <d v="2016-07-15T22:45:43"/>
    <b v="0"/>
    <n v="9"/>
  </r>
  <r>
    <x v="2108"/>
    <x v="2104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d v="2012-11-20T11:58:45"/>
    <b v="1"/>
    <n v="302"/>
  </r>
  <r>
    <x v="2109"/>
    <x v="2105"/>
    <s v="A 40s crime-noir play using nursery rhyme characters."/>
    <n v="5000"/>
    <n v="5700"/>
    <x v="0"/>
    <s v="US"/>
    <s v="USD"/>
    <n v="1374523752"/>
    <d v="2013-07-22T20:09:12"/>
    <n v="1371931752"/>
    <d v="2013-06-22T20:09:12"/>
    <b v="1"/>
    <n v="69"/>
  </r>
  <r>
    <x v="2110"/>
    <x v="2106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d v="2010-12-19T21:17:07"/>
    <b v="1"/>
    <n v="60"/>
  </r>
  <r>
    <x v="2111"/>
    <x v="2107"/>
    <s v="Bringing Richard O'Brien's sequel to legendary Rocky Horror to the stage for the first time. First London, then...The World!"/>
    <n v="5000"/>
    <n v="587"/>
    <x v="1"/>
    <s v="GB"/>
    <s v="GBP"/>
    <n v="1424474056"/>
    <d v="2015-02-20T23:14:16"/>
    <n v="1420586056"/>
    <d v="2015-01-06T23:14:16"/>
    <b v="0"/>
    <n v="24"/>
  </r>
  <r>
    <x v="2112"/>
    <x v="2108"/>
    <s v="The Milburn Stone Theatre needs your help to bring its high-flying next blockbuster musical, TARZAN, to life!"/>
    <n v="5000"/>
    <n v="2608"/>
    <x v="1"/>
    <s v="US"/>
    <s v="USD"/>
    <n v="1410037200"/>
    <d v="2014-09-06T21:00:00"/>
    <n v="1407435418"/>
    <d v="2014-08-07T18:16:58"/>
    <b v="0"/>
    <n v="53"/>
  </r>
  <r>
    <x v="2113"/>
    <x v="2109"/>
    <s v="Falling in love at Christmas should never be a drag! A rocking musical about four lives intersecting at a nightclub at Christmas."/>
    <n v="5000"/>
    <n v="2726"/>
    <x v="1"/>
    <s v="US"/>
    <s v="USD"/>
    <n v="1450072740"/>
    <d v="2015-12-14T05:59:00"/>
    <n v="1445027346"/>
    <d v="2015-10-16T20:29:06"/>
    <b v="0"/>
    <n v="25"/>
  </r>
  <r>
    <x v="2114"/>
    <x v="2110"/>
    <s v="PTYA is a non-profit musical theater group for kids ages 7-18 that teaches the importance of self expression through the arts."/>
    <n v="5000"/>
    <n v="0"/>
    <x v="1"/>
    <s v="US"/>
    <s v="USD"/>
    <n v="1442644651"/>
    <d v="2015-09-19T06:37:31"/>
    <n v="1440052651"/>
    <d v="2015-08-20T06:37:31"/>
    <b v="0"/>
    <n v="0"/>
  </r>
  <r>
    <x v="2115"/>
    <x v="2111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d v="2014-07-07T14:31:17"/>
    <b v="1"/>
    <n v="82"/>
  </r>
  <r>
    <x v="2116"/>
    <x v="2112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d v="2017-01-31T19:19:15"/>
    <b v="0"/>
    <n v="61"/>
  </r>
  <r>
    <x v="2117"/>
    <x v="2113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d v="2015-10-26T16:08:38"/>
    <b v="1"/>
    <n v="73"/>
  </r>
  <r>
    <x v="2118"/>
    <x v="2114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d v="2014-10-19T16:23:26"/>
    <b v="1"/>
    <n v="100"/>
  </r>
  <r>
    <x v="2119"/>
    <x v="2115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d v="2015-08-03T00:28:25"/>
    <b v="0"/>
    <n v="47"/>
  </r>
  <r>
    <x v="2120"/>
    <x v="2116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d v="2015-09-01T16:44:46"/>
    <b v="0"/>
    <n v="65"/>
  </r>
  <r>
    <x v="2121"/>
    <x v="2117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d v="2014-07-07T16:10:46"/>
    <b v="0"/>
    <n v="63"/>
  </r>
  <r>
    <x v="2122"/>
    <x v="2118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d v="2014-06-16T09:29:25"/>
    <b v="0"/>
    <n v="54"/>
  </r>
  <r>
    <x v="2123"/>
    <x v="2119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d v="2016-05-05T23:49:38"/>
    <b v="0"/>
    <n v="70"/>
  </r>
  <r>
    <x v="2124"/>
    <x v="2120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d v="2014-08-15T00:36:30"/>
    <b v="0"/>
    <n v="68"/>
  </r>
  <r>
    <x v="2125"/>
    <x v="2121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d v="2016-11-16T00:59:40"/>
    <b v="0"/>
    <n v="54"/>
  </r>
  <r>
    <x v="2126"/>
    <x v="2122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d v="2014-07-31T12:59:53"/>
    <b v="0"/>
    <n v="37"/>
  </r>
  <r>
    <x v="2127"/>
    <x v="1309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d v="2014-06-19T02:57:08"/>
    <b v="0"/>
    <n v="82"/>
  </r>
  <r>
    <x v="2128"/>
    <x v="2123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d v="2016-07-24T03:07:17"/>
    <b v="0"/>
    <n v="93"/>
  </r>
  <r>
    <x v="2129"/>
    <x v="2124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d v="2014-04-24T15:15:31"/>
    <b v="0"/>
    <n v="72"/>
  </r>
  <r>
    <x v="2130"/>
    <x v="2125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d v="2014-10-03T18:18:29"/>
    <b v="0"/>
    <n v="72"/>
  </r>
  <r>
    <x v="2131"/>
    <x v="2126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d v="2015-08-27T15:00:23"/>
    <b v="0"/>
    <n v="204"/>
  </r>
  <r>
    <x v="2132"/>
    <x v="2127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d v="2015-01-12T01:12:39"/>
    <b v="0"/>
    <n v="53"/>
  </r>
  <r>
    <x v="2133"/>
    <x v="2128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d v="2014-12-09T16:31:36"/>
    <b v="0"/>
    <n v="41"/>
  </r>
  <r>
    <x v="2134"/>
    <x v="2129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d v="2014-09-20T08:00:34"/>
    <b v="0"/>
    <n v="73"/>
  </r>
  <r>
    <x v="2135"/>
    <x v="2130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d v="2014-05-30T17:26:51"/>
    <b v="0"/>
    <n v="57"/>
  </r>
  <r>
    <x v="2136"/>
    <x v="2131"/>
    <s v="SMOKEY AND THE BANDIT: THE MUSICAL_x000a_The classic film, characters and music you love, on stage, LIVE!"/>
    <n v="5000"/>
    <n v="1762"/>
    <x v="1"/>
    <s v="US"/>
    <s v="USD"/>
    <n v="1479517200"/>
    <d v="2016-11-19T01:00:00"/>
    <n v="1475765867"/>
    <d v="2016-10-06T14:57:47"/>
    <b v="0"/>
    <n v="31"/>
  </r>
  <r>
    <x v="2137"/>
    <x v="2132"/>
    <s v="We are the Saugerties High School drama club. Please help us create our musical to keep theater alive!"/>
    <n v="5000"/>
    <n v="821"/>
    <x v="1"/>
    <s v="US"/>
    <s v="USD"/>
    <n v="1457413140"/>
    <d v="2016-03-08T04:59:00"/>
    <n v="1454996887"/>
    <d v="2016-02-09T05:48:07"/>
    <b v="0"/>
    <n v="12"/>
  </r>
  <r>
    <x v="2138"/>
    <x v="2133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d v="2015-06-18T19:16:38"/>
    <b v="0"/>
    <n v="79"/>
  </r>
  <r>
    <x v="2139"/>
    <x v="2134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d v="2017-01-02T21:50:36"/>
    <b v="0"/>
    <n v="46"/>
  </r>
  <r>
    <x v="2140"/>
    <x v="2135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d v="2014-04-24T14:14:19"/>
    <b v="0"/>
    <n v="126"/>
  </r>
  <r>
    <x v="2141"/>
    <x v="2136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d v="2014-05-28T05:14:15"/>
    <b v="0"/>
    <n v="25"/>
  </r>
  <r>
    <x v="2142"/>
    <x v="2137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d v="2016-02-01T19:21:27"/>
    <b v="0"/>
    <n v="136"/>
  </r>
  <r>
    <x v="2143"/>
    <x v="2138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d v="2014-10-15T22:28:04"/>
    <b v="0"/>
    <n v="44"/>
  </r>
  <r>
    <x v="2144"/>
    <x v="2139"/>
    <s v="Shoe-string, Independent theater with a focus on art that makes you think.  Next, we're putting on an award winning Steve Martin play!"/>
    <n v="5000"/>
    <n v="362"/>
    <x v="1"/>
    <s v="US"/>
    <s v="USD"/>
    <n v="1427082912"/>
    <d v="2015-03-23T03:55:12"/>
    <n v="1423198512"/>
    <d v="2015-02-06T04:55:12"/>
    <b v="0"/>
    <n v="5"/>
  </r>
  <r>
    <x v="2145"/>
    <x v="2140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5:09:04"/>
    <n v="1407388144"/>
    <d v="2014-08-07T05:09:04"/>
    <b v="0"/>
    <n v="4"/>
  </r>
  <r>
    <x v="2146"/>
    <x v="2141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d v="2016-01-26T16:57:16"/>
    <b v="0"/>
    <n v="52"/>
  </r>
  <r>
    <x v="2147"/>
    <x v="2142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d v="2015-05-04T19:46:40"/>
    <b v="0"/>
    <n v="30"/>
  </r>
  <r>
    <x v="2148"/>
    <x v="2143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d v="2014-04-10T12:36:26"/>
    <b v="0"/>
    <n v="91"/>
  </r>
  <r>
    <x v="2149"/>
    <x v="2144"/>
    <s v="A musical about two guys writing a musical about...two guys writing a musical."/>
    <n v="5000"/>
    <n v="5000"/>
    <x v="0"/>
    <s v="US"/>
    <s v="USD"/>
    <n v="1427907626"/>
    <d v="2015-04-01T17:00:26"/>
    <n v="1425319226"/>
    <d v="2015-03-02T18:00:26"/>
    <b v="0"/>
    <n v="77"/>
  </r>
  <r>
    <x v="2150"/>
    <x v="2145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d v="2016-11-08T14:48:26"/>
    <b v="0"/>
    <n v="33"/>
  </r>
  <r>
    <x v="2151"/>
    <x v="2146"/>
    <s v="A dramatic hip-hopera, inspired from monologues written by the performers."/>
    <n v="5000"/>
    <n v="5410"/>
    <x v="0"/>
    <s v="US"/>
    <s v="USD"/>
    <n v="1479175680"/>
    <d v="2016-11-15T02:08:00"/>
    <n v="1476317247"/>
    <d v="2016-10-13T00:07:27"/>
    <b v="0"/>
    <n v="57"/>
  </r>
  <r>
    <x v="2152"/>
    <x v="2147"/>
    <s v="Local boy turned producer returns with a brand new show, another talented cast, dazzling costumes and brand new set! Please support!"/>
    <n v="5000"/>
    <n v="50"/>
    <x v="1"/>
    <s v="GB"/>
    <s v="GBP"/>
    <n v="1433685354"/>
    <d v="2015-06-07T13:55:54"/>
    <n v="1431093354"/>
    <d v="2015-05-08T13:55:54"/>
    <b v="0"/>
    <n v="1"/>
  </r>
  <r>
    <x v="2153"/>
    <x v="2148"/>
    <s v="The Imaginary : A Musical is a new musical adaptation based on the novel written by A.F. Harrold.       TheImaginaryAMusical.com"/>
    <n v="5000"/>
    <n v="426"/>
    <x v="1"/>
    <s v="US"/>
    <s v="USD"/>
    <n v="1420215216"/>
    <d v="2015-01-02T16:13:36"/>
    <n v="1417536816"/>
    <d v="2014-12-02T16:13:36"/>
    <b v="0"/>
    <n v="9"/>
  </r>
  <r>
    <x v="2154"/>
    <x v="2149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d v="2015-11-21T20:06:57"/>
    <b v="0"/>
    <n v="76"/>
  </r>
  <r>
    <x v="2155"/>
    <x v="2150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d v="2015-05-27T01:40:14"/>
    <b v="0"/>
    <n v="49"/>
  </r>
  <r>
    <x v="2156"/>
    <x v="2151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d v="2014-11-01T12:39:47"/>
    <b v="0"/>
    <n v="28"/>
  </r>
  <r>
    <x v="2157"/>
    <x v="2152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11:50:52"/>
    <n v="1397217052"/>
    <d v="2014-04-11T11:50:52"/>
    <b v="1"/>
    <n v="23"/>
  </r>
  <r>
    <x v="2158"/>
    <x v="2153"/>
    <s v="Vengeance Can Wait navigates Japanese sub-culture as it charts a dark, twisted and touching, â€œdifferentâ€ kind of love story."/>
    <n v="5000"/>
    <n v="1065"/>
    <x v="1"/>
    <s v="US"/>
    <s v="USD"/>
    <n v="1401587064"/>
    <d v="2014-06-01T01:44:24"/>
    <n v="1399427064"/>
    <d v="2014-05-07T01:44:24"/>
    <b v="1"/>
    <n v="19"/>
  </r>
  <r>
    <x v="2159"/>
    <x v="2154"/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6:50:03"/>
    <n v="1423245003"/>
    <d v="2015-02-06T17:50:03"/>
    <b v="0"/>
    <n v="1"/>
  </r>
  <r>
    <x v="2160"/>
    <x v="2155"/>
    <s v="The Ultimate Screenwriting Conference_x000a_is the experience showing screenwriters how to write and sell a screenplay in hollywood!"/>
    <n v="5000"/>
    <n v="260"/>
    <x v="1"/>
    <s v="US"/>
    <s v="USD"/>
    <n v="1406913120"/>
    <d v="2014-08-01T17:12:00"/>
    <n v="1404927690"/>
    <d v="2014-07-09T17:41:30"/>
    <b v="0"/>
    <n v="4"/>
  </r>
  <r>
    <x v="2161"/>
    <x v="2156"/>
    <s v="I want to create a theatrical performance of the book Grammar Land and present it at schools to help children learn proper grammar."/>
    <n v="5000"/>
    <n v="60"/>
    <x v="1"/>
    <s v="US"/>
    <s v="USD"/>
    <n v="1447799054"/>
    <d v="2015-11-17T22:24:14"/>
    <n v="1445203454"/>
    <d v="2015-10-18T21:24:14"/>
    <b v="0"/>
    <n v="3"/>
  </r>
  <r>
    <x v="2162"/>
    <x v="2157"/>
    <s v="New collection of music by Scott Evan Davis!"/>
    <n v="5000"/>
    <n v="10"/>
    <x v="2"/>
    <s v="GB"/>
    <s v="GBP"/>
    <n v="1410191405"/>
    <d v="2014-09-08T15:50:05"/>
    <n v="1408031405"/>
    <d v="2014-08-14T15:50:05"/>
    <b v="0"/>
    <n v="1"/>
  </r>
  <r>
    <x v="2163"/>
    <x v="2158"/>
    <s v="Two sisters living in a Cornish seaside town attempt to hide and escape from a life- circle of deceit, abuse, incest and revenge."/>
    <n v="5000"/>
    <n v="90"/>
    <x v="1"/>
    <s v="GB"/>
    <s v="GBP"/>
    <n v="1453075200"/>
    <d v="2016-01-18T00:00:00"/>
    <n v="1450628773"/>
    <d v="2015-12-20T16:26:13"/>
    <b v="0"/>
    <n v="3"/>
  </r>
  <r>
    <x v="2164"/>
    <x v="2159"/>
    <s v="Producing syllabus-relevant theatre targeted to HSC students on the NSW Central Coast"/>
    <n v="5000"/>
    <n v="15"/>
    <x v="1"/>
    <s v="AU"/>
    <s v="AUD"/>
    <n v="1419645748"/>
    <d v="2014-12-27T02:02:28"/>
    <n v="1417053748"/>
    <d v="2014-11-27T02:02:28"/>
    <b v="0"/>
    <n v="1"/>
  </r>
  <r>
    <x v="2165"/>
    <x v="2160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6T04:59:00"/>
    <n v="1442593427"/>
    <d v="2015-09-18T16:23:47"/>
    <b v="0"/>
    <n v="7"/>
  </r>
  <r>
    <x v="2166"/>
    <x v="2161"/>
    <s v="Lost youth and lost souls struggle to find meaning amid dingy basements, vanishing malls, and a bleak Midwestern summer."/>
    <n v="5000"/>
    <n v="550"/>
    <x v="1"/>
    <s v="US"/>
    <s v="USD"/>
    <n v="1443704400"/>
    <d v="2015-10-01T13:00:00"/>
    <n v="1439827639"/>
    <d v="2015-08-17T16:07:19"/>
    <b v="0"/>
    <n v="12"/>
  </r>
  <r>
    <x v="2167"/>
    <x v="2162"/>
    <s v="'Potter.' is a parody of the popular Harry Potter series allowing aspiring actors a chance to work in a professional production."/>
    <n v="5000"/>
    <n v="5"/>
    <x v="1"/>
    <s v="AU"/>
    <s v="AUD"/>
    <n v="1412656200"/>
    <d v="2014-10-07T04:30:00"/>
    <n v="1412328979"/>
    <d v="2014-10-03T09:36:19"/>
    <b v="0"/>
    <n v="1"/>
  </r>
  <r>
    <x v="2168"/>
    <x v="2163"/>
    <s v="A Stage Play that will bring you to the edge of your seat , leave you thinkin and will also have you laughing while enjoyin the talent"/>
    <n v="5000"/>
    <n v="11"/>
    <x v="1"/>
    <s v="US"/>
    <s v="USD"/>
    <n v="1420199351"/>
    <d v="2015-01-02T11:49:11"/>
    <n v="1416311351"/>
    <d v="2014-11-18T11:49:11"/>
    <b v="0"/>
    <n v="2"/>
  </r>
  <r>
    <x v="2169"/>
    <x v="2164"/>
    <s v="Field Trip Theatre has  commissioned Alexandra Petri to write a world premiere play set in DC , &quot;The Scrum&quot;,"/>
    <n v="5000"/>
    <n v="1782"/>
    <x v="1"/>
    <s v="US"/>
    <s v="USD"/>
    <n v="1446483000"/>
    <d v="2015-11-02T16:50:00"/>
    <n v="1443811268"/>
    <d v="2015-10-02T18:41:08"/>
    <b v="0"/>
    <n v="13"/>
  </r>
  <r>
    <x v="2170"/>
    <x v="2165"/>
    <s v="My project is to finish writing all 38 of Shakespeare's Plays into shortened 15-20 minute Shortened versions and publish them in 1 year"/>
    <n v="5000"/>
    <n v="0"/>
    <x v="1"/>
    <s v="US"/>
    <s v="USD"/>
    <n v="1440690875"/>
    <d v="2015-08-27T15:54:35"/>
    <n v="1438098875"/>
    <d v="2015-07-28T15:54:35"/>
    <b v="0"/>
    <n v="0"/>
  </r>
  <r>
    <x v="2171"/>
    <x v="2166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21:23:30"/>
    <n v="1397683410"/>
    <d v="2014-04-16T21:23:30"/>
    <b v="0"/>
    <n v="2"/>
  </r>
  <r>
    <x v="2172"/>
    <x v="2167"/>
    <s v="&quot;On the breast of her gown, in fine red cloth, appeared the letter A.&quot; But what about the rest of the alphabet?"/>
    <n v="5000"/>
    <n v="527"/>
    <x v="1"/>
    <s v="US"/>
    <s v="USD"/>
    <n v="1463945673"/>
    <d v="2016-05-22T19:34:33"/>
    <n v="1458761673"/>
    <d v="2016-03-23T19:34:33"/>
    <b v="0"/>
    <n v="11"/>
  </r>
  <r>
    <x v="2173"/>
    <x v="2168"/>
    <s v="Staged Right Theatre Company is putting on its first season this year, and we need your help with raising money to put on four plays!"/>
    <n v="5000"/>
    <n v="3905"/>
    <x v="1"/>
    <s v="US"/>
    <s v="USD"/>
    <n v="1462766400"/>
    <d v="2016-05-09T04:00:00"/>
    <n v="1460219110"/>
    <d v="2016-04-09T16:25:10"/>
    <b v="0"/>
    <n v="37"/>
  </r>
  <r>
    <x v="2174"/>
    <x v="2169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13:04:00"/>
    <n v="1460034594"/>
    <d v="2016-04-07T13:09:54"/>
    <b v="0"/>
    <n v="13"/>
  </r>
  <r>
    <x v="2175"/>
    <x v="2170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5:42:16"/>
    <n v="1432705336"/>
    <d v="2015-05-27T05:42:16"/>
    <b v="0"/>
    <n v="4"/>
  </r>
  <r>
    <x v="2176"/>
    <x v="2171"/>
    <s v="HeARTistry's contemporary production of As You Like It epitomizes the wit and eloquence of William Shakespeare for a modern audience."/>
    <n v="5000"/>
    <n v="0"/>
    <x v="1"/>
    <s v="US"/>
    <s v="USD"/>
    <n v="1418914964"/>
    <d v="2014-12-18T15:02:44"/>
    <n v="1414591364"/>
    <d v="2014-10-29T14:02:44"/>
    <b v="0"/>
    <n v="0"/>
  </r>
  <r>
    <x v="2177"/>
    <x v="2172"/>
    <s v="A bold, colouful, vibrant play centred around the last remaining monarchy of Africa."/>
    <n v="5000"/>
    <n v="21"/>
    <x v="1"/>
    <s v="GB"/>
    <s v="GBP"/>
    <n v="1473160954"/>
    <d v="2016-09-06T11:22:34"/>
    <n v="1467976954"/>
    <d v="2016-07-08T11:22:34"/>
    <b v="0"/>
    <n v="2"/>
  </r>
  <r>
    <x v="2178"/>
    <x v="2173"/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1T04:49:49"/>
    <n v="1406004589"/>
    <d v="2014-07-22T04:49:49"/>
    <b v="0"/>
    <n v="1"/>
  </r>
  <r>
    <x v="2179"/>
    <x v="2174"/>
    <s v="A conservative grandmother takes her hip-hop generation grandchildren through the history of Gospel music in one night..."/>
    <n v="5000"/>
    <n v="110"/>
    <x v="1"/>
    <s v="US"/>
    <s v="USD"/>
    <n v="1420938000"/>
    <d v="2015-01-11T01:00:00"/>
    <n v="1418862743"/>
    <d v="2014-12-18T00:32:23"/>
    <b v="0"/>
    <n v="4"/>
  </r>
  <r>
    <x v="2180"/>
    <x v="2175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5:33:51"/>
    <n v="1400600031"/>
    <d v="2014-05-20T15:33:51"/>
    <b v="0"/>
    <n v="21"/>
  </r>
  <r>
    <x v="2181"/>
    <x v="2176"/>
    <s v="Will Power Troupe is the only US group invited to perform in London's Shakespeare Festival. We need your help to bring the USA to UK!"/>
    <n v="5000"/>
    <n v="3045"/>
    <x v="1"/>
    <s v="US"/>
    <s v="USD"/>
    <n v="1443408550"/>
    <d v="2015-09-28T02:49:10"/>
    <n v="1439952550"/>
    <d v="2015-08-19T02:49:10"/>
    <b v="0"/>
    <n v="17"/>
  </r>
  <r>
    <x v="2182"/>
    <x v="2177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7:35:00"/>
    <n v="1430242488"/>
    <d v="2015-04-28T17:34:48"/>
    <b v="0"/>
    <n v="8"/>
  </r>
  <r>
    <x v="2183"/>
    <x v="2178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2T01:00:00"/>
    <n v="1424221866"/>
    <d v="2015-02-18T01:11:06"/>
    <b v="0"/>
    <n v="33"/>
  </r>
  <r>
    <x v="2184"/>
    <x v="2179"/>
    <s v="The passion I have for music is intense, super natural and uniquely divine.The encompassing vibe of a great song dressed in great beat"/>
    <n v="5050"/>
    <n v="10"/>
    <x v="1"/>
    <s v="US"/>
    <s v="USD"/>
    <n v="1421337405"/>
    <d v="2015-01-15T15:56:45"/>
    <n v="1418745405"/>
    <d v="2014-12-16T15:56:45"/>
    <b v="0"/>
    <n v="2"/>
  </r>
  <r>
    <x v="2185"/>
    <x v="2180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d v="2017-03-12T20:44:05"/>
    <b v="0"/>
    <n v="4"/>
  </r>
  <r>
    <x v="2186"/>
    <x v="2181"/>
    <s v="Cooking is my passion.Lets take my passion to another level,by sending me to a culinary school, I WILL be one of the best chefs ever!"/>
    <n v="5200"/>
    <n v="0"/>
    <x v="1"/>
    <s v="US"/>
    <s v="USD"/>
    <n v="1407604920"/>
    <d v="2014-08-09T17:22:00"/>
    <n v="1405012920"/>
    <d v="2014-07-10T17:22:00"/>
    <b v="0"/>
    <n v="0"/>
  </r>
  <r>
    <x v="2187"/>
    <x v="2182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d v="2015-10-09T15:51:41"/>
    <b v="0"/>
    <n v="64"/>
  </r>
  <r>
    <x v="2188"/>
    <x v="2183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d v="2012-01-03T19:26:13"/>
    <b v="0"/>
    <n v="80"/>
  </r>
  <r>
    <x v="2189"/>
    <x v="2184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d v="2016-11-23T07:42:46"/>
    <b v="1"/>
    <n v="58"/>
  </r>
  <r>
    <x v="2190"/>
    <x v="2185"/>
    <s v="Ideal for living rooms and open spaces."/>
    <n v="5400"/>
    <n v="5858.84"/>
    <x v="0"/>
    <s v="US"/>
    <s v="USD"/>
    <n v="1466697625"/>
    <d v="2016-06-23T16:00:25"/>
    <n v="1464105625"/>
    <d v="2016-05-24T16:00:25"/>
    <b v="0"/>
    <n v="96"/>
  </r>
  <r>
    <x v="2191"/>
    <x v="2186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d v="2016-09-20T14:04:01"/>
    <b v="0"/>
    <n v="514"/>
  </r>
  <r>
    <x v="2192"/>
    <x v="2187"/>
    <s v="A young woman learns she is one of few women left bred like cattle in order to control a deadly disease and the world populace"/>
    <n v="5500"/>
    <n v="0"/>
    <x v="2"/>
    <s v="AU"/>
    <s v="AUD"/>
    <n v="1472882100"/>
    <d v="2016-09-03T05:55:00"/>
    <n v="1467941542"/>
    <d v="2016-07-08T01:32:22"/>
    <b v="0"/>
    <n v="0"/>
  </r>
  <r>
    <x v="2193"/>
    <x v="2188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d v="2009-05-17T03:55:13"/>
    <b v="1"/>
    <n v="79"/>
  </r>
  <r>
    <x v="2194"/>
    <x v="2189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d v="2011-07-06T02:32:06"/>
    <b v="0"/>
    <n v="18"/>
  </r>
  <r>
    <x v="2195"/>
    <x v="2190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d v="2012-03-05T00:55:30"/>
    <b v="0"/>
    <n v="49"/>
  </r>
  <r>
    <x v="2196"/>
    <x v="2191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d v="2013-05-28T19:44:52"/>
    <b v="0"/>
    <n v="75"/>
  </r>
  <r>
    <x v="2197"/>
    <x v="2192"/>
    <s v="Miami club band records powerhouse fusion album. You don't have to be a musician to understand the sound of jazz."/>
    <n v="5500"/>
    <n v="0"/>
    <x v="1"/>
    <s v="US"/>
    <s v="USD"/>
    <n v="1384448822"/>
    <d v="2013-11-14T17:07:02"/>
    <n v="1381853222"/>
    <d v="2013-10-15T16:07:02"/>
    <b v="0"/>
    <n v="0"/>
  </r>
  <r>
    <x v="2198"/>
    <x v="2193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d v="2011-02-13T02:03:10"/>
    <b v="1"/>
    <n v="176"/>
  </r>
  <r>
    <x v="2199"/>
    <x v="2194"/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7:21:12"/>
    <n v="1435130472"/>
    <d v="2015-06-24T07:21:12"/>
    <b v="0"/>
    <n v="0"/>
  </r>
  <r>
    <x v="2200"/>
    <x v="2195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23:14:09"/>
    <n v="1406330049"/>
    <d v="2014-07-25T23:14:09"/>
    <b v="0"/>
    <n v="9"/>
  </r>
  <r>
    <x v="2201"/>
    <x v="2196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d v="2015-01-22T14:31:17"/>
    <b v="0"/>
    <n v="70"/>
  </r>
  <r>
    <x v="2202"/>
    <x v="2197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d v="2016-07-20T04:01:09"/>
    <b v="0"/>
    <n v="120"/>
  </r>
  <r>
    <x v="2203"/>
    <x v="2198"/>
    <s v="A photobook and a short documentary film telling the story of Holocaust in Northwestern Lithuania"/>
    <n v="5500"/>
    <n v="858"/>
    <x v="1"/>
    <s v="GB"/>
    <s v="GBP"/>
    <n v="1404666836"/>
    <d v="2014-07-06T17:13:56"/>
    <n v="1399482836"/>
    <d v="2014-05-07T17:13:56"/>
    <b v="1"/>
    <n v="19"/>
  </r>
  <r>
    <x v="2204"/>
    <x v="2199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14:49:05"/>
    <n v="1471272545"/>
    <d v="2016-08-15T14:49:05"/>
    <b v="1"/>
    <n v="24"/>
  </r>
  <r>
    <x v="2205"/>
    <x v="2200"/>
    <s v="A photo book celebrating Goths, exploring their lives and giving an insight into what Goth is for them."/>
    <n v="5500"/>
    <n v="76"/>
    <x v="1"/>
    <s v="GB"/>
    <s v="GBP"/>
    <n v="1414795542"/>
    <d v="2014-10-31T22:45:42"/>
    <n v="1412203542"/>
    <d v="2014-10-01T22:45:42"/>
    <b v="1"/>
    <n v="4"/>
  </r>
  <r>
    <x v="2206"/>
    <x v="2201"/>
    <s v="A collection of images that depicts the beauty and diversity within Ethiopia"/>
    <n v="5500"/>
    <n v="2336"/>
    <x v="1"/>
    <s v="GB"/>
    <s v="GBP"/>
    <n v="1425223276"/>
    <d v="2015-03-01T15:21:16"/>
    <n v="1422631276"/>
    <d v="2015-01-30T15:21:16"/>
    <b v="0"/>
    <n v="28"/>
  </r>
  <r>
    <x v="2207"/>
    <x v="2202"/>
    <s v="South Florida roots country/rock outfit's long awaited debut record"/>
    <n v="5500"/>
    <n v="5645"/>
    <x v="0"/>
    <s v="US"/>
    <s v="USD"/>
    <n v="1466827140"/>
    <d v="2016-06-25T03:59:00"/>
    <n v="1464196414"/>
    <d v="2016-05-25T17:13:34"/>
    <b v="0"/>
    <n v="83"/>
  </r>
  <r>
    <x v="2208"/>
    <x v="2203"/>
    <s v="A series of informational and interactive online tutorials enabling businesses to proactively ensure mental and corporate vitality."/>
    <n v="5500"/>
    <n v="0"/>
    <x v="2"/>
    <s v="US"/>
    <s v="USD"/>
    <n v="1412571600"/>
    <d v="2014-10-06T05:00:00"/>
    <n v="1410799870"/>
    <d v="2014-09-15T16:51:10"/>
    <b v="0"/>
    <n v="0"/>
  </r>
  <r>
    <x v="2209"/>
    <x v="2204"/>
    <s v="An online platform that will notify every listed individual, vet, council, pound and so on in a geographical area when a pet is lost!"/>
    <n v="5500"/>
    <n v="180"/>
    <x v="2"/>
    <s v="AU"/>
    <s v="AUD"/>
    <n v="1429839571"/>
    <d v="2015-04-24T01:39:31"/>
    <n v="1427247571"/>
    <d v="2015-03-25T01:39:31"/>
    <b v="0"/>
    <n v="6"/>
  </r>
  <r>
    <x v="2210"/>
    <x v="2205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d v="2012-03-05T18:33:23"/>
    <b v="0"/>
    <n v="134"/>
  </r>
  <r>
    <x v="2211"/>
    <x v="2206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d v="2013-06-07T01:29:20"/>
    <b v="1"/>
    <n v="143"/>
  </r>
  <r>
    <x v="2212"/>
    <x v="2207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23:28:26"/>
    <n v="1406417306"/>
    <d v="2014-07-26T23:28:26"/>
    <b v="0"/>
    <n v="15"/>
  </r>
  <r>
    <x v="2213"/>
    <x v="2208"/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5:20:36"/>
    <n v="1412432436"/>
    <d v="2014-10-04T14:20:36"/>
    <b v="0"/>
    <n v="0"/>
  </r>
  <r>
    <x v="2214"/>
    <x v="2209"/>
    <s v="Something Precious is the world's first musical to alert folks to the harmful effects of technology on the human spirit."/>
    <n v="5500"/>
    <n v="500"/>
    <x v="1"/>
    <s v="US"/>
    <s v="USD"/>
    <n v="1409000400"/>
    <d v="2014-08-25T21:00:00"/>
    <n v="1408381704"/>
    <d v="2014-08-18T17:08:24"/>
    <b v="0"/>
    <n v="17"/>
  </r>
  <r>
    <x v="2215"/>
    <x v="2210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5:37:12"/>
    <n v="1404970632"/>
    <d v="2014-07-10T05:37:12"/>
    <b v="0"/>
    <n v="7"/>
  </r>
  <r>
    <x v="2216"/>
    <x v="2211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d v="2012-04-27T22:52:24"/>
    <b v="1"/>
    <n v="89"/>
  </r>
  <r>
    <x v="2217"/>
    <x v="2212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5:40:07"/>
    <n v="1424587207"/>
    <d v="2015-02-22T06:40:07"/>
    <b v="0"/>
    <n v="36"/>
  </r>
  <r>
    <x v="2218"/>
    <x v="2213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d v="2015-05-21T17:55:14"/>
    <b v="1"/>
    <n v="88"/>
  </r>
  <r>
    <x v="2219"/>
    <x v="2214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d v="2015-07-08T18:30:56"/>
    <b v="0"/>
    <n v="44"/>
  </r>
  <r>
    <x v="2220"/>
    <x v="2215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d v="2016-04-06T13:24:40"/>
    <b v="0"/>
    <n v="79"/>
  </r>
  <r>
    <x v="2221"/>
    <x v="2216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d v="2014-07-09T14:23:42"/>
    <b v="0"/>
    <n v="85"/>
  </r>
  <r>
    <x v="2222"/>
    <x v="2217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d v="2015-07-11T00:41:20"/>
    <b v="0"/>
    <n v="104"/>
  </r>
  <r>
    <x v="2223"/>
    <x v="2218"/>
    <s v="A long distance wrong number leads to love, but with Emily flying in to finally meet, Nick somehow forgot to mention he's blind."/>
    <n v="5500"/>
    <n v="620"/>
    <x v="1"/>
    <s v="US"/>
    <s v="USD"/>
    <n v="1420860180"/>
    <d v="2015-01-10T03:23:00"/>
    <n v="1418234646"/>
    <d v="2014-12-10T18:04:06"/>
    <b v="0"/>
    <n v="12"/>
  </r>
  <r>
    <x v="2224"/>
    <x v="2219"/>
    <s v="Looking for $250 sponsors to help us provide in-house field trips to schools focusing on character development shows for children K-3."/>
    <n v="5500"/>
    <n v="0"/>
    <x v="2"/>
    <s v="US"/>
    <s v="USD"/>
    <n v="1444322535"/>
    <d v="2015-10-08T16:42:15"/>
    <n v="1441730535"/>
    <d v="2015-09-08T16:42:15"/>
    <b v="0"/>
    <n v="0"/>
  </r>
  <r>
    <x v="2225"/>
    <x v="2220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5T01:00:00"/>
    <n v="1414505137"/>
    <d v="2014-10-28T14:05:37"/>
    <b v="0"/>
    <n v="2"/>
  </r>
  <r>
    <x v="2226"/>
    <x v="2221"/>
    <s v="This saucy stage play chronicles the highs and lows of my life involving gangs, drugs and prison. The story is a transforming ministry."/>
    <n v="5500"/>
    <n v="0"/>
    <x v="1"/>
    <s v="US"/>
    <s v="USD"/>
    <n v="1461543600"/>
    <d v="2016-04-25T00:20:00"/>
    <n v="1459203727"/>
    <d v="2016-03-28T22:22:07"/>
    <b v="0"/>
    <n v="0"/>
  </r>
  <r>
    <x v="2227"/>
    <x v="2222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d v="2011-10-17T04:48:41"/>
    <b v="0"/>
    <n v="149"/>
  </r>
  <r>
    <x v="2228"/>
    <x v="2223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5:36:50"/>
    <n v="1411400210"/>
    <d v="2014-09-22T15:36:50"/>
    <b v="0"/>
    <n v="12"/>
  </r>
  <r>
    <x v="2229"/>
    <x v="2224"/>
    <s v="Stand out at festivals, get people talking and support our latest campaign to augment your style with the latest LED technology."/>
    <n v="5800"/>
    <n v="876"/>
    <x v="2"/>
    <s v="GB"/>
    <s v="GBP"/>
    <n v="1405094400"/>
    <d v="2014-07-11T16:00:00"/>
    <n v="1403810965"/>
    <d v="2014-06-26T19:29:25"/>
    <b v="0"/>
    <n v="9"/>
  </r>
  <r>
    <x v="2230"/>
    <x v="2225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d v="2016-03-02T02:27:39"/>
    <b v="0"/>
    <n v="63"/>
  </r>
  <r>
    <x v="2231"/>
    <x v="2226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d v="2014-10-14T22:37:28"/>
    <b v="0"/>
    <n v="45"/>
  </r>
  <r>
    <x v="2232"/>
    <x v="2227"/>
    <s v="My hope is to raise $5845 and replace old stained and mismatched border curtains, cyclorama curtain, and backdrop."/>
    <n v="5845"/>
    <n v="2476"/>
    <x v="1"/>
    <s v="US"/>
    <s v="USD"/>
    <n v="1413694800"/>
    <d v="2014-10-19T05:00:00"/>
    <n v="1408986916"/>
    <d v="2014-08-25T17:15:16"/>
    <b v="0"/>
    <n v="31"/>
  </r>
  <r>
    <x v="2233"/>
    <x v="2228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d v="2015-10-01T02:08:13"/>
    <b v="1"/>
    <n v="104"/>
  </r>
  <r>
    <x v="2234"/>
    <x v="2229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d v="2014-11-20T12:08:53"/>
    <b v="0"/>
    <n v="26"/>
  </r>
  <r>
    <x v="2235"/>
    <x v="2230"/>
    <s v="One Christmas every child was naughty, and Santa's son _x000a_St. Nick Jr sacrifices all his gifts over his whole life, for the children"/>
    <n v="5999"/>
    <n v="0"/>
    <x v="1"/>
    <s v="US"/>
    <s v="USD"/>
    <n v="1476863607"/>
    <d v="2016-10-19T07:53:27"/>
    <n v="1474271607"/>
    <d v="2016-09-19T07:53:27"/>
    <b v="0"/>
    <n v="0"/>
  </r>
  <r>
    <x v="2236"/>
    <x v="2231"/>
    <s v="A highly charged post apocalyptic sci fi series that pulls no punches!"/>
    <n v="6000"/>
    <n v="6056"/>
    <x v="0"/>
    <s v="AU"/>
    <s v="AUD"/>
    <n v="1405259940"/>
    <d v="2014-07-13T13:59:00"/>
    <n v="1403051888"/>
    <d v="2014-06-18T00:38:08"/>
    <b v="0"/>
    <n v="41"/>
  </r>
  <r>
    <x v="2237"/>
    <x v="2232"/>
    <s v="A modern day priest makes an unusual discovery, setting off a chain of events."/>
    <n v="6000"/>
    <n v="8529"/>
    <x v="0"/>
    <s v="US"/>
    <s v="USD"/>
    <n v="1428128525"/>
    <d v="2015-04-04T06:22:05"/>
    <n v="1425540125"/>
    <d v="2015-03-05T07:22:05"/>
    <b v="0"/>
    <n v="44"/>
  </r>
  <r>
    <x v="2238"/>
    <x v="2233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d v="2015-10-14T13:20:45"/>
    <b v="0"/>
    <n v="17"/>
  </r>
  <r>
    <x v="2239"/>
    <x v="2234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d v="2013-05-08T18:03:12"/>
    <b v="0"/>
    <n v="56"/>
  </r>
  <r>
    <x v="2240"/>
    <x v="2235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d v="2010-11-23T03:08:53"/>
    <b v="0"/>
    <n v="65"/>
  </r>
  <r>
    <x v="2241"/>
    <x v="2236"/>
    <s v="An international short film project. It is about loneliness, wich is caused by the current compulsion to check your Facebook every day."/>
    <n v="6000"/>
    <n v="0"/>
    <x v="1"/>
    <s v="NL"/>
    <s v="EUR"/>
    <n v="1431108776"/>
    <d v="2015-05-08T18:12:56"/>
    <n v="1425924776"/>
    <d v="2015-03-09T18:12:56"/>
    <b v="0"/>
    <n v="0"/>
  </r>
  <r>
    <x v="2242"/>
    <x v="2237"/>
    <s v="A film dedicated to an AAF Pilot's struggle to survive behind enemy lines during WWII."/>
    <n v="6000"/>
    <n v="1571.55"/>
    <x v="1"/>
    <s v="US"/>
    <s v="USD"/>
    <n v="1410746403"/>
    <d v="2014-09-15T02:00:03"/>
    <n v="1408154403"/>
    <d v="2014-08-16T02:00:03"/>
    <b v="0"/>
    <n v="18"/>
  </r>
  <r>
    <x v="2243"/>
    <x v="2238"/>
    <s v="new web series created by jonney terry"/>
    <n v="6000"/>
    <n v="0"/>
    <x v="1"/>
    <s v="US"/>
    <s v="USD"/>
    <n v="1444337940"/>
    <d v="2015-10-08T20:59:00"/>
    <n v="1441750564"/>
    <d v="2015-09-08T22:16:04"/>
    <b v="0"/>
    <n v="0"/>
  </r>
  <r>
    <x v="2244"/>
    <x v="2239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d v="2015-03-30T18:14:28"/>
    <b v="1"/>
    <n v="89"/>
  </r>
  <r>
    <x v="2245"/>
    <x v="2240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d v="2011-08-02T21:20:31"/>
    <b v="0"/>
    <n v="174"/>
  </r>
  <r>
    <x v="2246"/>
    <x v="2241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d v="2013-09-26T17:39:50"/>
    <b v="0"/>
    <n v="38"/>
  </r>
  <r>
    <x v="2247"/>
    <x v="2242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7:26:21"/>
    <n v="1440264381"/>
    <d v="2015-08-22T17:26:21"/>
    <b v="0"/>
    <n v="8"/>
  </r>
  <r>
    <x v="2248"/>
    <x v="2243"/>
    <s v="Create a personalised animation film using your child's name and photo."/>
    <n v="6000"/>
    <n v="0"/>
    <x v="1"/>
    <s v="GB"/>
    <s v="GBP"/>
    <n v="1409960724"/>
    <d v="2014-09-05T23:45:24"/>
    <n v="1404776724"/>
    <d v="2014-07-07T23:45:24"/>
    <b v="0"/>
    <n v="0"/>
  </r>
  <r>
    <x v="2249"/>
    <x v="2244"/>
    <s v="The Animal Shelter Network is a free website for collaboration and communication between animal shelters, rescues and humane societies."/>
    <n v="6000"/>
    <n v="341"/>
    <x v="2"/>
    <s v="US"/>
    <s v="USD"/>
    <n v="1467398138"/>
    <d v="2016-07-01T18:35:38"/>
    <n v="1465670138"/>
    <d v="2016-06-11T18:35:38"/>
    <b v="0"/>
    <n v="9"/>
  </r>
  <r>
    <x v="2250"/>
    <x v="2245"/>
    <s v="24+ hour online class in WatchKit development from an expert iOS developer and instructor via unconventional, innovative projects."/>
    <n v="6000"/>
    <n v="891"/>
    <x v="1"/>
    <s v="US"/>
    <s v="USD"/>
    <n v="1420095540"/>
    <d v="2015-01-01T06:59:00"/>
    <n v="1417558804"/>
    <d v="2014-12-02T22:20:04"/>
    <b v="0"/>
    <n v="26"/>
  </r>
  <r>
    <x v="2251"/>
    <x v="2246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d v="2014-07-09T12:03:49"/>
    <b v="0"/>
    <n v="139"/>
  </r>
  <r>
    <x v="2252"/>
    <x v="2247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d v="2012-08-02T00:32:04"/>
    <b v="0"/>
    <n v="75"/>
  </r>
  <r>
    <x v="2253"/>
    <x v="2248"/>
    <s v="This is an American rock album."/>
    <n v="6000"/>
    <n v="6100"/>
    <x v="0"/>
    <s v="US"/>
    <s v="USD"/>
    <n v="1397941475"/>
    <d v="2014-04-19T21:04:35"/>
    <n v="1395349475"/>
    <d v="2014-03-20T21:04:35"/>
    <b v="0"/>
    <n v="41"/>
  </r>
  <r>
    <x v="2254"/>
    <x v="2249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14:28:15"/>
    <n v="1383139695"/>
    <d v="2013-10-30T13:28:15"/>
    <b v="0"/>
    <n v="12"/>
  </r>
  <r>
    <x v="2255"/>
    <x v="2250"/>
    <s v="ADCA would like to complete the production of its debut CD, in order to bring the joys of chamber music to its fans, new and old."/>
    <n v="6000"/>
    <n v="2445"/>
    <x v="1"/>
    <s v="US"/>
    <s v="USD"/>
    <n v="1280635200"/>
    <d v="2010-08-01T04:00:00"/>
    <n v="1273121283"/>
    <d v="2010-05-06T04:48:03"/>
    <b v="0"/>
    <n v="17"/>
  </r>
  <r>
    <x v="2256"/>
    <x v="2251"/>
    <s v="This project is a mix of original &amp; standard song selections.  This phase covers recording and package design expenses."/>
    <n v="6000"/>
    <n v="160"/>
    <x v="1"/>
    <s v="US"/>
    <s v="USD"/>
    <n v="1385590111"/>
    <d v="2013-11-27T22:08:31"/>
    <n v="1382994511"/>
    <d v="2013-10-28T21:08:31"/>
    <b v="0"/>
    <n v="5"/>
  </r>
  <r>
    <x v="2257"/>
    <x v="2252"/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8:18:07"/>
    <n v="1378714687"/>
    <d v="2013-09-09T08:18:07"/>
    <b v="0"/>
    <n v="3"/>
  </r>
  <r>
    <x v="2258"/>
    <x v="2253"/>
    <s v="Bringing the flavor of competition BBQ to small town Auburn with the ease of a big city food truck."/>
    <n v="6000"/>
    <n v="530"/>
    <x v="1"/>
    <s v="US"/>
    <s v="USD"/>
    <n v="1399071173"/>
    <d v="2014-05-02T22:52:53"/>
    <n v="1395787973"/>
    <d v="2014-03-25T22:52:53"/>
    <b v="0"/>
    <n v="12"/>
  </r>
  <r>
    <x v="2259"/>
    <x v="2254"/>
    <s v="Its CRAZY the UK is still in the dark about funnel cakes! We want to convert a trailer and show the country what they've been missing!"/>
    <n v="6000"/>
    <n v="0"/>
    <x v="1"/>
    <s v="GB"/>
    <s v="GBP"/>
    <n v="1413388296"/>
    <d v="2014-10-15T15:51:36"/>
    <n v="1410796296"/>
    <d v="2014-09-15T15:51:36"/>
    <b v="0"/>
    <n v="0"/>
  </r>
  <r>
    <x v="2260"/>
    <x v="2255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d v="2016-06-15T14:34:06"/>
    <b v="0"/>
    <n v="111"/>
  </r>
  <r>
    <x v="2261"/>
    <x v="2256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d v="2017-01-26T20:18:25"/>
    <b v="0"/>
    <n v="46"/>
  </r>
  <r>
    <x v="2262"/>
    <x v="2257"/>
    <s v="A tour of europe with 3 memphis artist, Jack Oblivian, Harlan T Bobo and Shawn Cripps."/>
    <n v="6000"/>
    <n v="6108"/>
    <x v="0"/>
    <s v="US"/>
    <s v="USD"/>
    <n v="1316979167"/>
    <d v="2011-09-25T19:32:47"/>
    <n v="1311795167"/>
    <d v="2011-07-27T19:32:47"/>
    <b v="1"/>
    <n v="74"/>
  </r>
  <r>
    <x v="2263"/>
    <x v="2258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d v="2014-05-22T17:12:52"/>
    <b v="0"/>
    <n v="264"/>
  </r>
  <r>
    <x v="2264"/>
    <x v="2259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d v="2015-01-14T23:58:02"/>
    <b v="0"/>
    <n v="73"/>
  </r>
  <r>
    <x v="2265"/>
    <x v="2260"/>
    <s v="Let's translate this book! A fundamental guide to existential workspaces: how to recover efficiency generating environmental well-being"/>
    <n v="6000"/>
    <n v="1"/>
    <x v="1"/>
    <s v="IT"/>
    <s v="EUR"/>
    <n v="1464939520"/>
    <d v="2016-06-03T07:38:40"/>
    <n v="1461051520"/>
    <d v="2016-04-19T07:38:40"/>
    <b v="0"/>
    <n v="1"/>
  </r>
  <r>
    <x v="2266"/>
    <x v="2261"/>
    <s v="Age is more than just a number, I hope your younger than you feel."/>
    <n v="6000"/>
    <n v="0"/>
    <x v="2"/>
    <s v="US"/>
    <s v="USD"/>
    <n v="1447281044"/>
    <d v="2015-11-11T22:30:44"/>
    <n v="1444685444"/>
    <d v="2015-10-12T21:30:44"/>
    <b v="0"/>
    <n v="0"/>
  </r>
  <r>
    <x v="2267"/>
    <x v="2262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d v="2011-08-11T01:00:22"/>
    <b v="1"/>
    <n v="916"/>
  </r>
  <r>
    <x v="2268"/>
    <x v="2263"/>
    <s v="This project is about exhibiting the raw beauty of the elements through highlining, surfing, fire spinning and rock climbing."/>
    <n v="6000"/>
    <n v="0"/>
    <x v="1"/>
    <s v="US"/>
    <s v="USD"/>
    <n v="1441176447"/>
    <d v="2015-09-02T06:47:27"/>
    <n v="1438584447"/>
    <d v="2015-08-03T06:47:27"/>
    <b v="0"/>
    <n v="0"/>
  </r>
  <r>
    <x v="2269"/>
    <x v="2264"/>
    <s v="Unique book revealing my discoveries in the Empty Quarter of Oman. Collection of travel writing, poetry, artwork and science!"/>
    <n v="6000"/>
    <n v="85"/>
    <x v="2"/>
    <s v="GB"/>
    <s v="GBP"/>
    <n v="1394815751"/>
    <d v="2014-03-14T16:49:11"/>
    <n v="1389635351"/>
    <d v="2014-01-13T17:49:11"/>
    <b v="0"/>
    <n v="2"/>
  </r>
  <r>
    <x v="2270"/>
    <x v="2265"/>
    <s v="A Coloring Book of Breathtaking Beauties_x000a_To Calm the Heart and Soul"/>
    <n v="6000"/>
    <n v="2484"/>
    <x v="2"/>
    <s v="US"/>
    <s v="USD"/>
    <n v="1460140282"/>
    <d v="2016-04-08T18:31:22"/>
    <n v="1457551882"/>
    <d v="2016-03-09T19:31:22"/>
    <b v="0"/>
    <n v="52"/>
  </r>
  <r>
    <x v="2271"/>
    <x v="2266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d v="2011-07-23T00:18:33"/>
    <b v="0"/>
    <n v="44"/>
  </r>
  <r>
    <x v="2272"/>
    <x v="2267"/>
    <s v="Help Off The Turnpike release new music, and set fire to everything!"/>
    <n v="6000"/>
    <n v="6220"/>
    <x v="0"/>
    <s v="US"/>
    <s v="USD"/>
    <n v="1392929333"/>
    <d v="2014-02-20T20:48:53"/>
    <n v="1389041333"/>
    <d v="2014-01-06T20:48:53"/>
    <b v="0"/>
    <n v="82"/>
  </r>
  <r>
    <x v="2273"/>
    <x v="2268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d v="2012-11-10T05:19:27"/>
    <b v="0"/>
    <n v="107"/>
  </r>
  <r>
    <x v="2274"/>
    <x v="2269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d v="2016-02-16T09:46:16"/>
    <b v="0"/>
    <n v="42"/>
  </r>
  <r>
    <x v="2275"/>
    <x v="2270"/>
    <s v="Christian singer-wongerwriter searching for funding to record CD of original Christian music."/>
    <n v="6000"/>
    <n v="0"/>
    <x v="3"/>
    <s v="US"/>
    <s v="USD"/>
    <n v="1492142860"/>
    <d v="2017-04-14T04:07:40"/>
    <n v="1486962460"/>
    <d v="2017-02-13T05:07:40"/>
    <b v="0"/>
    <n v="0"/>
  </r>
  <r>
    <x v="2276"/>
    <x v="2271"/>
    <s v="We are just some guys who Love the Lord and want to share our personal experiences of what GOD has done for us through our music."/>
    <n v="6000"/>
    <n v="35"/>
    <x v="1"/>
    <s v="US"/>
    <s v="USD"/>
    <n v="1414707762"/>
    <d v="2014-10-30T22:22:42"/>
    <n v="1412115762"/>
    <d v="2014-09-30T22:22:42"/>
    <b v="0"/>
    <n v="4"/>
  </r>
  <r>
    <x v="2277"/>
    <x v="2272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d v="2016-08-04T22:12:55"/>
    <b v="0"/>
    <n v="67"/>
  </r>
  <r>
    <x v="2278"/>
    <x v="2273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d v="2014-08-28T03:08:27"/>
    <b v="0"/>
    <n v="110"/>
  </r>
  <r>
    <x v="2279"/>
    <x v="2274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d v="2011-04-05T19:52:20"/>
    <b v="1"/>
    <n v="95"/>
  </r>
  <r>
    <x v="2280"/>
    <x v="2275"/>
    <s v="Expressing art in an image!"/>
    <n v="6000"/>
    <n v="25"/>
    <x v="1"/>
    <s v="US"/>
    <s v="USD"/>
    <n v="1440094742"/>
    <d v="2015-08-20T18:19:02"/>
    <n v="1437502742"/>
    <d v="2015-07-21T18:19:02"/>
    <b v="0"/>
    <n v="1"/>
  </r>
  <r>
    <x v="2281"/>
    <x v="2276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d v="2014-11-03T16:10:43"/>
    <b v="0"/>
    <n v="101"/>
  </r>
  <r>
    <x v="2282"/>
    <x v="2277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d v="2012-06-15T20:03:07"/>
    <b v="0"/>
    <n v="83"/>
  </r>
  <r>
    <x v="2283"/>
    <x v="2278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d v="2011-08-08T16:58:52"/>
    <b v="0"/>
    <n v="55"/>
  </r>
  <r>
    <x v="2284"/>
    <x v="2279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d v="2012-02-07T02:43:55"/>
    <b v="0"/>
    <n v="32"/>
  </r>
  <r>
    <x v="2285"/>
    <x v="2280"/>
    <s v="1st person Action Survivalist Rpg game. You get sent to a deadly Island to die not knowing that your not alone on the island."/>
    <n v="6000"/>
    <n v="104"/>
    <x v="1"/>
    <s v="US"/>
    <s v="USD"/>
    <n v="1367097391"/>
    <d v="2013-04-27T21:16:31"/>
    <n v="1364505391"/>
    <d v="2013-03-28T21:16:31"/>
    <b v="0"/>
    <n v="3"/>
  </r>
  <r>
    <x v="2286"/>
    <x v="2281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d v="2013-10-01T17:56:17"/>
    <b v="0"/>
    <n v="123"/>
  </r>
  <r>
    <x v="2287"/>
    <x v="2282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d v="2016-05-06T13:58:34"/>
    <b v="0"/>
    <n v="445"/>
  </r>
  <r>
    <x v="2288"/>
    <x v="2283"/>
    <s v="The Vinyl Skyway reunite to make a third album. "/>
    <n v="6000"/>
    <n v="6373.27"/>
    <x v="0"/>
    <s v="US"/>
    <s v="USD"/>
    <n v="1299902400"/>
    <d v="2011-03-12T04:00:00"/>
    <n v="1297451245"/>
    <d v="2011-02-11T19:07:25"/>
    <b v="0"/>
    <n v="59"/>
  </r>
  <r>
    <x v="2289"/>
    <x v="2284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d v="2010-11-20T19:34:51"/>
    <b v="1"/>
    <n v="113"/>
  </r>
  <r>
    <x v="2290"/>
    <x v="2285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d v="2013-02-02T23:42:17"/>
    <b v="1"/>
    <n v="107"/>
  </r>
  <r>
    <x v="2291"/>
    <x v="2286"/>
    <s v="help me start Merrill's first hot dog cart in this empty lot"/>
    <n v="6000"/>
    <n v="1"/>
    <x v="1"/>
    <s v="US"/>
    <s v="USD"/>
    <n v="1424536196"/>
    <d v="2015-02-21T16:29:56"/>
    <n v="1421944196"/>
    <d v="2015-01-22T16:29:56"/>
    <b v="0"/>
    <n v="1"/>
  </r>
  <r>
    <x v="2292"/>
    <x v="2287"/>
    <s v="Be a part of making the first Lynn Haven album, &quot;Fair Weather Friends.&quot;"/>
    <n v="6000"/>
    <n v="6000"/>
    <x v="0"/>
    <s v="US"/>
    <s v="USD"/>
    <n v="1364597692"/>
    <d v="2013-03-29T22:54:52"/>
    <n v="1361577292"/>
    <d v="2013-02-22T23:54:52"/>
    <b v="0"/>
    <n v="10"/>
  </r>
  <r>
    <x v="2293"/>
    <x v="2288"/>
    <s v="Opera. Short. New."/>
    <n v="6000"/>
    <n v="6257"/>
    <x v="0"/>
    <s v="US"/>
    <s v="USD"/>
    <n v="1332636975"/>
    <d v="2012-03-25T00:56:15"/>
    <n v="1328752575"/>
    <d v="2012-02-09T01:56:15"/>
    <b v="0"/>
    <n v="76"/>
  </r>
  <r>
    <x v="2294"/>
    <x v="2289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d v="2016-09-05T15:00:37"/>
    <b v="0"/>
    <n v="37"/>
  </r>
  <r>
    <x v="2295"/>
    <x v="2290"/>
    <s v="Madhuri means &quot;inner beauty, inner sweetness&quot;. At Madhuri Kitchen, we're bringing the spiritual practice of food to festivals &amp; events."/>
    <n v="6000"/>
    <n v="0"/>
    <x v="2"/>
    <s v="US"/>
    <s v="USD"/>
    <n v="1444410000"/>
    <d v="2015-10-09T17:00:00"/>
    <n v="1440203579"/>
    <d v="2015-08-22T00:32:59"/>
    <b v="0"/>
    <n v="0"/>
  </r>
  <r>
    <x v="2296"/>
    <x v="2291"/>
    <s v="We are a Asian fusion inspired American Fare Food Truck Home of the Freak Sandwich So that means Come And Get Your Freak On! eat big."/>
    <n v="6000"/>
    <n v="233"/>
    <x v="1"/>
    <s v="US"/>
    <s v="USD"/>
    <n v="1427807640"/>
    <d v="2015-03-31T13:14:00"/>
    <n v="1423325626"/>
    <d v="2015-02-07T16:13:46"/>
    <b v="0"/>
    <n v="8"/>
  </r>
  <r>
    <x v="2297"/>
    <x v="2292"/>
    <s v="Gourmet Toast is the culinary combination, neigh, perfection of America's most under-utilized snack: Toast."/>
    <n v="6000"/>
    <n v="1698"/>
    <x v="1"/>
    <s v="US"/>
    <s v="USD"/>
    <n v="1416635940"/>
    <d v="2014-11-22T05:59:00"/>
    <n v="1413838540"/>
    <d v="2014-10-20T20:55:40"/>
    <b v="0"/>
    <n v="20"/>
  </r>
  <r>
    <x v="2298"/>
    <x v="2293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d v="2016-02-18T00:44:54"/>
    <b v="0"/>
    <n v="69"/>
  </r>
  <r>
    <x v="2299"/>
    <x v="229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d v="2014-10-08T18:54:03"/>
    <b v="0"/>
    <n v="108"/>
  </r>
  <r>
    <x v="2300"/>
    <x v="2295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d v="2015-02-25T16:24:52"/>
    <b v="0"/>
    <n v="94"/>
  </r>
  <r>
    <x v="2301"/>
    <x v="2296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7:00:00"/>
    <n v="1477781724"/>
    <d v="2016-10-29T22:55:24"/>
    <b v="0"/>
    <n v="6"/>
  </r>
  <r>
    <x v="2302"/>
    <x v="2297"/>
    <s v="The smash hit, award-winning comedy sashays onto the Los Angeles Theater Scene in a fabulous new production at Atwater Village Theatre."/>
    <n v="6000"/>
    <n v="565"/>
    <x v="1"/>
    <s v="US"/>
    <s v="USD"/>
    <n v="1438390800"/>
    <d v="2015-08-01T01:00:00"/>
    <n v="1436888066"/>
    <d v="2015-07-14T15:34:26"/>
    <b v="0"/>
    <n v="7"/>
  </r>
  <r>
    <x v="2303"/>
    <x v="2298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d v="2014-06-18T16:04:11"/>
    <b v="0"/>
    <n v="91"/>
  </r>
  <r>
    <x v="2304"/>
    <x v="2299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d v="2015-06-16T18:19:19"/>
    <b v="1"/>
    <n v="47"/>
  </r>
  <r>
    <x v="2305"/>
    <x v="2215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d v="2015-05-12T12:52:02"/>
    <b v="1"/>
    <n v="163"/>
  </r>
  <r>
    <x v="2306"/>
    <x v="2300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d v="2014-06-19T20:38:50"/>
    <b v="0"/>
    <n v="83"/>
  </r>
  <r>
    <x v="2307"/>
    <x v="2301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d v="2015-02-27T07:06:50"/>
    <b v="0"/>
    <n v="78"/>
  </r>
  <r>
    <x v="2308"/>
    <x v="2302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d v="2015-10-15T02:06:08"/>
    <b v="0"/>
    <n v="64"/>
  </r>
  <r>
    <x v="2309"/>
    <x v="2303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d v="2015-01-14T16:14:44"/>
    <b v="0"/>
    <n v="76"/>
  </r>
  <r>
    <x v="2310"/>
    <x v="2304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d v="2015-06-12T00:33:25"/>
    <b v="0"/>
    <n v="86"/>
  </r>
  <r>
    <x v="2311"/>
    <x v="23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d v="2015-01-12T23:33:28"/>
    <b v="0"/>
    <n v="28"/>
  </r>
  <r>
    <x v="2312"/>
    <x v="2306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d v="2016-04-27T00:54:35"/>
    <b v="0"/>
    <n v="71"/>
  </r>
  <r>
    <x v="2313"/>
    <x v="2307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21:09:25"/>
    <n v="1426972165"/>
    <d v="2015-03-21T21:09:25"/>
    <b v="0"/>
    <n v="37"/>
  </r>
  <r>
    <x v="2314"/>
    <x v="2308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5:51:50"/>
    <n v="1405266710"/>
    <d v="2014-07-13T15:51:50"/>
    <b v="0"/>
    <n v="13"/>
  </r>
  <r>
    <x v="2315"/>
    <x v="2309"/>
    <s v="Umma Yemaya is  a play that examines the challenges of unconventional love. The Lady  and the Artist create their own world for love."/>
    <n v="6000"/>
    <n v="0"/>
    <x v="1"/>
    <s v="US"/>
    <s v="USD"/>
    <n v="1446739905"/>
    <d v="2015-11-05T16:11:45"/>
    <n v="1441552305"/>
    <d v="2015-09-06T15:11:45"/>
    <b v="0"/>
    <n v="0"/>
  </r>
  <r>
    <x v="2316"/>
    <x v="2310"/>
    <s v="Join Sherlock Holmes and Dr. Watson as the first adventure together is dramatized live on-stage!  The game is afoot!"/>
    <n v="6000"/>
    <n v="185"/>
    <x v="1"/>
    <s v="US"/>
    <s v="USD"/>
    <n v="1441649397"/>
    <d v="2015-09-07T18:09:57"/>
    <n v="1439057397"/>
    <d v="2015-08-08T18:09:57"/>
    <b v="0"/>
    <n v="3"/>
  </r>
  <r>
    <x v="2317"/>
    <x v="2311"/>
    <s v="Dr. Mecurio's is an original work of fantasy designed and written for the stage."/>
    <n v="6000"/>
    <n v="195"/>
    <x v="1"/>
    <s v="US"/>
    <s v="USD"/>
    <n v="1425110400"/>
    <d v="2015-02-28T08:00:00"/>
    <n v="1422388822"/>
    <d v="2015-01-27T20:00:22"/>
    <b v="0"/>
    <n v="5"/>
  </r>
  <r>
    <x v="2318"/>
    <x v="2312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20:00:00"/>
    <n v="1425678057"/>
    <d v="2015-03-06T21:40:57"/>
    <b v="0"/>
    <n v="6"/>
  </r>
  <r>
    <x v="2319"/>
    <x v="2313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22:30:00"/>
    <n v="1402784964"/>
    <d v="2014-06-14T22:29:24"/>
    <b v="0"/>
    <n v="17"/>
  </r>
  <r>
    <x v="2320"/>
    <x v="2314"/>
    <s v="'Play it Forward' is a ticket bank for individuals in need. Fund a theater experience for someone that would otherwise go without!"/>
    <n v="6048"/>
    <n v="413"/>
    <x v="1"/>
    <s v="US"/>
    <s v="USD"/>
    <n v="1450211116"/>
    <d v="2015-12-15T20:25:16"/>
    <n v="1445023516"/>
    <d v="2015-10-16T19:25:16"/>
    <b v="0"/>
    <n v="7"/>
  </r>
  <r>
    <x v="2321"/>
    <x v="2315"/>
    <s v="This film is a fictional crime drama following the events of a heist that ended in bloodshed."/>
    <n v="6300"/>
    <n v="1"/>
    <x v="1"/>
    <s v="US"/>
    <s v="USD"/>
    <n v="1460837320"/>
    <d v="2016-04-16T20:08:40"/>
    <n v="1455656920"/>
    <d v="2016-02-16T21:08:40"/>
    <b v="0"/>
    <n v="1"/>
  </r>
  <r>
    <x v="2322"/>
    <x v="2316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10:56:59"/>
    <n v="1473418619"/>
    <d v="2016-09-09T10:56:59"/>
    <b v="0"/>
    <n v="10"/>
  </r>
  <r>
    <x v="2323"/>
    <x v="2317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d v="2014-02-10T14:00:06"/>
    <b v="0"/>
    <n v="183"/>
  </r>
  <r>
    <x v="2324"/>
    <x v="2318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d v="2011-11-03T02:39:56"/>
    <b v="1"/>
    <n v="103"/>
  </r>
  <r>
    <x v="2325"/>
    <x v="2319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d v="2011-12-16T13:14:29"/>
    <b v="0"/>
    <n v="167"/>
  </r>
  <r>
    <x v="2326"/>
    <x v="2320"/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8:59:00"/>
    <n v="1444340940"/>
    <d v="2015-10-08T21:49:00"/>
    <b v="0"/>
    <n v="0"/>
  </r>
  <r>
    <x v="2327"/>
    <x v="2321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22:16:00"/>
    <n v="1268255751"/>
    <d v="2010-03-10T21:15:51"/>
    <b v="0"/>
    <n v="4"/>
  </r>
  <r>
    <x v="2328"/>
    <x v="2322"/>
    <s v="Jimmy wants to live life and see his grandchildren grow up, but alcoholism threatens to curtail everything he dreams of."/>
    <n v="6500"/>
    <n v="114"/>
    <x v="1"/>
    <s v="GB"/>
    <s v="GBP"/>
    <n v="1421498303"/>
    <d v="2015-01-17T12:38:23"/>
    <n v="1418906303"/>
    <d v="2014-12-18T12:38:23"/>
    <b v="0"/>
    <n v="9"/>
  </r>
  <r>
    <x v="2329"/>
    <x v="2323"/>
    <s v="Help to make an album that will stand out in the pantheon of LDS music, an album of the highest musical and artistic standards."/>
    <n v="6500"/>
    <n v="2700"/>
    <x v="1"/>
    <s v="US"/>
    <s v="USD"/>
    <n v="1381917540"/>
    <d v="2013-10-16T09:59:00"/>
    <n v="1379990038"/>
    <d v="2013-09-24T02:33:58"/>
    <b v="0"/>
    <n v="79"/>
  </r>
  <r>
    <x v="2330"/>
    <x v="2324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9:11:00"/>
    <n v="1272050914"/>
    <d v="2010-04-23T19:28:34"/>
    <b v="0"/>
    <n v="0"/>
  </r>
  <r>
    <x v="2331"/>
    <x v="2325"/>
    <s v="Working hard to get into the studio to record, produce, and edit my break out CD. I hope to realize my vision!"/>
    <n v="6500"/>
    <n v="196"/>
    <x v="1"/>
    <s v="US"/>
    <s v="USD"/>
    <n v="1295847926"/>
    <d v="2011-01-24T05:45:26"/>
    <n v="1290663926"/>
    <d v="2010-11-25T05:45:26"/>
    <b v="0"/>
    <n v="6"/>
  </r>
  <r>
    <x v="2332"/>
    <x v="2326"/>
    <s v="â€œThe Deep Brooklyn Suiteâ€ is a series of musical impressions about living and surviving in Brooklyn."/>
    <n v="6500"/>
    <n v="375"/>
    <x v="1"/>
    <s v="US"/>
    <s v="USD"/>
    <n v="1330577940"/>
    <d v="2012-03-01T04:59:00"/>
    <n v="1327853914"/>
    <d v="2012-01-29T16:18:34"/>
    <b v="0"/>
    <n v="9"/>
  </r>
  <r>
    <x v="2333"/>
    <x v="2327"/>
    <s v="A Food Truck featuring Deep Fried Natural Casing Beef/Pork mix Hot Dogs, New York Style Rippers. Also serving Fresh Cut Fries."/>
    <n v="6500"/>
    <n v="0"/>
    <x v="1"/>
    <s v="US"/>
    <s v="USD"/>
    <n v="1424742162"/>
    <d v="2015-02-24T01:42:42"/>
    <n v="1422150162"/>
    <d v="2015-01-25T01:42:42"/>
    <b v="0"/>
    <n v="0"/>
  </r>
  <r>
    <x v="2334"/>
    <x v="2328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d v="2016-12-27T18:08:20"/>
    <b v="0"/>
    <n v="108"/>
  </r>
  <r>
    <x v="2335"/>
    <x v="2329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d v="2014-01-17T18:18:12"/>
    <b v="1"/>
    <n v="105"/>
  </r>
  <r>
    <x v="2336"/>
    <x v="2330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d v="2014-05-27T13:19:26"/>
    <b v="1"/>
    <n v="190"/>
  </r>
  <r>
    <x v="2337"/>
    <x v="2331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d v="2014-05-13T15:47:04"/>
    <b v="1"/>
    <n v="269"/>
  </r>
  <r>
    <x v="2338"/>
    <x v="2332"/>
    <s v="Amanda Joy Hall's sophomore album, &quot;Every Day&quot;. Release expected July 2014"/>
    <n v="6500"/>
    <n v="2196"/>
    <x v="1"/>
    <s v="US"/>
    <s v="USD"/>
    <n v="1403906664"/>
    <d v="2014-06-27T22:04:24"/>
    <n v="1401401064"/>
    <d v="2014-05-29T22:04:24"/>
    <b v="0"/>
    <n v="16"/>
  </r>
  <r>
    <x v="2339"/>
    <x v="2333"/>
    <s v="Run Rwanda - 211 miles, 100 photos:  An intimate visual documentation  of the inspiring and innovative reality of modern day Rwanda"/>
    <n v="6500"/>
    <n v="865"/>
    <x v="1"/>
    <s v="GB"/>
    <s v="GBP"/>
    <n v="1467531536"/>
    <d v="2016-07-03T07:38:56"/>
    <n v="1464939536"/>
    <d v="2016-06-03T07:38:56"/>
    <b v="0"/>
    <n v="23"/>
  </r>
  <r>
    <x v="2340"/>
    <x v="2334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7:11:40"/>
    <n v="1396631500"/>
    <d v="2014-04-04T17:11:40"/>
    <b v="0"/>
    <n v="48"/>
  </r>
  <r>
    <x v="2341"/>
    <x v="2335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9:48:21"/>
    <n v="1413053301"/>
    <d v="2014-10-11T18:48:21"/>
    <b v="0"/>
    <n v="95"/>
  </r>
  <r>
    <x v="2342"/>
    <x v="2336"/>
    <s v="There is so many unseen places in the world, and I've made it my personal goal to show everyone through photography &amp; travel."/>
    <n v="6500"/>
    <n v="0"/>
    <x v="1"/>
    <s v="US"/>
    <s v="USD"/>
    <n v="1409091612"/>
    <d v="2014-08-26T22:20:12"/>
    <n v="1406499612"/>
    <d v="2014-07-27T22:20:12"/>
    <b v="0"/>
    <n v="0"/>
  </r>
  <r>
    <x v="2343"/>
    <x v="2337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d v="2015-03-18T20:45:05"/>
    <b v="0"/>
    <n v="48"/>
  </r>
  <r>
    <x v="2344"/>
    <x v="2338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d v="2015-08-12T15:13:26"/>
    <b v="0"/>
    <n v="150"/>
  </r>
  <r>
    <x v="2345"/>
    <x v="2339"/>
    <s v="With your help, I would be able to get a truck and start the process of getting it ready for the 2016 season."/>
    <n v="6500"/>
    <n v="145"/>
    <x v="2"/>
    <s v="US"/>
    <s v="USD"/>
    <n v="1442457112"/>
    <d v="2015-09-17T02:31:52"/>
    <n v="1439865112"/>
    <d v="2015-08-18T02:31:52"/>
    <b v="0"/>
    <n v="2"/>
  </r>
  <r>
    <x v="2346"/>
    <x v="2340"/>
    <s v="A new play about coming coming home, recovery, and trying to find God in the process."/>
    <n v="6500"/>
    <n v="6505"/>
    <x v="0"/>
    <s v="US"/>
    <s v="USD"/>
    <n v="1444169825"/>
    <d v="2015-10-06T22:17:05"/>
    <n v="1441577825"/>
    <d v="2015-09-06T22:17:05"/>
    <b v="0"/>
    <n v="31"/>
  </r>
  <r>
    <x v="2347"/>
    <x v="2341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d v="2010-11-05T14:54:46"/>
    <b v="1"/>
    <n v="141"/>
  </r>
  <r>
    <x v="2348"/>
    <x v="2342"/>
    <s v="Covenant Kept is a unique story that follows an ordinary woman through an extraordinary spiritual journey. Please help fund me."/>
    <n v="6700"/>
    <n v="150"/>
    <x v="1"/>
    <s v="US"/>
    <s v="USD"/>
    <n v="1434827173"/>
    <d v="2015-06-20T19:06:13"/>
    <n v="1430939173"/>
    <d v="2015-05-06T19:06:13"/>
    <b v="0"/>
    <n v="3"/>
  </r>
  <r>
    <x v="2349"/>
    <x v="2343"/>
    <s v="Skewed Up food truck is my dream and need help getting it started, presenting some to the bank for my loan, spice up logo, etc."/>
    <n v="6750"/>
    <n v="0"/>
    <x v="1"/>
    <s v="US"/>
    <s v="USD"/>
    <n v="1435679100"/>
    <d v="2015-06-30T15:45:00"/>
    <n v="1433006765"/>
    <d v="2015-05-30T17:26:05"/>
    <b v="0"/>
    <n v="0"/>
  </r>
  <r>
    <x v="2350"/>
    <x v="2344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d v="2014-11-07T07:04:34"/>
    <b v="0"/>
    <n v="65"/>
  </r>
  <r>
    <x v="2351"/>
    <x v="2345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d v="2015-04-07T18:12:22"/>
    <b v="0"/>
    <n v="70"/>
  </r>
  <r>
    <x v="2352"/>
    <x v="2346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d v="2014-07-15T19:42:34"/>
    <b v="0"/>
    <n v="57"/>
  </r>
  <r>
    <x v="2353"/>
    <x v="2347"/>
    <s v="Film makers catch live footage beyond their wildest dreams."/>
    <n v="7000"/>
    <n v="0"/>
    <x v="2"/>
    <s v="GB"/>
    <s v="GBP"/>
    <n v="1420741080"/>
    <d v="2015-01-08T18:18:00"/>
    <n v="1417026340"/>
    <d v="2014-11-26T18:25:40"/>
    <b v="0"/>
    <n v="0"/>
  </r>
  <r>
    <x v="2354"/>
    <x v="2348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d v="2014-05-21T20:37:52"/>
    <b v="0"/>
    <n v="113"/>
  </r>
  <r>
    <x v="2355"/>
    <x v="2349"/>
    <s v="This is an educational adventure series for kids about a baby owl and an alien. Physics, science, adventures, drama and joy!"/>
    <n v="7000"/>
    <n v="0"/>
    <x v="1"/>
    <s v="CA"/>
    <s v="CAD"/>
    <n v="1475912326"/>
    <d v="2016-10-08T07:38:46"/>
    <n v="1470728326"/>
    <d v="2016-08-09T07:38:46"/>
    <b v="0"/>
    <n v="0"/>
  </r>
  <r>
    <x v="2356"/>
    <x v="2350"/>
    <s v="two friends set out to conquer and reach the level cap of the quest watch, how will they do it when they're 2 teenage idiots"/>
    <n v="7000"/>
    <n v="0"/>
    <x v="1"/>
    <s v="US"/>
    <s v="USD"/>
    <n v="1437076305"/>
    <d v="2015-07-16T19:51:45"/>
    <n v="1434484305"/>
    <d v="2015-06-16T19:51:45"/>
    <b v="0"/>
    <n v="0"/>
  </r>
  <r>
    <x v="2357"/>
    <x v="2351"/>
    <s v="Translate sight into touch with a wrist-mounted wearable. A revolution for visually impaired people everywhere."/>
    <n v="7000"/>
    <n v="715"/>
    <x v="1"/>
    <s v="US"/>
    <s v="USD"/>
    <n v="1417392000"/>
    <d v="2014-12-01T00:00:00"/>
    <n v="1414511307"/>
    <d v="2014-10-28T15:48:27"/>
    <b v="0"/>
    <n v="16"/>
  </r>
  <r>
    <x v="2358"/>
    <x v="2352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d v="2011-05-31T15:19:23"/>
    <b v="0"/>
    <n v="143"/>
  </r>
  <r>
    <x v="2359"/>
    <x v="2353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d v="2014-12-15T13:10:19"/>
    <b v="0"/>
    <n v="55"/>
  </r>
  <r>
    <x v="2360"/>
    <x v="2354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13:01:24"/>
    <n v="1411131684"/>
    <d v="2014-09-19T13:01:24"/>
    <b v="0"/>
    <n v="44"/>
  </r>
  <r>
    <x v="2361"/>
    <x v="2355"/>
    <s v="Would anything change if women were in charge? Book Clubs, readers, and critics herald the latest by award-winning author, Aguila."/>
    <n v="7000"/>
    <n v="3598"/>
    <x v="1"/>
    <s v="US"/>
    <s v="USD"/>
    <n v="1444539600"/>
    <d v="2015-10-11T05:00:00"/>
    <n v="1441297645"/>
    <d v="2015-09-03T16:27:25"/>
    <b v="0"/>
    <n v="57"/>
  </r>
  <r>
    <x v="2362"/>
    <x v="2356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d v="2013-03-08T20:54:03"/>
    <b v="0"/>
    <n v="205"/>
  </r>
  <r>
    <x v="2363"/>
    <x v="2357"/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22:40:00"/>
    <n v="1276043330"/>
    <d v="2010-06-09T00:28:50"/>
    <b v="0"/>
    <n v="0"/>
  </r>
  <r>
    <x v="2364"/>
    <x v="2358"/>
    <s v="Creating new avenues of exposure for young Jazz &amp; Soul artists_x000a_to express their Art of Music."/>
    <n v="7000"/>
    <n v="25"/>
    <x v="1"/>
    <s v="US"/>
    <s v="USD"/>
    <n v="1346585448"/>
    <d v="2012-09-02T11:30:48"/>
    <n v="1343993448"/>
    <d v="2012-08-03T11:30:48"/>
    <b v="0"/>
    <n v="1"/>
  </r>
  <r>
    <x v="2365"/>
    <x v="2359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d v="2016-02-26T09:46:56"/>
    <b v="1"/>
    <n v="122"/>
  </r>
  <r>
    <x v="2366"/>
    <x v="2360"/>
    <s v="Hi. I'm looking to raise some funds to get some microphones, some interfaces to hook XLR to my iPad/iPhone/iMac. Plus some other stuff."/>
    <n v="7000"/>
    <n v="6"/>
    <x v="2"/>
    <s v="US"/>
    <s v="USD"/>
    <n v="1425587220"/>
    <d v="2015-03-05T20:27:00"/>
    <n v="1420668801"/>
    <d v="2015-01-07T22:13:21"/>
    <b v="0"/>
    <n v="2"/>
  </r>
  <r>
    <x v="2367"/>
    <x v="2361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d v="2013-07-08T17:50:36"/>
    <b v="1"/>
    <n v="74"/>
  </r>
  <r>
    <x v="2368"/>
    <x v="2362"/>
    <s v="â€œClimbing Silver!â€- An English translation of the Young Adult Shogi novella"/>
    <n v="7000"/>
    <n v="320"/>
    <x v="1"/>
    <s v="US"/>
    <s v="USD"/>
    <n v="1417656699"/>
    <d v="2014-12-04T01:31:39"/>
    <n v="1415064699"/>
    <d v="2014-11-04T01:31:39"/>
    <b v="0"/>
    <n v="13"/>
  </r>
  <r>
    <x v="2369"/>
    <x v="2363"/>
    <s v="When three social outcasts discover that Fictional characters are invading their world, they must form a team to stop this evil force."/>
    <n v="7000"/>
    <n v="50"/>
    <x v="1"/>
    <s v="US"/>
    <s v="USD"/>
    <n v="1469162275"/>
    <d v="2016-07-22T04:37:55"/>
    <n v="1467002275"/>
    <d v="2016-06-27T04:37:55"/>
    <b v="0"/>
    <n v="2"/>
  </r>
  <r>
    <x v="2370"/>
    <x v="2364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d v="2014-12-08T18:46:10"/>
    <b v="1"/>
    <n v="46"/>
  </r>
  <r>
    <x v="2371"/>
    <x v="2365"/>
    <s v="The Coffis Brothers &amp;The Mountain Men are recording a brand new full length record."/>
    <n v="7000"/>
    <n v="10210"/>
    <x v="0"/>
    <s v="US"/>
    <s v="USD"/>
    <n v="1383332400"/>
    <d v="2013-11-01T19:00:00"/>
    <n v="1380470188"/>
    <d v="2013-09-29T15:56:28"/>
    <b v="0"/>
    <n v="158"/>
  </r>
  <r>
    <x v="2372"/>
    <x v="2366"/>
    <s v="A debut album for the New Gate Church's praise team; making a cd filled with original songs from a team of misfits with 1 goal in mind"/>
    <n v="7000"/>
    <n v="0"/>
    <x v="1"/>
    <s v="US"/>
    <s v="USD"/>
    <n v="1462135706"/>
    <d v="2016-05-01T20:48:26"/>
    <n v="1458679706"/>
    <d v="2016-03-22T20:48:26"/>
    <b v="0"/>
    <n v="0"/>
  </r>
  <r>
    <x v="2373"/>
    <x v="2367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d v="2016-11-16T06:13:58"/>
    <b v="0"/>
    <n v="89"/>
  </r>
  <r>
    <x v="2374"/>
    <x v="2368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d v="2013-02-21T23:42:41"/>
    <b v="1"/>
    <n v="1356"/>
  </r>
  <r>
    <x v="2375"/>
    <x v="2369"/>
    <s v="Help us fund our second full-length album Honeycomb!"/>
    <n v="7000"/>
    <n v="7340"/>
    <x v="0"/>
    <s v="US"/>
    <s v="USD"/>
    <n v="1411505176"/>
    <d v="2014-09-23T20:46:16"/>
    <n v="1408481176"/>
    <d v="2014-08-19T20:46:16"/>
    <b v="0"/>
    <n v="107"/>
  </r>
  <r>
    <x v="2376"/>
    <x v="2370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d v="2016-11-14T21:01:18"/>
    <b v="0"/>
    <n v="128"/>
  </r>
  <r>
    <x v="2377"/>
    <x v="2371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d v="2012-01-19T17:33:46"/>
    <b v="0"/>
    <n v="145"/>
  </r>
  <r>
    <x v="2378"/>
    <x v="2372"/>
    <s v="PASTATUTION- The act or practice of engaging in Pasta Making for money.  _x000a__x000a_Help us get the Arcobaleno Pasta Extruder!"/>
    <n v="7000"/>
    <n v="0"/>
    <x v="1"/>
    <s v="US"/>
    <s v="USD"/>
    <n v="1426292416"/>
    <d v="2015-03-14T00:20:16"/>
    <n v="1423704016"/>
    <d v="2015-02-12T01:20:16"/>
    <b v="0"/>
    <n v="0"/>
  </r>
  <r>
    <x v="2379"/>
    <x v="2373"/>
    <s v="A family run mobile wood fired pizza oven serving up unique artisan pizzas created by award winning Chef Brandon Mathias!"/>
    <n v="7000"/>
    <n v="59"/>
    <x v="2"/>
    <s v="US"/>
    <s v="USD"/>
    <n v="1486590035"/>
    <d v="2017-02-08T21:40:35"/>
    <n v="1483998035"/>
    <d v="2017-01-09T21:40:35"/>
    <b v="0"/>
    <n v="2"/>
  </r>
  <r>
    <x v="2380"/>
    <x v="2374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13:45:23"/>
    <n v="1330440323"/>
    <d v="2012-02-28T14:45:23"/>
    <b v="0"/>
    <n v="34"/>
  </r>
  <r>
    <x v="2381"/>
    <x v="2375"/>
    <s v="Make the workshop/ small stage space at Jimmy's No 43 even better than before!"/>
    <n v="7000"/>
    <n v="7595.43"/>
    <x v="0"/>
    <s v="US"/>
    <s v="USD"/>
    <n v="1356552252"/>
    <d v="2012-12-26T20:04:12"/>
    <n v="1353960252"/>
    <d v="2012-11-26T20:04:12"/>
    <b v="0"/>
    <n v="104"/>
  </r>
  <r>
    <x v="2382"/>
    <x v="2376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d v="2015-06-15T20:18:53"/>
    <b v="0"/>
    <n v="30"/>
  </r>
  <r>
    <x v="2383"/>
    <x v="2377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d v="2012-03-02T21:00:58"/>
    <b v="1"/>
    <n v="123"/>
  </r>
  <r>
    <x v="2384"/>
    <x v="2378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d v="2016-04-06T14:35:58"/>
    <b v="1"/>
    <n v="117"/>
  </r>
  <r>
    <x v="2385"/>
    <x v="2379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d v="2011-12-06T22:47:01"/>
    <b v="1"/>
    <n v="151"/>
  </r>
  <r>
    <x v="2386"/>
    <x v="2380"/>
    <s v="A Season of Powerful Women. A Season of Defiance."/>
    <n v="7000"/>
    <n v="7164"/>
    <x v="0"/>
    <s v="US"/>
    <s v="USD"/>
    <n v="1450328340"/>
    <d v="2015-12-17T04:59:00"/>
    <n v="1447606884"/>
    <d v="2015-11-15T17:01:24"/>
    <b v="1"/>
    <n v="37"/>
  </r>
  <r>
    <x v="2387"/>
    <x v="2381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d v="2014-12-09T21:17:41"/>
    <b v="1"/>
    <n v="75"/>
  </r>
  <r>
    <x v="2388"/>
    <x v="2382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d v="2014-06-30T18:38:02"/>
    <b v="0"/>
    <n v="107"/>
  </r>
  <r>
    <x v="2389"/>
    <x v="2383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22:32:09"/>
    <n v="1416954729"/>
    <d v="2014-11-25T22:32:09"/>
    <b v="0"/>
    <n v="24"/>
  </r>
  <r>
    <x v="2390"/>
    <x v="2384"/>
    <s v="My Insane Shakespeare. An original play by Arthur Elbakyan premiering October 13th at United Solo, New York City."/>
    <n v="7000"/>
    <n v="189"/>
    <x v="1"/>
    <s v="US"/>
    <s v="USD"/>
    <n v="1412405940"/>
    <d v="2014-10-04T06:59:00"/>
    <n v="1409721542"/>
    <d v="2014-09-03T05:19:02"/>
    <b v="1"/>
    <n v="8"/>
  </r>
  <r>
    <x v="2391"/>
    <x v="2385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7T00:43:00"/>
    <n v="1466205262"/>
    <d v="2016-06-17T23:14:22"/>
    <b v="0"/>
    <n v="12"/>
  </r>
  <r>
    <x v="2392"/>
    <x v="2386"/>
    <s v="If tables had ears what tales would they tell? Sins of Seven Tables, a modern take on the 7 Deadlies, are they still sins?"/>
    <n v="7000"/>
    <n v="1156"/>
    <x v="1"/>
    <s v="US"/>
    <s v="USD"/>
    <n v="1409514709"/>
    <d v="2014-08-31T19:51:49"/>
    <n v="1406058798"/>
    <d v="2014-07-22T19:53:18"/>
    <b v="0"/>
    <n v="14"/>
  </r>
  <r>
    <x v="2393"/>
    <x v="2387"/>
    <s v="FREE Shakespeare In the Park in Bergen County, NJ on July 24, 25, 31, and August 1. We need your support to help keep our show FREE"/>
    <n v="7000"/>
    <n v="1"/>
    <x v="1"/>
    <s v="US"/>
    <s v="USD"/>
    <n v="1437331463"/>
    <d v="2015-07-19T18:44:23"/>
    <n v="1434739463"/>
    <d v="2015-06-19T18:44:23"/>
    <b v="0"/>
    <n v="1"/>
  </r>
  <r>
    <x v="2394"/>
    <x v="2388"/>
    <s v="An original gospel stage play that explores the pain and hurt caused by those who struggle to forgive others!"/>
    <n v="7000"/>
    <n v="0"/>
    <x v="1"/>
    <s v="US"/>
    <s v="USD"/>
    <n v="1458860363"/>
    <d v="2016-03-24T22:59:23"/>
    <n v="1454975963"/>
    <d v="2016-02-08T23:59:23"/>
    <b v="0"/>
    <n v="0"/>
  </r>
  <r>
    <x v="2395"/>
    <x v="2389"/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14:46:00"/>
    <n v="1438958824"/>
    <d v="2015-08-07T14:47:04"/>
    <b v="0"/>
    <n v="0"/>
  </r>
  <r>
    <x v="2396"/>
    <x v="2390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d v="2011-08-10T21:02:43"/>
    <b v="1"/>
    <n v="162"/>
  </r>
  <r>
    <x v="2397"/>
    <x v="2391"/>
    <s v="JUNTO Productions is proud to present our first production, the premiere of The Connection, a play by Jeffrey Paul."/>
    <n v="7200"/>
    <n v="1742"/>
    <x v="1"/>
    <s v="US"/>
    <s v="USD"/>
    <n v="1414348166"/>
    <d v="2014-10-26T18:29:26"/>
    <n v="1412879366"/>
    <d v="2014-10-09T18:29:26"/>
    <b v="0"/>
    <n v="38"/>
  </r>
  <r>
    <x v="2398"/>
    <x v="2392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d v="2016-06-13T21:29:42"/>
    <b v="0"/>
    <n v="175"/>
  </r>
  <r>
    <x v="2399"/>
    <x v="2393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d v="2011-04-02T23:34:47"/>
    <b v="0"/>
    <n v="69"/>
  </r>
  <r>
    <x v="2400"/>
    <x v="2394"/>
    <s v="A film about a collapsing food industry, a lonely farmer and a lonely botanist needs your help to finish post-production!"/>
    <n v="7500"/>
    <n v="2070"/>
    <x v="2"/>
    <s v="CA"/>
    <s v="CAD"/>
    <n v="1428945472"/>
    <d v="2015-04-13T17:17:52"/>
    <n v="1423765072"/>
    <d v="2015-02-12T18:17:52"/>
    <b v="0"/>
    <n v="37"/>
  </r>
  <r>
    <x v="2401"/>
    <x v="2395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d v="2012-02-09T15:07:29"/>
    <b v="1"/>
    <n v="189"/>
  </r>
  <r>
    <x v="2402"/>
    <x v="2396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d v="2016-02-15T19:16:33"/>
    <b v="1"/>
    <n v="97"/>
  </r>
  <r>
    <x v="2403"/>
    <x v="2397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d v="2012-06-18T21:53:18"/>
    <b v="0"/>
    <n v="89"/>
  </r>
  <r>
    <x v="2404"/>
    <x v="2398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d v="2015-03-15T19:02:06"/>
    <b v="0"/>
    <n v="67"/>
  </r>
  <r>
    <x v="2405"/>
    <x v="2399"/>
    <s v="After the devastation of a massive Hurricane, main character that has strong's ties to the city returns to find everything in ruins. As"/>
    <n v="7500"/>
    <n v="0"/>
    <x v="1"/>
    <s v="US"/>
    <s v="USD"/>
    <n v="1341978665"/>
    <d v="2012-07-11T03:51:05"/>
    <n v="1336795283"/>
    <d v="2012-05-12T04:01:23"/>
    <b v="0"/>
    <n v="0"/>
  </r>
  <r>
    <x v="2406"/>
    <x v="2400"/>
    <s v="We are looking to build a secure email / document sharing system for companies needing to send sensitive information to clients."/>
    <n v="7500"/>
    <n v="0"/>
    <x v="1"/>
    <s v="GB"/>
    <s v="GBP"/>
    <n v="1455122564"/>
    <d v="2016-02-10T16:42:44"/>
    <n v="1452530564"/>
    <d v="2016-01-11T16:42:44"/>
    <b v="0"/>
    <n v="0"/>
  </r>
  <r>
    <x v="2407"/>
    <x v="2401"/>
    <s v="Show-Skill.net helps to promote young football talents for free. It's the best place to show what you've got! Just post your videos :)"/>
    <n v="7500"/>
    <n v="0"/>
    <x v="1"/>
    <s v="GB"/>
    <s v="GBP"/>
    <n v="1465720143"/>
    <d v="2016-06-12T08:29:03"/>
    <n v="1463128143"/>
    <d v="2016-05-13T08:29:03"/>
    <b v="0"/>
    <n v="0"/>
  </r>
  <r>
    <x v="2408"/>
    <x v="2402"/>
    <s v="Services closer than you think..."/>
    <n v="7500"/>
    <n v="1"/>
    <x v="1"/>
    <s v="US"/>
    <s v="USD"/>
    <n v="1436366699"/>
    <d v="2015-07-08T14:44:59"/>
    <n v="1435070699"/>
    <d v="2015-06-23T14:44:59"/>
    <b v="0"/>
    <n v="1"/>
  </r>
  <r>
    <x v="2409"/>
    <x v="2403"/>
    <s v="Together, we can build a FREE, business start-up system that will help aspiring entrepreneurs change their economic circumstances."/>
    <n v="7500"/>
    <n v="250"/>
    <x v="1"/>
    <s v="US"/>
    <s v="USD"/>
    <n v="1417584860"/>
    <d v="2014-12-03T05:34:20"/>
    <n v="1414992860"/>
    <d v="2014-11-03T05:34:20"/>
    <b v="0"/>
    <n v="1"/>
  </r>
  <r>
    <x v="2410"/>
    <x v="2404"/>
    <s v="Rolodex is a web application that strives to nurture business to business relationships by connecting users via email."/>
    <n v="7500"/>
    <n v="20"/>
    <x v="1"/>
    <s v="US"/>
    <s v="USD"/>
    <n v="1469980800"/>
    <d v="2016-07-31T16:00:00"/>
    <n v="1466787335"/>
    <d v="2016-06-24T16:55:35"/>
    <b v="0"/>
    <n v="2"/>
  </r>
  <r>
    <x v="2411"/>
    <x v="2405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d v="2011-07-07T20:05:57"/>
    <b v="0"/>
    <n v="130"/>
  </r>
  <r>
    <x v="2412"/>
    <x v="2406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d v="2013-10-10T18:44:06"/>
    <b v="0"/>
    <n v="128"/>
  </r>
  <r>
    <x v="2413"/>
    <x v="2407"/>
    <s v="A Hands Free head mounted display adapter that supports the I AM Cardboard dscvr VR viewer for comfortable extended 3-D/VR viewing."/>
    <n v="7500"/>
    <n v="668"/>
    <x v="1"/>
    <s v="US"/>
    <s v="USD"/>
    <n v="1455826460"/>
    <d v="2016-02-18T20:14:20"/>
    <n v="1452716060"/>
    <d v="2016-01-13T20:14:20"/>
    <b v="0"/>
    <n v="16"/>
  </r>
  <r>
    <x v="2414"/>
    <x v="2408"/>
    <s v="It's been my dream to start my own cupcake bakery and it's now or never. Help me take the first steps toward building my dream."/>
    <n v="7500"/>
    <n v="35"/>
    <x v="1"/>
    <s v="US"/>
    <s v="USD"/>
    <n v="1418091128"/>
    <d v="2014-12-09T02:12:08"/>
    <n v="1415499128"/>
    <d v="2014-11-09T02:12:08"/>
    <b v="0"/>
    <n v="3"/>
  </r>
  <r>
    <x v="2415"/>
    <x v="2409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d v="2015-04-29T20:43:15"/>
    <b v="0"/>
    <n v="123"/>
  </r>
  <r>
    <x v="2416"/>
    <x v="2410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d v="2013-10-14T16:24:19"/>
    <b v="1"/>
    <n v="31"/>
  </r>
  <r>
    <x v="2417"/>
    <x v="2411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d v="2015-02-14T17:35:52"/>
    <b v="0"/>
    <n v="92"/>
  </r>
  <r>
    <x v="2418"/>
    <x v="2412"/>
    <s v="A musical memorial for Alexi Petersen."/>
    <n v="7500"/>
    <n v="9486.69"/>
    <x v="0"/>
    <s v="US"/>
    <s v="USD"/>
    <n v="1417049663"/>
    <d v="2014-11-27T00:54:23"/>
    <n v="1413158063"/>
    <d v="2014-10-12T23:54:23"/>
    <b v="0"/>
    <n v="147"/>
  </r>
  <r>
    <x v="2419"/>
    <x v="2413"/>
    <s v="A short book of practical mantras that can be used every day of the week. Mantras are cogwheels of universal engines."/>
    <n v="7500"/>
    <n v="1527"/>
    <x v="1"/>
    <s v="US"/>
    <s v="USD"/>
    <n v="1479233602"/>
    <d v="2016-11-15T18:13:22"/>
    <n v="1478106802"/>
    <d v="2016-11-02T17:13:22"/>
    <b v="0"/>
    <n v="14"/>
  </r>
  <r>
    <x v="2420"/>
    <x v="2414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d v="2015-08-05T16:11:02"/>
    <b v="1"/>
    <n v="369"/>
  </r>
  <r>
    <x v="2421"/>
    <x v="2415"/>
    <s v="Aerial Photographs of Historical Structures and Landmarks across the US. Experience the Antique structures from the most Unique Angles!"/>
    <n v="7500"/>
    <n v="1"/>
    <x v="1"/>
    <s v="US"/>
    <s v="USD"/>
    <n v="1418510965"/>
    <d v="2014-12-13T22:49:25"/>
    <n v="1415918965"/>
    <d v="2014-11-13T22:49:25"/>
    <b v="0"/>
    <n v="1"/>
  </r>
  <r>
    <x v="2422"/>
    <x v="2416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d v="2012-08-14T16:47:33"/>
    <b v="0"/>
    <n v="104"/>
  </r>
  <r>
    <x v="2423"/>
    <x v="2417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d v="2012-11-13T22:17:32"/>
    <b v="0"/>
    <n v="48"/>
  </r>
  <r>
    <x v="2424"/>
    <x v="2418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d v="2011-11-05T21:21:10"/>
    <b v="0"/>
    <n v="145"/>
  </r>
  <r>
    <x v="2425"/>
    <x v="2419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d v="2014-02-19T03:36:01"/>
    <b v="1"/>
    <n v="70"/>
  </r>
  <r>
    <x v="2426"/>
    <x v="2420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7:24:25"/>
    <n v="1402334665"/>
    <d v="2014-06-09T17:24:25"/>
    <b v="0"/>
    <n v="12"/>
  </r>
  <r>
    <x v="2427"/>
    <x v="2421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d v="2016-03-23T16:00:09"/>
    <b v="0"/>
    <n v="218"/>
  </r>
  <r>
    <x v="2428"/>
    <x v="2422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d v="2015-01-10T19:58:33"/>
    <b v="0"/>
    <n v="60"/>
  </r>
  <r>
    <x v="2429"/>
    <x v="2423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d v="2017-02-24T21:14:45"/>
    <b v="0"/>
    <n v="61"/>
  </r>
  <r>
    <x v="2430"/>
    <x v="2424"/>
    <s v="I want to crowdfund the sequencing of my own genome to make it publicly available with crowd-sourced interpretation."/>
    <n v="7500"/>
    <n v="1101"/>
    <x v="2"/>
    <s v="US"/>
    <s v="USD"/>
    <n v="1438616124"/>
    <d v="2015-08-03T15:35:24"/>
    <n v="1433432124"/>
    <d v="2015-06-04T15:35:24"/>
    <b v="0"/>
    <n v="3"/>
  </r>
  <r>
    <x v="2431"/>
    <x v="2425"/>
    <s v="YOU can help Alchemy Pops POP up on a street near you!"/>
    <n v="7500"/>
    <n v="8091"/>
    <x v="0"/>
    <s v="US"/>
    <s v="USD"/>
    <n v="1437627540"/>
    <d v="2015-07-23T04:59:00"/>
    <n v="1435806054"/>
    <d v="2015-07-02T03:00:54"/>
    <b v="0"/>
    <n v="109"/>
  </r>
  <r>
    <x v="2432"/>
    <x v="2426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d v="2011-08-29T00:18:17"/>
    <b v="0"/>
    <n v="86"/>
  </r>
  <r>
    <x v="2433"/>
    <x v="2427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d v="2010-06-25T02:46:20"/>
    <b v="0"/>
    <n v="104"/>
  </r>
  <r>
    <x v="2434"/>
    <x v="2428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d v="2014-11-18T19:22:37"/>
    <b v="0"/>
    <n v="43"/>
  </r>
  <r>
    <x v="2435"/>
    <x v="2429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d v="2013-01-30T18:01:51"/>
    <b v="0"/>
    <n v="136"/>
  </r>
  <r>
    <x v="2436"/>
    <x v="243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d v="2012-08-22T19:38:14"/>
    <b v="1"/>
    <n v="28"/>
  </r>
  <r>
    <x v="2437"/>
    <x v="2431"/>
    <s v="A luggage that is more than a luggage! It is what you want it to be."/>
    <n v="7500"/>
    <n v="7833"/>
    <x v="0"/>
    <s v="US"/>
    <s v="USD"/>
    <n v="1430459197"/>
    <d v="2015-05-01T05:46:37"/>
    <n v="1427867197"/>
    <d v="2015-04-01T05:46:37"/>
    <b v="0"/>
    <n v="23"/>
  </r>
  <r>
    <x v="2438"/>
    <x v="2432"/>
    <s v="The Maderati: A bitingly witty absurdest comedy, which pokes wickedly perceptive fun at NY artist lifestyle."/>
    <n v="7500"/>
    <n v="2366"/>
    <x v="1"/>
    <s v="US"/>
    <s v="USD"/>
    <n v="1433723033"/>
    <d v="2015-06-08T00:23:53"/>
    <n v="1428539033"/>
    <d v="2015-04-09T00:23:53"/>
    <b v="0"/>
    <n v="39"/>
  </r>
  <r>
    <x v="2439"/>
    <x v="2433"/>
    <s v="This is an action packed Sci-Fi stage play, using foam latex creature puppets, projected video footage, and audience participation."/>
    <n v="7500"/>
    <n v="316"/>
    <x v="1"/>
    <s v="US"/>
    <s v="USD"/>
    <n v="1446307053"/>
    <d v="2015-10-31T15:57:33"/>
    <n v="1443715053"/>
    <d v="2015-10-01T15:57:33"/>
    <b v="0"/>
    <n v="12"/>
  </r>
  <r>
    <x v="2440"/>
    <x v="2434"/>
    <s v="See Theatre In A New Light"/>
    <n v="7500"/>
    <n v="8207"/>
    <x v="0"/>
    <s v="US"/>
    <s v="USD"/>
    <n v="1474649070"/>
    <d v="2016-09-23T16:44:30"/>
    <n v="1469465070"/>
    <d v="2016-07-25T16:44:30"/>
    <b v="0"/>
    <n v="54"/>
  </r>
  <r>
    <x v="2441"/>
    <x v="2435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d v="2015-05-10T04:07:47"/>
    <b v="0"/>
    <n v="104"/>
  </r>
  <r>
    <x v="2442"/>
    <x v="2436"/>
    <s v="A truly multicultural experience - Hip Hop, Bollywood, Classical Dancers #liveband #Revoultionary Script 19th July@NationalTheatre"/>
    <n v="7500"/>
    <n v="5"/>
    <x v="1"/>
    <s v="AU"/>
    <s v="AUD"/>
    <n v="1404022381"/>
    <d v="2014-06-29T06:13:01"/>
    <n v="1402294381"/>
    <d v="2014-06-09T06:13:01"/>
    <b v="0"/>
    <n v="1"/>
  </r>
  <r>
    <x v="2443"/>
    <x v="2437"/>
    <s v="The hit immersive theatre experience of England comes to Corpus Christi!"/>
    <n v="7500"/>
    <n v="1"/>
    <x v="1"/>
    <s v="US"/>
    <s v="USD"/>
    <n v="1473699540"/>
    <d v="2016-09-12T16:59:00"/>
    <n v="1472451356"/>
    <d v="2016-08-29T06:15:56"/>
    <b v="0"/>
    <n v="1"/>
  </r>
  <r>
    <x v="2444"/>
    <x v="2438"/>
    <s v="With Russell Grant as Mrs Meers, this classic musical taps into London's Theatro Technis 1-25 October 2014 for its UK fringe premiere!"/>
    <n v="7500"/>
    <n v="980"/>
    <x v="2"/>
    <s v="GB"/>
    <s v="GBP"/>
    <n v="1406761200"/>
    <d v="2014-07-30T23:00:00"/>
    <n v="1403724820"/>
    <d v="2014-06-25T19:33:40"/>
    <b v="0"/>
    <n v="17"/>
  </r>
  <r>
    <x v="2445"/>
    <x v="2439"/>
    <s v="MNDT will be the first Moroccan Team in history to participate in the WSDC. the worldâ€™s biggest high school debate tournament."/>
    <n v="7500"/>
    <n v="45"/>
    <x v="1"/>
    <s v="US"/>
    <s v="USD"/>
    <n v="1406170740"/>
    <d v="2014-07-24T02:59:00"/>
    <n v="1402506278"/>
    <d v="2014-06-11T17:04:38"/>
    <b v="0"/>
    <n v="2"/>
  </r>
  <r>
    <x v="2446"/>
    <x v="2440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d v="2014-09-23T00:49:07"/>
    <b v="1"/>
    <n v="111"/>
  </r>
  <r>
    <x v="2447"/>
    <x v="2441"/>
    <s v="We plan to make studio recordings for a CD that highlights six new works composed for our Shakuhachi and Koto Music concert series."/>
    <n v="7534"/>
    <n v="210"/>
    <x v="2"/>
    <s v="US"/>
    <s v="USD"/>
    <n v="1387077299"/>
    <d v="2013-12-15T03:14:59"/>
    <n v="1383621299"/>
    <d v="2013-11-05T03:14:59"/>
    <b v="0"/>
    <n v="6"/>
  </r>
  <r>
    <x v="2448"/>
    <x v="2442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d v="2014-07-31T18:30:45"/>
    <b v="0"/>
    <n v="26"/>
  </r>
  <r>
    <x v="2449"/>
    <x v="2443"/>
    <s v="Brown Leather and Black Nylon extra-long Apple Watch bands for large wrists connects to 42mm. Go measure! Design fits 190-250mm wrists."/>
    <n v="7777"/>
    <n v="881"/>
    <x v="1"/>
    <s v="US"/>
    <s v="USD"/>
    <n v="1428641940"/>
    <d v="2015-04-10T04:59:00"/>
    <n v="1426792563"/>
    <d v="2015-03-19T19:16:03"/>
    <b v="0"/>
    <n v="17"/>
  </r>
  <r>
    <x v="2450"/>
    <x v="2444"/>
    <s v="Indie rocker, Matthew Moon, has something to share with you..."/>
    <n v="7777"/>
    <n v="11364"/>
    <x v="0"/>
    <s v="US"/>
    <s v="USD"/>
    <n v="1352488027"/>
    <d v="2012-11-09T19:07:07"/>
    <n v="1349892427"/>
    <d v="2012-10-10T18:07:07"/>
    <b v="0"/>
    <n v="115"/>
  </r>
  <r>
    <x v="2451"/>
    <x v="2445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d v="2015-12-05T23:57:11"/>
    <b v="0"/>
    <n v="101"/>
  </r>
  <r>
    <x v="2452"/>
    <x v="2446"/>
    <s v="Family-owned and community-operated haunted Halloween attraction in Bladensburg, OH, needs your help to grow bigger!"/>
    <n v="7900"/>
    <n v="1322"/>
    <x v="2"/>
    <s v="US"/>
    <s v="USD"/>
    <n v="1462402850"/>
    <d v="2016-05-04T23:00:50"/>
    <n v="1459810850"/>
    <d v="2016-04-04T23:00:50"/>
    <b v="0"/>
    <n v="20"/>
  </r>
  <r>
    <x v="2453"/>
    <x v="2447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d v="2014-08-11T19:16:26"/>
    <b v="0"/>
    <n v="58"/>
  </r>
  <r>
    <x v="2454"/>
    <x v="2448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d v="2014-06-04T01:44:10"/>
    <b v="0"/>
    <n v="58"/>
  </r>
  <r>
    <x v="2455"/>
    <x v="2449"/>
    <s v="We want to see more women's cycling on TV - and we need your help to make it happen!"/>
    <n v="8000"/>
    <n v="8581"/>
    <x v="0"/>
    <s v="GB"/>
    <s v="GBP"/>
    <n v="1433779200"/>
    <d v="2015-06-08T16:00:00"/>
    <n v="1432559424"/>
    <d v="2015-05-25T13:10:24"/>
    <b v="0"/>
    <n v="174"/>
  </r>
  <r>
    <x v="2456"/>
    <x v="2450"/>
    <s v="An ambitious Sci-Fi/Action film that will have a big-budget feel with stunning visuals &amp; stunts starring a casting of up and comers."/>
    <n v="8000"/>
    <n v="190"/>
    <x v="2"/>
    <s v="US"/>
    <s v="USD"/>
    <n v="1428069541"/>
    <d v="2015-04-03T13:59:01"/>
    <n v="1425481141"/>
    <d v="2015-03-04T14:59:01"/>
    <b v="0"/>
    <n v="4"/>
  </r>
  <r>
    <x v="2457"/>
    <x v="2451"/>
    <s v="A homeless Gulf War 2 vet, and Congressional Medal of Honor recipient fights for his sanity on the mean streets of Albuquerque."/>
    <n v="8000"/>
    <n v="325"/>
    <x v="1"/>
    <s v="US"/>
    <s v="USD"/>
    <n v="1426791770"/>
    <d v="2015-03-19T19:02:50"/>
    <n v="1424203370"/>
    <d v="2015-02-17T20:02:50"/>
    <b v="0"/>
    <n v="3"/>
  </r>
  <r>
    <x v="2458"/>
    <x v="2452"/>
    <s v="A martyr faces execution at the hands of the State, while enduring the horrors and alienation of a new world order."/>
    <n v="8000"/>
    <n v="1300"/>
    <x v="1"/>
    <s v="US"/>
    <s v="USD"/>
    <n v="1444144222"/>
    <d v="2015-10-06T15:10:22"/>
    <n v="1441120222"/>
    <d v="2015-09-01T15:10:22"/>
    <b v="0"/>
    <n v="17"/>
  </r>
  <r>
    <x v="2459"/>
    <x v="2453"/>
    <s v="I am making a film from one one of my books called facets of a Geek life."/>
    <n v="8000"/>
    <n v="0"/>
    <x v="1"/>
    <s v="GB"/>
    <s v="GBP"/>
    <n v="1433176105"/>
    <d v="2015-06-01T16:28:25"/>
    <n v="1427992105"/>
    <d v="2015-04-02T16:28:25"/>
    <b v="0"/>
    <n v="0"/>
  </r>
  <r>
    <x v="2460"/>
    <x v="2454"/>
    <s v="xoxosms is a documentary about first love, long distance and Skype."/>
    <n v="8000"/>
    <n v="8538.66"/>
    <x v="0"/>
    <s v="US"/>
    <s v="USD"/>
    <n v="1300275482"/>
    <d v="2011-03-16T11:38:02"/>
    <n v="1297687082"/>
    <d v="2011-02-14T12:38:02"/>
    <b v="1"/>
    <n v="188"/>
  </r>
  <r>
    <x v="2461"/>
    <x v="2455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d v="2013-03-15T21:03:52"/>
    <b v="1"/>
    <n v="146"/>
  </r>
  <r>
    <x v="2462"/>
    <x v="2456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d v="2013-04-30T20:13:07"/>
    <b v="0"/>
    <n v="73"/>
  </r>
  <r>
    <x v="2463"/>
    <x v="2457"/>
    <s v="We have a fully developed 2D animated series that requires more professional animation. Our first 2 home-animated eps are up online."/>
    <n v="8000"/>
    <n v="11"/>
    <x v="1"/>
    <s v="US"/>
    <s v="USD"/>
    <n v="1479667727"/>
    <d v="2016-11-20T18:48:47"/>
    <n v="1475776127"/>
    <d v="2016-10-06T17:48:47"/>
    <b v="0"/>
    <n v="2"/>
  </r>
  <r>
    <x v="2464"/>
    <x v="2458"/>
    <s v="An educational platform for learning Unified English Braille Code"/>
    <n v="8000"/>
    <n v="200"/>
    <x v="1"/>
    <s v="US"/>
    <s v="USD"/>
    <n v="1452112717"/>
    <d v="2016-01-06T20:38:37"/>
    <n v="1449520717"/>
    <d v="2015-12-07T20:38:37"/>
    <b v="0"/>
    <n v="1"/>
  </r>
  <r>
    <x v="2465"/>
    <x v="2459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d v="2015-02-10T22:58:32"/>
    <b v="0"/>
    <n v="274"/>
  </r>
  <r>
    <x v="2466"/>
    <x v="2460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d v="2011-07-12T02:45:37"/>
    <b v="0"/>
    <n v="53"/>
  </r>
  <r>
    <x v="2467"/>
    <x v="2461"/>
    <s v="Help Golden Animals finish their NEW Album!"/>
    <n v="8000"/>
    <n v="8355"/>
    <x v="0"/>
    <s v="US"/>
    <s v="USD"/>
    <n v="1315413339"/>
    <d v="2011-09-07T16:35:39"/>
    <n v="1312821339"/>
    <d v="2011-08-08T16:35:39"/>
    <b v="0"/>
    <n v="71"/>
  </r>
  <r>
    <x v="2468"/>
    <x v="2462"/>
    <s v="The Songs of Africa Ensemble embarks on their first Goodwill Africa Tour, to taste African music &amp; culture firsthand."/>
    <n v="8000"/>
    <n v="65"/>
    <x v="1"/>
    <s v="US"/>
    <s v="USD"/>
    <n v="1299786527"/>
    <d v="2011-03-10T19:48:47"/>
    <n v="1295898527"/>
    <d v="2011-01-24T19:48:47"/>
    <b v="0"/>
    <n v="2"/>
  </r>
  <r>
    <x v="2469"/>
    <x v="2463"/>
    <s v="Along with a new EP production and release, it's time to bring Den-Mate, LIVE, to a location near you - East Coast and Beyond!"/>
    <n v="8000"/>
    <n v="260"/>
    <x v="1"/>
    <s v="US"/>
    <s v="USD"/>
    <n v="1408581930"/>
    <d v="2014-08-21T00:45:30"/>
    <n v="1405989930"/>
    <d v="2014-07-22T00:45:30"/>
    <b v="0"/>
    <n v="9"/>
  </r>
  <r>
    <x v="2470"/>
    <x v="2464"/>
    <s v="ruKus radio is an independent internet radio station focused solely on the independent artist and has been Mainstream-free since 2007! "/>
    <n v="8000"/>
    <n v="195"/>
    <x v="1"/>
    <s v="US"/>
    <s v="USD"/>
    <n v="1287975829"/>
    <d v="2010-10-25T03:03:49"/>
    <n v="1284087829"/>
    <d v="2010-09-10T03:03:49"/>
    <b v="0"/>
    <n v="7"/>
  </r>
  <r>
    <x v="2471"/>
    <x v="2465"/>
    <s v="The people have spoken...the stars have aligned...Hardsoul Poets are making a new record and we want our fans on the front lines."/>
    <n v="8000"/>
    <n v="3200"/>
    <x v="1"/>
    <s v="US"/>
    <s v="USD"/>
    <n v="1440734400"/>
    <d v="2015-08-28T04:00:00"/>
    <n v="1438549026"/>
    <d v="2015-08-02T20:57:06"/>
    <b v="0"/>
    <n v="72"/>
  </r>
  <r>
    <x v="2472"/>
    <x v="2466"/>
    <s v="Anyone who want to support of this will be credited. This will be my ultimate build. Full animatronics, from arms, legs, H.U.D, etc"/>
    <n v="8000"/>
    <n v="106"/>
    <x v="1"/>
    <s v="US"/>
    <s v="USD"/>
    <n v="1408134034"/>
    <d v="2014-08-15T20:20:34"/>
    <n v="1405542034"/>
    <d v="2014-07-16T20:20:34"/>
    <b v="0"/>
    <n v="4"/>
  </r>
  <r>
    <x v="2473"/>
    <x v="2467"/>
    <s v="Runers is a top-down rogue-like shooter where as you advance you create more powerful spells and fight fierce monsters and bosses."/>
    <n v="8000"/>
    <n v="425"/>
    <x v="1"/>
    <s v="US"/>
    <s v="USD"/>
    <n v="1386568740"/>
    <d v="2013-12-09T05:59:00"/>
    <n v="1383095125"/>
    <d v="2013-10-30T01:05:25"/>
    <b v="0"/>
    <n v="24"/>
  </r>
  <r>
    <x v="2474"/>
    <x v="2468"/>
    <s v="Take control of the Void and bend it to your will as you perfect your strategy and amass your deck. The light gathers, your power grows"/>
    <n v="8000"/>
    <n v="5"/>
    <x v="1"/>
    <s v="US"/>
    <s v="USD"/>
    <n v="1420100426"/>
    <d v="2015-01-01T08:20:26"/>
    <n v="1417508426"/>
    <d v="2014-12-02T08:20:26"/>
    <b v="0"/>
    <n v="1"/>
  </r>
  <r>
    <x v="2475"/>
    <x v="2469"/>
    <s v="A mobile concession trailer for snow cones, ice cream, smoothies and more"/>
    <n v="8000"/>
    <n v="50"/>
    <x v="1"/>
    <s v="US"/>
    <s v="USD"/>
    <n v="1434647305"/>
    <d v="2015-06-18T17:08:25"/>
    <n v="1432055305"/>
    <d v="2015-05-19T17:08:25"/>
    <b v="0"/>
    <n v="1"/>
  </r>
  <r>
    <x v="2476"/>
    <x v="2470"/>
    <s v="Sharing positive vibes of Peace, Love &amp; Unity with the World through conscious Reggae Music!"/>
    <n v="8000"/>
    <n v="241"/>
    <x v="2"/>
    <s v="US"/>
    <s v="USD"/>
    <n v="1373665860"/>
    <d v="2013-07-12T21:51:00"/>
    <n v="1368579457"/>
    <d v="2013-05-15T00:57:37"/>
    <b v="0"/>
    <n v="8"/>
  </r>
  <r>
    <x v="2477"/>
    <x v="2471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d v="2013-04-06T19:12:16"/>
    <b v="0"/>
    <n v="148"/>
  </r>
  <r>
    <x v="2478"/>
    <x v="2472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d v="2016-03-04T16:32:01"/>
    <b v="0"/>
    <n v="134"/>
  </r>
  <r>
    <x v="2479"/>
    <x v="2473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d v="2014-06-16T15:17:46"/>
    <b v="1"/>
    <n v="215"/>
  </r>
  <r>
    <x v="2480"/>
    <x v="2474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d v="2010-12-24T02:40:38"/>
    <b v="0"/>
    <n v="92"/>
  </r>
  <r>
    <x v="2481"/>
    <x v="2475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d v="2011-10-29T01:13:16"/>
    <b v="0"/>
    <n v="136"/>
  </r>
  <r>
    <x v="2482"/>
    <x v="2476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d v="2013-11-01T20:21:07"/>
    <b v="0"/>
    <n v="108"/>
  </r>
  <r>
    <x v="2483"/>
    <x v="2477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d v="2011-11-01T04:45:36"/>
    <b v="0"/>
    <n v="62"/>
  </r>
  <r>
    <x v="2484"/>
    <x v="2478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d v="2011-10-29T03:35:39"/>
    <b v="0"/>
    <n v="116"/>
  </r>
  <r>
    <x v="2485"/>
    <x v="2479"/>
    <s v="New Music from Marty Mikles!  A new EP all about God's Goodness &amp; Mercy."/>
    <n v="8000"/>
    <n v="8730"/>
    <x v="3"/>
    <s v="US"/>
    <s v="USD"/>
    <n v="1489775641"/>
    <d v="2017-03-17T18:34:01"/>
    <n v="1487360041"/>
    <d v="2017-02-17T19:34:01"/>
    <b v="0"/>
    <n v="101"/>
  </r>
  <r>
    <x v="2486"/>
    <x v="2480"/>
    <s v="I want to create a portfolio to show all the aspects of the adrenaline filled game of paintball. Focusing on tournament players"/>
    <n v="8000"/>
    <n v="40"/>
    <x v="1"/>
    <s v="US"/>
    <s v="USD"/>
    <n v="1421042403"/>
    <d v="2015-01-12T06:00:03"/>
    <n v="1415858403"/>
    <d v="2014-11-13T06:00:03"/>
    <b v="1"/>
    <n v="4"/>
  </r>
  <r>
    <x v="2487"/>
    <x v="2481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d v="2011-01-12T07:49:21"/>
    <b v="0"/>
    <n v="96"/>
  </r>
  <r>
    <x v="2488"/>
    <x v="2482"/>
    <s v="It's time for The Red Card Blue Card Game to be available everywhere! Help save the sanity of ALL parent's! Help make it an App!!"/>
    <n v="8000"/>
    <n v="36"/>
    <x v="1"/>
    <s v="CA"/>
    <s v="CAD"/>
    <n v="1436373900"/>
    <d v="2015-07-08T16:45:00"/>
    <n v="1433861210"/>
    <d v="2015-06-09T14:46:50"/>
    <b v="0"/>
    <n v="2"/>
  </r>
  <r>
    <x v="2489"/>
    <x v="2483"/>
    <s v="Action game now playable on Android/iOS platforms and PC browsers. Easy gameplay even for starters yet hard to be skilled. Multi-player"/>
    <n v="8000"/>
    <n v="0"/>
    <x v="1"/>
    <s v="AU"/>
    <s v="AUD"/>
    <n v="1402618355"/>
    <d v="2014-06-13T00:12:35"/>
    <n v="1400026355"/>
    <d v="2014-05-14T00:12:35"/>
    <b v="0"/>
    <n v="0"/>
  </r>
  <r>
    <x v="2490"/>
    <x v="2484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d v="2013-05-30T06:30:21"/>
    <b v="1"/>
    <n v="204"/>
  </r>
  <r>
    <x v="2491"/>
    <x v="2485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d v="2013-11-26T00:32:17"/>
    <b v="0"/>
    <n v="242"/>
  </r>
  <r>
    <x v="2492"/>
    <x v="2486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d v="2013-01-25T09:09:15"/>
    <b v="0"/>
    <n v="160"/>
  </r>
  <r>
    <x v="2493"/>
    <x v="2487"/>
    <s v="&lt;3_x000a_Coming in from outer space. Help Hearty Har record their 1st album!!"/>
    <n v="8000"/>
    <n v="8070.43"/>
    <x v="0"/>
    <s v="US"/>
    <s v="USD"/>
    <n v="1388617736"/>
    <d v="2014-01-01T23:08:56"/>
    <n v="1384384136"/>
    <d v="2013-11-13T23:08:56"/>
    <b v="0"/>
    <n v="69"/>
  </r>
  <r>
    <x v="2494"/>
    <x v="2488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d v="2015-10-19T15:09:07"/>
    <b v="0"/>
    <n v="84"/>
  </r>
  <r>
    <x v="2495"/>
    <x v="2489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d v="2014-07-19T00:08:10"/>
    <b v="1"/>
    <n v="283"/>
  </r>
  <r>
    <x v="2496"/>
    <x v="2490"/>
    <s v="PriceItUpPlease will be an easy to use website that estimates the amount of your startup costs for that great idea you have!"/>
    <n v="8000"/>
    <n v="55"/>
    <x v="2"/>
    <s v="AU"/>
    <s v="AUD"/>
    <n v="1430604136"/>
    <d v="2015-05-02T22:02:16"/>
    <n v="1428012136"/>
    <d v="2015-04-02T22:02:16"/>
    <b v="0"/>
    <n v="2"/>
  </r>
  <r>
    <x v="2497"/>
    <x v="2491"/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8:41:13"/>
    <n v="1476294073"/>
    <d v="2016-10-12T17:41:13"/>
    <b v="0"/>
    <n v="0"/>
  </r>
  <r>
    <x v="2498"/>
    <x v="2492"/>
    <s v="Homemade Gumbo, Stews and Curry to be served hot and fresh everyday at any festival or concert we can attend."/>
    <n v="8000"/>
    <n v="0"/>
    <x v="1"/>
    <s v="US"/>
    <s v="USD"/>
    <n v="1426615200"/>
    <d v="2015-03-17T18:00:00"/>
    <n v="1422400188"/>
    <d v="2015-01-27T23:09:48"/>
    <b v="0"/>
    <n v="0"/>
  </r>
  <r>
    <x v="2499"/>
    <x v="2493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d v="2012-12-14T22:48:33"/>
    <b v="0"/>
    <n v="79"/>
  </r>
  <r>
    <x v="2500"/>
    <x v="2494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d v="2012-05-29T20:16:11"/>
    <b v="0"/>
    <n v="80"/>
  </r>
  <r>
    <x v="2501"/>
    <x v="2495"/>
    <s v="I have perfected my porkkabob recipe.I'm ready to start my own business!I need funds for the bbq pit and trailer and start up supplies."/>
    <n v="8000"/>
    <n v="0"/>
    <x v="2"/>
    <s v="US"/>
    <s v="USD"/>
    <n v="1408803149"/>
    <d v="2014-08-23T14:12:29"/>
    <n v="1404915149"/>
    <d v="2014-07-09T14:12:29"/>
    <b v="0"/>
    <n v="0"/>
  </r>
  <r>
    <x v="2502"/>
    <x v="2496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d v="2015-06-29T20:59:32"/>
    <b v="1"/>
    <n v="398"/>
  </r>
  <r>
    <x v="2503"/>
    <x v="2497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d v="2017-02-01T19:14:28"/>
    <b v="1"/>
    <n v="304"/>
  </r>
  <r>
    <x v="2504"/>
    <x v="2498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d v="2012-08-23T10:07:02"/>
    <b v="0"/>
    <n v="3468"/>
  </r>
  <r>
    <x v="2505"/>
    <x v="2499"/>
    <s v="Jolly's Hot Dogs: A beef hot dog topped with deliciously seasoned ground beef, mustard and minced onions."/>
    <n v="8000"/>
    <n v="55"/>
    <x v="1"/>
    <s v="US"/>
    <s v="USD"/>
    <n v="1405027750"/>
    <d v="2014-07-10T21:29:10"/>
    <n v="1402867750"/>
    <d v="2014-06-15T21:29:10"/>
    <b v="0"/>
    <n v="2"/>
  </r>
  <r>
    <x v="2506"/>
    <x v="2500"/>
    <s v="We 'd love to give some TLC to our vintage pink taco trailer so we can continue to cook our signature Baja style shrimp tacos!"/>
    <n v="8000"/>
    <n v="26.01"/>
    <x v="1"/>
    <s v="US"/>
    <s v="USD"/>
    <n v="1403904808"/>
    <d v="2014-06-27T21:33:28"/>
    <n v="1401312808"/>
    <d v="2014-05-28T21:33:28"/>
    <b v="0"/>
    <n v="2"/>
  </r>
  <r>
    <x v="2507"/>
    <x v="2501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d v="2013-04-27T18:47:23"/>
    <b v="1"/>
    <n v="394"/>
  </r>
  <r>
    <x v="2508"/>
    <x v="2502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d v="2014-03-24T15:59:33"/>
    <b v="0"/>
    <n v="58"/>
  </r>
  <r>
    <x v="2509"/>
    <x v="2503"/>
    <s v="Help me publish my 1st children's book as an aspiring author!"/>
    <n v="8000"/>
    <n v="35"/>
    <x v="1"/>
    <s v="US"/>
    <s v="USD"/>
    <n v="1413770820"/>
    <d v="2014-10-20T02:07:00"/>
    <n v="1412005602"/>
    <d v="2014-09-29T15:46:42"/>
    <b v="0"/>
    <n v="4"/>
  </r>
  <r>
    <x v="2510"/>
    <x v="2504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23:42:48"/>
    <n v="1337125368"/>
    <d v="2012-05-15T23:42:48"/>
    <b v="0"/>
    <n v="49"/>
  </r>
  <r>
    <x v="2511"/>
    <x v="2505"/>
    <s v="See the little boy in the photo? Doesn't he look angelic? Wouldn't you like to read his story? Take a look at this......."/>
    <n v="8000"/>
    <n v="0"/>
    <x v="1"/>
    <s v="US"/>
    <s v="USD"/>
    <n v="1381006294"/>
    <d v="2013-10-05T20:51:34"/>
    <n v="1379710294"/>
    <d v="2013-09-20T20:51:34"/>
    <b v="0"/>
    <n v="0"/>
  </r>
  <r>
    <x v="2512"/>
    <x v="250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d v="2014-06-08T22:34:00"/>
    <b v="0"/>
    <n v="94"/>
  </r>
  <r>
    <x v="2513"/>
    <x v="2507"/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6:36:34"/>
    <n v="1429029394"/>
    <d v="2015-04-14T16:36:34"/>
    <b v="0"/>
    <n v="0"/>
  </r>
  <r>
    <x v="2514"/>
    <x v="2508"/>
    <s v="Romeo and Juliet: Wouldn't it be great if they didn't all die at the end? Now YOU get to control the fate of these timeless characters!"/>
    <n v="8000"/>
    <n v="311"/>
    <x v="1"/>
    <s v="US"/>
    <s v="USD"/>
    <n v="1409962211"/>
    <d v="2014-09-06T00:10:11"/>
    <n v="1407370211"/>
    <d v="2014-08-07T00:10:11"/>
    <b v="0"/>
    <n v="13"/>
  </r>
  <r>
    <x v="2515"/>
    <x v="2509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d v="2014-04-25T13:32:38"/>
    <b v="0"/>
    <n v="32"/>
  </r>
  <r>
    <x v="2516"/>
    <x v="2510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d v="2014-07-25T19:25:12"/>
    <b v="0"/>
    <n v="25"/>
  </r>
  <r>
    <x v="2517"/>
    <x v="2511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d v="2014-10-29T16:24:46"/>
    <b v="0"/>
    <n v="113"/>
  </r>
  <r>
    <x v="2518"/>
    <x v="2512"/>
    <s v="We're an affordable theatre and rental space that can be molded into anything by anyone."/>
    <n v="8000"/>
    <n v="8620"/>
    <x v="0"/>
    <s v="CA"/>
    <s v="CAD"/>
    <n v="1418580591"/>
    <d v="2014-12-14T18:09:51"/>
    <n v="1415988591"/>
    <d v="2014-11-14T18:09:51"/>
    <b v="0"/>
    <n v="97"/>
  </r>
  <r>
    <x v="2519"/>
    <x v="2513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22:31:19"/>
    <n v="1439245879"/>
    <d v="2015-08-10T22:31:19"/>
    <b v="0"/>
    <n v="1"/>
  </r>
  <r>
    <x v="2520"/>
    <x v="2514"/>
    <s v="We're bringing The Window to the Cherry Lane Theater in January 2014."/>
    <n v="8000"/>
    <n v="8241"/>
    <x v="0"/>
    <s v="US"/>
    <s v="USD"/>
    <n v="1386910740"/>
    <d v="2013-12-13T04:59:00"/>
    <n v="1384364561"/>
    <d v="2013-11-13T17:42:41"/>
    <b v="1"/>
    <n v="82"/>
  </r>
  <r>
    <x v="2521"/>
    <x v="2515"/>
    <s v="Children Must Run is an original musical, about a prostitute, a drug mule, a child soldier and their struggles, hopes and dreams."/>
    <n v="8000"/>
    <n v="273"/>
    <x v="1"/>
    <s v="GB"/>
    <s v="GBP"/>
    <n v="1430470772"/>
    <d v="2015-05-01T08:59:32"/>
    <n v="1427878772"/>
    <d v="2015-04-01T08:59:32"/>
    <b v="0"/>
    <n v="12"/>
  </r>
  <r>
    <x v="2522"/>
    <x v="2516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d v="2015-09-15T02:19:22"/>
    <b v="1"/>
    <n v="71"/>
  </r>
  <r>
    <x v="2523"/>
    <x v="2517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d v="2015-05-13T09:29:57"/>
    <b v="1"/>
    <n v="70"/>
  </r>
  <r>
    <x v="2524"/>
    <x v="2518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d v="2015-02-06T17:08:25"/>
    <b v="0"/>
    <n v="57"/>
  </r>
  <r>
    <x v="2525"/>
    <x v="2519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d v="2016-06-28T15:58:38"/>
    <b v="0"/>
    <n v="47"/>
  </r>
  <r>
    <x v="2526"/>
    <x v="2520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d v="2015-02-24T16:49:54"/>
    <b v="0"/>
    <n v="19"/>
  </r>
  <r>
    <x v="2527"/>
    <x v="2521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d v="2015-02-18T17:34:59"/>
    <b v="0"/>
    <n v="77"/>
  </r>
  <r>
    <x v="2528"/>
    <x v="2522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d v="2015-03-01T05:16:54"/>
    <b v="0"/>
    <n v="40"/>
  </r>
  <r>
    <x v="2529"/>
    <x v="2523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d v="2014-06-24T08:49:38"/>
    <b v="0"/>
    <n v="94"/>
  </r>
  <r>
    <x v="2530"/>
    <x v="2524"/>
    <s v="Basement Theatrics is producing Spring Awakening July 22-31, 2016 at 12th Ave Arts in Seattle, WA! Help make this the best it can be!"/>
    <n v="8000"/>
    <n v="0"/>
    <x v="1"/>
    <s v="US"/>
    <s v="USD"/>
    <n v="1469948400"/>
    <d v="2016-07-31T07:00:00"/>
    <n v="1465172024"/>
    <d v="2016-06-06T00:13:44"/>
    <b v="0"/>
    <n v="0"/>
  </r>
  <r>
    <x v="2531"/>
    <x v="2525"/>
    <s v="A romantic comedy about a girl trying to figure out what to do with her life and an angel who comes to help her."/>
    <n v="8000"/>
    <n v="118"/>
    <x v="1"/>
    <s v="US"/>
    <s v="USD"/>
    <n v="1420413960"/>
    <d v="2015-01-04T23:26:00"/>
    <n v="1417651630"/>
    <d v="2014-12-04T00:07:10"/>
    <b v="0"/>
    <n v="9"/>
  </r>
  <r>
    <x v="2532"/>
    <x v="2526"/>
    <s v="â€˜Ministers of Graceâ€™ imagines what the movie Ghostbusters would be like if written by William Shakespeare."/>
    <n v="8000"/>
    <n v="2993"/>
    <x v="1"/>
    <s v="US"/>
    <s v="USD"/>
    <n v="1417033777"/>
    <d v="2014-11-26T20:29:37"/>
    <n v="1414438177"/>
    <d v="2014-10-27T19:29:37"/>
    <b v="0"/>
    <n v="36"/>
  </r>
  <r>
    <x v="2533"/>
    <x v="2527"/>
    <s v="An original stage play designed to bring to light the long-term effects on adult survivors of childhood sexual abuse. We do survive!"/>
    <n v="8000"/>
    <n v="0"/>
    <x v="1"/>
    <s v="US"/>
    <s v="USD"/>
    <n v="1441510707"/>
    <d v="2015-09-06T03:38:27"/>
    <n v="1439350707"/>
    <d v="2015-08-12T03:38:27"/>
    <b v="0"/>
    <n v="0"/>
  </r>
  <r>
    <x v="2534"/>
    <x v="2528"/>
    <s v="An Enticing Trip into the World of Assisted Dying"/>
    <n v="8000"/>
    <n v="10"/>
    <x v="1"/>
    <s v="US"/>
    <s v="USD"/>
    <n v="1462631358"/>
    <d v="2016-05-07T14:29:18"/>
    <n v="1457450958"/>
    <d v="2016-03-08T15:29:18"/>
    <b v="0"/>
    <n v="1"/>
  </r>
  <r>
    <x v="2535"/>
    <x v="2529"/>
    <s v="This nationally published book, set in the 70â€™s, tells the untold story of singers and a friendly reunion visit turning bad."/>
    <n v="8000"/>
    <n v="2500"/>
    <x v="1"/>
    <s v="US"/>
    <s v="USD"/>
    <n v="1437188400"/>
    <d v="2015-07-18T03:00:00"/>
    <n v="1432100004"/>
    <d v="2015-05-20T05:33:24"/>
    <b v="0"/>
    <n v="2"/>
  </r>
  <r>
    <x v="2536"/>
    <x v="2530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d v="2013-07-29T15:56:31"/>
    <b v="0"/>
    <n v="539"/>
  </r>
  <r>
    <x v="2537"/>
    <x v="2531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d v="2014-06-17T13:43:27"/>
    <b v="0"/>
    <n v="119"/>
  </r>
  <r>
    <x v="2538"/>
    <x v="2532"/>
    <s v="Privet! Hello! Bon Jour! We are the Arlekin Players Theatre and we need a home."/>
    <n v="8300"/>
    <n v="9170"/>
    <x v="0"/>
    <s v="US"/>
    <s v="USD"/>
    <n v="1453323048"/>
    <d v="2016-01-20T20:50:48"/>
    <n v="1450731048"/>
    <d v="2015-12-21T20:50:48"/>
    <b v="0"/>
    <n v="95"/>
  </r>
  <r>
    <x v="2539"/>
    <x v="2533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d v="2015-11-15T23:09:34"/>
    <b v="0"/>
    <n v="45"/>
  </r>
  <r>
    <x v="2540"/>
    <x v="2534"/>
    <s v="FilosofÃ­a de los anÃ³nimos"/>
    <n v="8400"/>
    <n v="8685"/>
    <x v="0"/>
    <s v="ES"/>
    <s v="EUR"/>
    <n v="1481099176"/>
    <d v="2016-12-07T08:26:16"/>
    <n v="1478507176"/>
    <d v="2016-11-07T08:26:16"/>
    <b v="0"/>
    <n v="50"/>
  </r>
  <r>
    <x v="2541"/>
    <x v="2535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d v="2015-06-22T00:10:11"/>
    <b v="0"/>
    <n v="182"/>
  </r>
  <r>
    <x v="2542"/>
    <x v="2536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d v="2015-06-29T15:01:48"/>
    <b v="1"/>
    <n v="82"/>
  </r>
  <r>
    <x v="2543"/>
    <x v="2537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d v="2015-04-07T17:41:55"/>
    <b v="1"/>
    <n v="80"/>
  </r>
  <r>
    <x v="2544"/>
    <x v="2538"/>
    <s v="An animated web series about biological evolution gone haywire."/>
    <n v="8500"/>
    <n v="25"/>
    <x v="1"/>
    <s v="US"/>
    <s v="USD"/>
    <n v="1401595200"/>
    <d v="2014-06-01T04:00:00"/>
    <n v="1398862875"/>
    <d v="2014-04-30T13:01:15"/>
    <b v="0"/>
    <n v="2"/>
  </r>
  <r>
    <x v="2545"/>
    <x v="2539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d v="2015-04-08T03:57:00"/>
    <b v="0"/>
    <n v="57"/>
  </r>
  <r>
    <x v="2546"/>
    <x v="2540"/>
    <s v="Traveling to create a book of my photography! Help support my trip and buy a book! Also limited edition t-shirts and prints for sale!"/>
    <n v="8500"/>
    <n v="350"/>
    <x v="2"/>
    <s v="US"/>
    <s v="USD"/>
    <n v="1392595200"/>
    <d v="2014-02-17T00:00:00"/>
    <n v="1391293745"/>
    <d v="2014-02-01T22:29:05"/>
    <b v="0"/>
    <n v="13"/>
  </r>
  <r>
    <x v="2547"/>
    <x v="2541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d v="2015-03-04T21:02:33"/>
    <b v="0"/>
    <n v="90"/>
  </r>
  <r>
    <x v="2548"/>
    <x v="2542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d v="2014-03-26T21:08:47"/>
    <b v="0"/>
    <n v="498"/>
  </r>
  <r>
    <x v="2549"/>
    <x v="2543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d v="2014-07-26T08:17:57"/>
    <b v="0"/>
    <n v="480"/>
  </r>
  <r>
    <x v="2550"/>
    <x v="2544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d v="2012-01-28T16:17:03"/>
    <b v="0"/>
    <n v="207"/>
  </r>
  <r>
    <x v="2551"/>
    <x v="2545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d v="2016-11-30T04:29:27"/>
    <b v="0"/>
    <n v="68"/>
  </r>
  <r>
    <x v="2552"/>
    <x v="2546"/>
    <s v="Planning to build this truck into a full rolling fold out cook shack,providing clean cold drinking water to all festival goers"/>
    <n v="8500"/>
    <n v="51"/>
    <x v="2"/>
    <s v="US"/>
    <s v="USD"/>
    <n v="1431745200"/>
    <d v="2015-05-16T03:00:00"/>
    <n v="1429170603"/>
    <d v="2015-04-16T07:50:03"/>
    <b v="0"/>
    <n v="2"/>
  </r>
  <r>
    <x v="2553"/>
    <x v="2547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d v="2017-01-05T20:05:30"/>
    <b v="0"/>
    <n v="93"/>
  </r>
  <r>
    <x v="2554"/>
    <x v="2548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d v="2014-05-19T13:09:12"/>
    <b v="0"/>
    <n v="36"/>
  </r>
  <r>
    <x v="2555"/>
    <x v="2549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d v="2014-09-11T07:47:50"/>
    <b v="1"/>
    <n v="167"/>
  </r>
  <r>
    <x v="2556"/>
    <x v="2550"/>
    <s v="Generational curses CAN be broken...right?"/>
    <n v="8500"/>
    <n v="202"/>
    <x v="1"/>
    <s v="US"/>
    <s v="USD"/>
    <n v="1475918439"/>
    <d v="2016-10-08T09:20:39"/>
    <n v="1473326439"/>
    <d v="2016-09-08T09:20:39"/>
    <b v="0"/>
    <n v="1"/>
  </r>
  <r>
    <x v="2557"/>
    <x v="2551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d v="2016-05-06T23:15:16"/>
    <b v="0"/>
    <n v="86"/>
  </r>
  <r>
    <x v="2558"/>
    <x v="2552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d v="2015-04-15T21:28:43"/>
    <b v="0"/>
    <n v="70"/>
  </r>
  <r>
    <x v="2559"/>
    <x v="2553"/>
    <s v="This project aims to document, Libyan photographic history; through both print and artisan mediums ."/>
    <n v="8750"/>
    <n v="0"/>
    <x v="1"/>
    <s v="GB"/>
    <s v="GBP"/>
    <n v="1407532812"/>
    <d v="2014-08-08T21:20:12"/>
    <n v="1404940812"/>
    <d v="2014-07-09T21:20:12"/>
    <b v="0"/>
    <n v="0"/>
  </r>
  <r>
    <x v="2560"/>
    <x v="2554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d v="2013-11-22T12:55:40"/>
    <b v="0"/>
    <n v="191"/>
  </r>
  <r>
    <x v="2561"/>
    <x v="2555"/>
    <s v="The band Twice As Good wants to create and distribute a DVD of their live concert performance. This amazing band needs to be seen!"/>
    <n v="8800"/>
    <n v="1040"/>
    <x v="1"/>
    <s v="US"/>
    <s v="USD"/>
    <n v="1365448657"/>
    <d v="2013-04-08T19:17:37"/>
    <n v="1362860257"/>
    <d v="2013-03-09T20:17:37"/>
    <b v="0"/>
    <n v="3"/>
  </r>
  <r>
    <x v="2562"/>
    <x v="2556"/>
    <s v="I love you,he said,then he kissed her as her tears fell down.It was my fault but make up will fix it&quot;she replied,then he hit her again!"/>
    <n v="8880"/>
    <n v="0"/>
    <x v="1"/>
    <s v="US"/>
    <s v="USD"/>
    <n v="1475294400"/>
    <d v="2016-10-01T04:00:00"/>
    <n v="1472674285"/>
    <d v="2016-08-31T20:11:25"/>
    <b v="0"/>
    <n v="0"/>
  </r>
  <r>
    <x v="2563"/>
    <x v="2557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2T03:59:00"/>
    <n v="1380559201"/>
    <d v="2013-09-30T16:40:01"/>
    <b v="0"/>
    <n v="3"/>
  </r>
  <r>
    <x v="2564"/>
    <x v="2558"/>
    <s v="Calling out Backers throughout the world. We are here to provide an intermediate channel to offer U.S. products worldwide. PLEASE READ!"/>
    <n v="8888"/>
    <n v="0"/>
    <x v="1"/>
    <s v="US"/>
    <s v="USD"/>
    <n v="1431286105"/>
    <d v="2015-05-10T19:28:25"/>
    <n v="1427138905"/>
    <d v="2015-03-23T19:28:25"/>
    <b v="0"/>
    <n v="0"/>
  </r>
  <r>
    <x v="2565"/>
    <x v="2559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d v="2010-03-18T17:52:16"/>
    <b v="0"/>
    <n v="26"/>
  </r>
  <r>
    <x v="2566"/>
    <x v="2560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d v="2016-05-26T01:07:47"/>
    <b v="0"/>
    <n v="57"/>
  </r>
  <r>
    <x v="2567"/>
    <x v="2561"/>
    <s v="HackersArchive.com will help rid the web of viruses and scams found everywhere else you look!"/>
    <n v="9000"/>
    <n v="1"/>
    <x v="1"/>
    <s v="US"/>
    <s v="USD"/>
    <n v="1426800687"/>
    <d v="2015-03-19T21:31:27"/>
    <n v="1424212287"/>
    <d v="2015-02-17T22:31:27"/>
    <b v="0"/>
    <n v="1"/>
  </r>
  <r>
    <x v="2568"/>
    <x v="2562"/>
    <s v="SAVE UP TO 40% WHEN YOU SPEND!_x000a__x000a_PRE-ORDER YOUR LINK CARD TODAY"/>
    <n v="9000"/>
    <n v="0"/>
    <x v="1"/>
    <s v="GB"/>
    <s v="GBP"/>
    <n v="1448928000"/>
    <d v="2015-12-01T00:00:00"/>
    <n v="1444123377"/>
    <d v="2015-10-06T09:22:57"/>
    <b v="0"/>
    <n v="0"/>
  </r>
  <r>
    <x v="2569"/>
    <x v="2563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9:28:06"/>
    <n v="1474223286"/>
    <d v="2016-09-18T18:28:06"/>
    <b v="0"/>
    <n v="2"/>
  </r>
  <r>
    <x v="2570"/>
    <x v="2564"/>
    <s v="The 1st club in your bag should be between your ears!  Light up Your Brain Power. Play Smarter. Swing the LUMIC Band.."/>
    <n v="9000"/>
    <n v="1544"/>
    <x v="1"/>
    <s v="US"/>
    <s v="USD"/>
    <n v="1439251926"/>
    <d v="2015-08-11T00:12:06"/>
    <n v="1435363926"/>
    <d v="2015-06-27T00:12:06"/>
    <b v="0"/>
    <n v="14"/>
  </r>
  <r>
    <x v="2571"/>
    <x v="2565"/>
    <s v="SKIN - The wearable music remote control which makes your fitness lifestyle a bit easier"/>
    <n v="9000"/>
    <n v="240"/>
    <x v="2"/>
    <s v="CH"/>
    <s v="CHF"/>
    <n v="1448489095"/>
    <d v="2015-11-25T22:04:55"/>
    <n v="1445893495"/>
    <d v="2015-10-26T21:04:55"/>
    <b v="0"/>
    <n v="6"/>
  </r>
  <r>
    <x v="2572"/>
    <x v="2566"/>
    <s v="Bringing YOUR favorite dog recipes to the streets."/>
    <n v="9000"/>
    <n v="0"/>
    <x v="1"/>
    <s v="US"/>
    <s v="USD"/>
    <n v="1408551752"/>
    <d v="2014-08-20T16:22:32"/>
    <n v="1405959752"/>
    <d v="2014-07-21T16:22:32"/>
    <b v="0"/>
    <n v="0"/>
  </r>
  <r>
    <x v="2573"/>
    <x v="2567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d v="2016-06-08T23:29:55"/>
    <b v="0"/>
    <n v="86"/>
  </r>
  <r>
    <x v="2574"/>
    <x v="2568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d v="2015-10-01T15:53:20"/>
    <b v="0"/>
    <n v="89"/>
  </r>
  <r>
    <x v="2575"/>
    <x v="2569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d v="2014-09-07T00:06:13"/>
    <b v="0"/>
    <n v="184"/>
  </r>
  <r>
    <x v="2576"/>
    <x v="2570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d v="2014-05-23T17:48:03"/>
    <b v="1"/>
    <n v="145"/>
  </r>
  <r>
    <x v="2577"/>
    <x v="2571"/>
    <s v="This is a first-of-its-kind 12&quot;x12&quot; trading card coffee table book featuring over 100 cards celebrating the awesomeness of Canada"/>
    <n v="9000"/>
    <n v="223"/>
    <x v="2"/>
    <s v="CA"/>
    <s v="CAD"/>
    <n v="1491019140"/>
    <d v="2017-04-01T03:59:00"/>
    <n v="1487548802"/>
    <d v="2017-02-20T00:00:02"/>
    <b v="0"/>
    <n v="3"/>
  </r>
  <r>
    <x v="2578"/>
    <x v="2572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d v="2015-10-15T10:27:10"/>
    <b v="0"/>
    <n v="159"/>
  </r>
  <r>
    <x v="2579"/>
    <x v="2573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13:13:42"/>
    <n v="1420636422"/>
    <d v="2015-01-07T13:13:42"/>
    <b v="1"/>
    <n v="18"/>
  </r>
  <r>
    <x v="2580"/>
    <x v="2574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d v="2014-06-10T23:01:40"/>
    <b v="0"/>
    <n v="179"/>
  </r>
  <r>
    <x v="2581"/>
    <x v="2575"/>
    <s v="A new strategic board game designed to flip out your opponent."/>
    <n v="9000"/>
    <n v="13228"/>
    <x v="0"/>
    <s v="IE"/>
    <s v="EUR"/>
    <n v="1444903198"/>
    <d v="2015-10-15T09:59:58"/>
    <n v="1442311198"/>
    <d v="2015-09-15T09:59:58"/>
    <b v="1"/>
    <n v="251"/>
  </r>
  <r>
    <x v="2582"/>
    <x v="2576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d v="2016-07-22T07:52:18"/>
    <b v="0"/>
    <n v="249"/>
  </r>
  <r>
    <x v="2583"/>
    <x v="2577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d v="2014-04-07T00:06:29"/>
    <b v="1"/>
    <n v="104"/>
  </r>
  <r>
    <x v="2584"/>
    <x v="2578"/>
    <s v="Help expand the time of everyones favorite magic store!  It currently limited to 3 days a week. If not for you, then the children!"/>
    <n v="9000"/>
    <n v="0"/>
    <x v="1"/>
    <s v="US"/>
    <s v="USD"/>
    <n v="1447628946"/>
    <d v="2015-11-15T23:09:06"/>
    <n v="1445033346"/>
    <d v="2015-10-16T22:09:06"/>
    <b v="0"/>
    <n v="0"/>
  </r>
  <r>
    <x v="2585"/>
    <x v="2579"/>
    <s v="World Premiere, an M1 Singapore Fringe Festival 2017 commission."/>
    <n v="9000"/>
    <n v="9124"/>
    <x v="0"/>
    <s v="SG"/>
    <s v="SGD"/>
    <n v="1481731140"/>
    <d v="2016-12-14T15:59:00"/>
    <n v="1479866343"/>
    <d v="2016-11-23T01:59:03"/>
    <b v="0"/>
    <n v="72"/>
  </r>
  <r>
    <x v="2586"/>
    <x v="2580"/>
    <s v="I am trying to put together a ministry theater company for junior / high schoolers that which puts on free shows in the SoCal area."/>
    <n v="9000"/>
    <n v="0"/>
    <x v="1"/>
    <s v="US"/>
    <s v="USD"/>
    <n v="1457157269"/>
    <d v="2016-03-05T05:54:29"/>
    <n v="1455861269"/>
    <d v="2016-02-19T05:54:29"/>
    <b v="0"/>
    <n v="0"/>
  </r>
  <r>
    <x v="2587"/>
    <x v="2581"/>
    <s v="The Empty Ramekins Catering Group is looking for your help to start up in Miami Florida!!!!"/>
    <n v="9041"/>
    <n v="90"/>
    <x v="1"/>
    <s v="US"/>
    <s v="USD"/>
    <n v="1407089147"/>
    <d v="2014-08-03T18:05:47"/>
    <n v="1403201147"/>
    <d v="2014-06-19T18:05:47"/>
    <b v="0"/>
    <n v="5"/>
  </r>
  <r>
    <x v="2588"/>
    <x v="2582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d v="2015-09-20T17:55:22"/>
    <b v="0"/>
    <n v="47"/>
  </r>
  <r>
    <x v="2589"/>
    <x v="2583"/>
    <s v="We need your help to finish our food truck. We are building a BBQ Food Truck to serve competition style BBQ."/>
    <n v="9300"/>
    <n v="0"/>
    <x v="1"/>
    <s v="US"/>
    <s v="USD"/>
    <n v="1430281320"/>
    <d v="2015-04-29T04:22:00"/>
    <n v="1427689320"/>
    <d v="2015-03-30T04:22:00"/>
    <b v="0"/>
    <n v="0"/>
  </r>
  <r>
    <x v="2590"/>
    <x v="2584"/>
    <s v="Help me to create my 3rd album, a Christmas CD with 16 Holiday/Original favorites!"/>
    <n v="9500"/>
    <n v="1381"/>
    <x v="1"/>
    <s v="US"/>
    <s v="USD"/>
    <n v="1363990545"/>
    <d v="2013-03-22T22:15:45"/>
    <n v="1360106145"/>
    <d v="2013-02-05T23:15:45"/>
    <b v="0"/>
    <n v="30"/>
  </r>
  <r>
    <x v="2591"/>
    <x v="2585"/>
    <s v="We are looking to record our first EP produced by Aaron Harris (ISIS/Palms) at Studio West."/>
    <n v="9500"/>
    <n v="9545"/>
    <x v="0"/>
    <s v="US"/>
    <s v="USD"/>
    <n v="1389474145"/>
    <d v="2014-01-11T21:02:25"/>
    <n v="1386882145"/>
    <d v="2013-12-12T21:02:25"/>
    <b v="1"/>
    <n v="50"/>
  </r>
  <r>
    <x v="2592"/>
    <x v="2586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d v="2011-04-13T00:20:49"/>
    <b v="1"/>
    <n v="293"/>
  </r>
  <r>
    <x v="2593"/>
    <x v="2587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d v="2016-10-11T12:37:07"/>
    <b v="0"/>
    <n v="120"/>
  </r>
  <r>
    <x v="2594"/>
    <x v="2588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d v="2015-09-07T06:21:09"/>
    <b v="0"/>
    <n v="97"/>
  </r>
  <r>
    <x v="2595"/>
    <x v="2589"/>
    <s v="Much has been written by women on breast cancer. Yet, there is little that has been written for the theatre on this by men. I have!"/>
    <n v="9500"/>
    <n v="0"/>
    <x v="1"/>
    <s v="CA"/>
    <s v="CAD"/>
    <n v="1410669297"/>
    <d v="2014-09-14T04:34:57"/>
    <n v="1405485297"/>
    <d v="2014-07-16T04:34:57"/>
    <b v="0"/>
    <n v="0"/>
  </r>
  <r>
    <x v="2596"/>
    <x v="2590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d v="2014-05-19T15:17:38"/>
    <b v="1"/>
    <n v="226"/>
  </r>
  <r>
    <x v="2597"/>
    <x v="2591"/>
    <s v="death&amp;pretzels presents their first Chicago based project:_x000a_The Dybbuk by S. Ansky"/>
    <n v="9500"/>
    <n v="9525"/>
    <x v="0"/>
    <s v="US"/>
    <s v="USD"/>
    <n v="1402974000"/>
    <d v="2014-06-17T03:00:00"/>
    <n v="1400290255"/>
    <d v="2014-05-17T01:30:55"/>
    <b v="0"/>
    <n v="71"/>
  </r>
  <r>
    <x v="2598"/>
    <x v="2592"/>
    <s v="WMHAE by Julie McNamara, raises awareness of the effects domestic violence has on the mental health of young people who witness it."/>
    <n v="9500"/>
    <n v="135"/>
    <x v="1"/>
    <s v="GB"/>
    <s v="GBP"/>
    <n v="1403886084"/>
    <d v="2014-06-27T16:21:24"/>
    <n v="1401294084"/>
    <d v="2014-05-28T16:21:24"/>
    <b v="0"/>
    <n v="9"/>
  </r>
  <r>
    <x v="2599"/>
    <x v="2593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7:33:39"/>
    <n v="1462815219"/>
    <d v="2016-05-09T17:33:39"/>
    <b v="0"/>
    <n v="5"/>
  </r>
  <r>
    <x v="2600"/>
    <x v="2594"/>
    <s v="Comedy Stage Play"/>
    <n v="9600"/>
    <n v="0"/>
    <x v="1"/>
    <s v="US"/>
    <s v="USD"/>
    <n v="1468777786"/>
    <d v="2016-07-17T17:49:46"/>
    <n v="1466185786"/>
    <d v="2016-06-17T17:49:46"/>
    <b v="0"/>
    <n v="0"/>
  </r>
  <r>
    <x v="2601"/>
    <x v="2595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d v="2014-07-17T05:03:11"/>
    <b v="0"/>
    <n v="86"/>
  </r>
  <r>
    <x v="2602"/>
    <x v="2596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d v="2015-08-18T14:59:51"/>
    <b v="0"/>
    <n v="480"/>
  </r>
  <r>
    <x v="2603"/>
    <x v="2597"/>
    <s v="A comedy about a Christopher Walken Club.  This show was chosen to perform in DC!  Help the production get to our nation's capital."/>
    <n v="9800"/>
    <n v="4066"/>
    <x v="1"/>
    <s v="US"/>
    <s v="USD"/>
    <n v="1401778740"/>
    <d v="2014-06-03T06:59:00"/>
    <n v="1399474134"/>
    <d v="2014-05-07T14:48:54"/>
    <b v="1"/>
    <n v="50"/>
  </r>
  <r>
    <x v="2604"/>
    <x v="2598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d v="2014-05-26T10:51:39"/>
    <b v="1"/>
    <n v="165"/>
  </r>
  <r>
    <x v="2605"/>
    <x v="2599"/>
    <s v="A modern day locket that uses NFC technology to link your precious photos, videos, apps, and more. Choose our design or submit yours."/>
    <n v="9999"/>
    <n v="2960"/>
    <x v="2"/>
    <s v="US"/>
    <s v="USD"/>
    <n v="1450331940"/>
    <d v="2015-12-17T05:59:00"/>
    <n v="1447777514"/>
    <d v="2015-11-17T16:25:14"/>
    <b v="0"/>
    <n v="22"/>
  </r>
  <r>
    <x v="2606"/>
    <x v="2600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d v="2013-06-25T16:21:28"/>
    <b v="0"/>
    <n v="8200"/>
  </r>
  <r>
    <x v="2607"/>
    <x v="2601"/>
    <s v="I currently own and operate a hot dog cart. I am hoping to purchase a used food truck so I can do business year round!"/>
    <n v="9999"/>
    <n v="70"/>
    <x v="1"/>
    <s v="US"/>
    <s v="USD"/>
    <n v="1411073972"/>
    <d v="2014-09-18T20:59:32"/>
    <n v="1408481972"/>
    <d v="2014-08-19T20:59:32"/>
    <b v="0"/>
    <n v="4"/>
  </r>
  <r>
    <x v="2608"/>
    <x v="2602"/>
    <s v="We already produced the *very* beginning of this story. Help us to see it through?"/>
    <n v="10000"/>
    <n v="10390"/>
    <x v="0"/>
    <s v="US"/>
    <s v="USD"/>
    <n v="1407414107"/>
    <d v="2014-08-07T12:21:47"/>
    <n v="1404822107"/>
    <d v="2014-07-08T12:21:47"/>
    <b v="0"/>
    <n v="150"/>
  </r>
  <r>
    <x v="2609"/>
    <x v="2603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d v="2014-06-12T18:58:06"/>
    <b v="0"/>
    <n v="263"/>
  </r>
  <r>
    <x v="2610"/>
    <x v="2604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d v="2014-06-17T16:50:46"/>
    <b v="0"/>
    <n v="52"/>
  </r>
  <r>
    <x v="2611"/>
    <x v="2605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d v="2015-11-25T17:07:01"/>
    <b v="0"/>
    <n v="52"/>
  </r>
  <r>
    <x v="2612"/>
    <x v="2606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d v="2014-10-20T17:52:52"/>
    <b v="0"/>
    <n v="75"/>
  </r>
  <r>
    <x v="2613"/>
    <x v="2607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d v="2011-08-31T04:30:25"/>
    <b v="0"/>
    <n v="178"/>
  </r>
  <r>
    <x v="2614"/>
    <x v="2608"/>
    <s v="A provocatively mind-bending sci-fi thriller, this short film project examines opposites and the balance of the universe. #Dichotomy"/>
    <n v="10000"/>
    <n v="92"/>
    <x v="2"/>
    <s v="US"/>
    <s v="USD"/>
    <n v="1419494400"/>
    <d v="2014-12-25T08:00:00"/>
    <n v="1416888470"/>
    <d v="2014-11-25T04:07:50"/>
    <b v="0"/>
    <n v="6"/>
  </r>
  <r>
    <x v="2615"/>
    <x v="2609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5:28:00"/>
    <n v="1438385283"/>
    <d v="2015-07-31T23:28:03"/>
    <b v="0"/>
    <n v="10"/>
  </r>
  <r>
    <x v="2616"/>
    <x v="2610"/>
    <s v="We're filming a feature film that we can put in numerous film festivals across the country. My dream is to compete in every single one."/>
    <n v="10000"/>
    <n v="0"/>
    <x v="1"/>
    <s v="US"/>
    <s v="USD"/>
    <n v="1472698702"/>
    <d v="2016-09-01T02:58:22"/>
    <n v="1470106702"/>
    <d v="2016-08-02T02:58:22"/>
    <b v="0"/>
    <n v="0"/>
  </r>
  <r>
    <x v="2617"/>
    <x v="2611"/>
    <s v="Taking people on a deep emotional trip with a story about sometimes those who have less, give more."/>
    <n v="10000"/>
    <n v="0"/>
    <x v="1"/>
    <s v="US"/>
    <s v="USD"/>
    <n v="1436478497"/>
    <d v="2015-07-09T21:48:17"/>
    <n v="1433886497"/>
    <d v="2015-06-09T21:48:17"/>
    <b v="0"/>
    <n v="0"/>
  </r>
  <r>
    <x v="2618"/>
    <x v="2612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d v="2010-06-03T22:10:20"/>
    <b v="1"/>
    <n v="235"/>
  </r>
  <r>
    <x v="2619"/>
    <x v="2613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d v="2010-06-01T18:07:59"/>
    <b v="1"/>
    <n v="88"/>
  </r>
  <r>
    <x v="2620"/>
    <x v="2614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d v="2010-10-18T05:24:20"/>
    <b v="1"/>
    <n v="244"/>
  </r>
  <r>
    <x v="2621"/>
    <x v="2615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d v="2012-01-25T20:33:58"/>
    <b v="1"/>
    <n v="108"/>
  </r>
  <r>
    <x v="2622"/>
    <x v="2616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d v="2015-10-14T11:12:07"/>
    <b v="1"/>
    <n v="167"/>
  </r>
  <r>
    <x v="2623"/>
    <x v="2617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d v="2015-04-07T16:22:37"/>
    <b v="1"/>
    <n v="69"/>
  </r>
  <r>
    <x v="2624"/>
    <x v="2618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d v="2015-09-14T12:00:21"/>
    <b v="1"/>
    <n v="188"/>
  </r>
  <r>
    <x v="2625"/>
    <x v="2619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d v="2015-07-22T14:05:16"/>
    <b v="1"/>
    <n v="119"/>
  </r>
  <r>
    <x v="2626"/>
    <x v="2620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d v="2014-09-08T04:01:08"/>
    <b v="1"/>
    <n v="286"/>
  </r>
  <r>
    <x v="2627"/>
    <x v="2621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d v="2013-03-22T13:51:18"/>
    <b v="0"/>
    <n v="119"/>
  </r>
  <r>
    <x v="2628"/>
    <x v="2622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d v="2012-03-22T21:49:20"/>
    <b v="0"/>
    <n v="184"/>
  </r>
  <r>
    <x v="2629"/>
    <x v="2623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d v="2014-04-16T15:15:47"/>
    <b v="0"/>
    <n v="62"/>
  </r>
  <r>
    <x v="2630"/>
    <x v="2624"/>
    <s v="The first ever, Dewey Does 110 animation, teaches kids good values, how to succeed in life and maintaining a 110% state-of-mind."/>
    <n v="10000"/>
    <n v="133"/>
    <x v="1"/>
    <s v="US"/>
    <s v="USD"/>
    <n v="1456851914"/>
    <d v="2016-03-01T17:05:14"/>
    <n v="1454259914"/>
    <d v="2016-01-31T17:05:14"/>
    <b v="0"/>
    <n v="8"/>
  </r>
  <r>
    <x v="2631"/>
    <x v="2625"/>
    <s v="We love cartoons!! We want to make more but it costs money to so. Be apart of your daily dose of WTF!?! Pledge now!!"/>
    <n v="10000"/>
    <n v="10"/>
    <x v="1"/>
    <s v="CA"/>
    <s v="CAD"/>
    <n v="1391991701"/>
    <d v="2014-02-10T00:21:41"/>
    <n v="1389399701"/>
    <d v="2014-01-11T00:21:41"/>
    <b v="0"/>
    <n v="2"/>
  </r>
  <r>
    <x v="2632"/>
    <x v="2626"/>
    <s v="Itâ€™s an Action/Adventure Anime for The Yuusha Brave series, G1 Transformer, and the Fast and the Furious Fans!"/>
    <n v="10000"/>
    <n v="82"/>
    <x v="1"/>
    <s v="US"/>
    <s v="USD"/>
    <n v="1417007640"/>
    <d v="2014-11-26T13:14:00"/>
    <n v="1414343571"/>
    <d v="2014-10-26T17:12:51"/>
    <b v="0"/>
    <n v="5"/>
  </r>
  <r>
    <x v="2633"/>
    <x v="2627"/>
    <s v="An animated parody of the game, Counter-Strike. The sequel to the very popular Counter-Strike: DE_dust2. Hacker is back!"/>
    <n v="10000"/>
    <n v="821"/>
    <x v="1"/>
    <s v="GB"/>
    <s v="GBP"/>
    <n v="1368550060"/>
    <d v="2013-05-14T16:47:40"/>
    <n v="1365958060"/>
    <d v="2013-04-14T16:47:40"/>
    <b v="0"/>
    <n v="49"/>
  </r>
  <r>
    <x v="2634"/>
    <x v="2628"/>
    <s v="(Working storyboard for animated project) A multi-generational Knight that wages war on criminals and corrupt governments"/>
    <n v="10000"/>
    <n v="76"/>
    <x v="1"/>
    <s v="US"/>
    <s v="USD"/>
    <n v="1347057464"/>
    <d v="2012-09-07T22:37:44"/>
    <n v="1344465464"/>
    <d v="2012-08-08T22:37:44"/>
    <b v="0"/>
    <n v="5"/>
  </r>
  <r>
    <x v="2635"/>
    <x v="2629"/>
    <s v="this is an animated full length film of an old classic with new life to it. That gigantic and naive duckling we all love  ."/>
    <n v="10000"/>
    <n v="0"/>
    <x v="1"/>
    <s v="US"/>
    <s v="USD"/>
    <n v="1427921509"/>
    <d v="2015-04-01T20:51:49"/>
    <n v="1425333109"/>
    <d v="2015-03-02T21:51:49"/>
    <b v="0"/>
    <n v="0"/>
  </r>
  <r>
    <x v="2636"/>
    <x v="2630"/>
    <s v="Help me quit my day job and also create animated Stand-up routines from local up and coming comedians."/>
    <n v="10000"/>
    <n v="10"/>
    <x v="1"/>
    <s v="US"/>
    <s v="USD"/>
    <n v="1460644440"/>
    <d v="2016-04-14T14:34:00"/>
    <n v="1458336690"/>
    <d v="2016-03-18T21:31:30"/>
    <b v="0"/>
    <n v="1"/>
  </r>
  <r>
    <x v="2637"/>
    <x v="2631"/>
    <s v="&quot;Guess What? Gus&quot; is a magical animated comedy that follow a new kid who playful antics for attention make the news."/>
    <n v="10000"/>
    <n v="0"/>
    <x v="1"/>
    <s v="US"/>
    <s v="USD"/>
    <n v="1453937699"/>
    <d v="2016-01-27T23:34:59"/>
    <n v="1451345699"/>
    <d v="2015-12-28T23:34:59"/>
    <b v="0"/>
    <n v="0"/>
  </r>
  <r>
    <x v="2638"/>
    <x v="2632"/>
    <s v="Based on the invention portfolio of a patented inventor World War Four is a look into the future of warfare and humanity as a whole"/>
    <n v="10000"/>
    <n v="0"/>
    <x v="1"/>
    <s v="US"/>
    <s v="USD"/>
    <n v="1310189851"/>
    <d v="2011-07-09T05:37:31"/>
    <n v="1307597851"/>
    <d v="2011-06-09T05:37:31"/>
    <b v="0"/>
    <n v="0"/>
  </r>
  <r>
    <x v="2639"/>
    <x v="2633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d v="2017-01-18T04:56:06"/>
    <b v="0"/>
    <n v="158"/>
  </r>
  <r>
    <x v="2640"/>
    <x v="2634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d v="2016-04-13T00:10:08"/>
    <b v="0"/>
    <n v="173"/>
  </r>
  <r>
    <x v="2641"/>
    <x v="2635"/>
    <s v="Teach your native language online or study a foreign language with native speaking teachers. Social Web service and apps."/>
    <n v="10000"/>
    <n v="9"/>
    <x v="1"/>
    <s v="GB"/>
    <s v="GBP"/>
    <n v="1446154848"/>
    <d v="2015-10-29T21:40:48"/>
    <n v="1443562848"/>
    <d v="2015-09-29T21:40:48"/>
    <b v="0"/>
    <n v="1"/>
  </r>
  <r>
    <x v="2642"/>
    <x v="2636"/>
    <s v="UnimeTV's goal to revolutionize the way anime lovers interact with one another. Connect with others around the globe like never before!"/>
    <n v="10000"/>
    <n v="0"/>
    <x v="1"/>
    <s v="US"/>
    <s v="USD"/>
    <n v="1420143194"/>
    <d v="2015-01-01T20:13:14"/>
    <n v="1417551194"/>
    <d v="2014-12-02T20:13:14"/>
    <b v="0"/>
    <n v="0"/>
  </r>
  <r>
    <x v="2643"/>
    <x v="2637"/>
    <s v="Employ College is a movement for companies to hire college graduates from their respected institutions."/>
    <n v="10000"/>
    <n v="56"/>
    <x v="1"/>
    <s v="US"/>
    <s v="USD"/>
    <n v="1424032207"/>
    <d v="2015-02-15T20:30:07"/>
    <n v="1421440207"/>
    <d v="2015-01-16T20:30:07"/>
    <b v="0"/>
    <n v="4"/>
  </r>
  <r>
    <x v="2644"/>
    <x v="2638"/>
    <s v="In today's day and age every website tracks your IP Address and information, it's time to keep your information private and secure."/>
    <n v="10000"/>
    <n v="140"/>
    <x v="2"/>
    <s v="CA"/>
    <s v="CAD"/>
    <n v="1419626139"/>
    <d v="2014-12-26T20:35:39"/>
    <n v="1417034139"/>
    <d v="2014-11-26T20:35:39"/>
    <b v="0"/>
    <n v="6"/>
  </r>
  <r>
    <x v="2645"/>
    <x v="2639"/>
    <s v="A Fast and Reliable new Web platform to stream videos from Internet"/>
    <n v="10000"/>
    <n v="0"/>
    <x v="2"/>
    <s v="IT"/>
    <s v="EUR"/>
    <n v="1472777146"/>
    <d v="2016-09-02T00:45:46"/>
    <n v="1470185146"/>
    <d v="2016-08-03T00:45:46"/>
    <b v="0"/>
    <n v="0"/>
  </r>
  <r>
    <x v="2646"/>
    <x v="2640"/>
    <s v="Something is wrong when your choices are between a &quot;giant douche and a turd sandwich.&quot;  So, lets make it better."/>
    <n v="10000"/>
    <n v="0"/>
    <x v="2"/>
    <s v="US"/>
    <s v="USD"/>
    <n v="1466731740"/>
    <d v="2016-06-24T01:29:00"/>
    <n v="1464139740"/>
    <d v="2016-05-25T01:29:00"/>
    <b v="0"/>
    <n v="0"/>
  </r>
  <r>
    <x v="2647"/>
    <x v="2641"/>
    <s v="Uivo lets police and fire department personnel quickly contact you in the event of an emergency involving your property."/>
    <n v="10000"/>
    <n v="1245"/>
    <x v="2"/>
    <s v="US"/>
    <s v="USD"/>
    <n v="1466204400"/>
    <d v="2016-06-17T23:00:00"/>
    <n v="1463469062"/>
    <d v="2016-05-17T07:11:02"/>
    <b v="0"/>
    <n v="25"/>
  </r>
  <r>
    <x v="2648"/>
    <x v="2642"/>
    <s v="AirString keeps your AirPods from getting lost by keeping the pair together with a  durable and premium quality string."/>
    <n v="10000"/>
    <n v="95"/>
    <x v="1"/>
    <s v="US"/>
    <s v="USD"/>
    <n v="1477236559"/>
    <d v="2016-10-23T15:29:19"/>
    <n v="1474644559"/>
    <d v="2016-09-23T15:29:19"/>
    <b v="0"/>
    <n v="9"/>
  </r>
  <r>
    <x v="2649"/>
    <x v="2643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7:04:21"/>
    <n v="1479143061"/>
    <d v="2016-11-14T17:04:21"/>
    <b v="0"/>
    <n v="12"/>
  </r>
  <r>
    <x v="2650"/>
    <x v="2644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d v="2016-12-29T22:35:30"/>
    <b v="0"/>
    <n v="110"/>
  </r>
  <r>
    <x v="2651"/>
    <x v="2645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d v="2015-01-15T14:09:51"/>
    <b v="0"/>
    <n v="26"/>
  </r>
  <r>
    <x v="2652"/>
    <x v="2646"/>
    <s v="Scorned is the first in a series that I have been working on for two years and it's time to get it published."/>
    <n v="10000"/>
    <n v="170"/>
    <x v="1"/>
    <s v="US"/>
    <s v="USD"/>
    <n v="1323998795"/>
    <d v="2011-12-16T01:26:35"/>
    <n v="1321406795"/>
    <d v="2011-11-16T01:26:35"/>
    <b v="0"/>
    <n v="5"/>
  </r>
  <r>
    <x v="2653"/>
    <x v="2647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d v="2013-01-02T01:08:59"/>
    <b v="0"/>
    <n v="156"/>
  </r>
  <r>
    <x v="2654"/>
    <x v="2648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d v="2013-08-16T21:11:25"/>
    <b v="0"/>
    <n v="90"/>
  </r>
  <r>
    <x v="2655"/>
    <x v="2649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d v="2016-08-25T05:26:27"/>
    <b v="0"/>
    <n v="190"/>
  </r>
  <r>
    <x v="2656"/>
    <x v="2650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22:42:02"/>
    <n v="1413495722"/>
    <d v="2014-10-16T21:42:02"/>
    <b v="0"/>
    <n v="31"/>
  </r>
  <r>
    <x v="2657"/>
    <x v="2651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8T01:46:48"/>
    <n v="1424918808"/>
    <d v="2015-02-26T02:46:48"/>
    <b v="0"/>
    <n v="3"/>
  </r>
  <r>
    <x v="2658"/>
    <x v="2652"/>
    <s v="The most useful phone charger you will ever buy"/>
    <n v="10000"/>
    <n v="1677"/>
    <x v="1"/>
    <s v="US"/>
    <s v="USD"/>
    <n v="1475101495"/>
    <d v="2016-09-28T22:24:55"/>
    <n v="1472509495"/>
    <d v="2016-08-29T22:24:55"/>
    <b v="0"/>
    <n v="32"/>
  </r>
  <r>
    <x v="2659"/>
    <x v="2653"/>
    <s v="DAZLN nails light up near NFC devices like your mobile phone. If you're tired of receiving or gifting the same old thing look here!"/>
    <n v="10000"/>
    <n v="726"/>
    <x v="1"/>
    <s v="US"/>
    <s v="USD"/>
    <n v="1417276800"/>
    <d v="2014-11-29T16:00:00"/>
    <n v="1415140480"/>
    <d v="2014-11-04T22:34:40"/>
    <b v="0"/>
    <n v="9"/>
  </r>
  <r>
    <x v="2660"/>
    <x v="2654"/>
    <s v="CHEMION is an eyewear device that lets you show your creativity to the world."/>
    <n v="10000"/>
    <n v="3060"/>
    <x v="2"/>
    <s v="US"/>
    <s v="USD"/>
    <n v="1420070615"/>
    <d v="2015-01-01T00:03:35"/>
    <n v="1415750615"/>
    <d v="2014-11-12T00:03:35"/>
    <b v="0"/>
    <n v="16"/>
  </r>
  <r>
    <x v="2661"/>
    <x v="2655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d v="2017-01-20T15:03:25"/>
    <b v="1"/>
    <n v="255"/>
  </r>
  <r>
    <x v="2662"/>
    <x v="2656"/>
    <s v="We want to recreate last years massive Valborgparty in Lund but this time even bigger!"/>
    <n v="10000"/>
    <n v="11176"/>
    <x v="0"/>
    <s v="SE"/>
    <s v="SEK"/>
    <n v="1428184740"/>
    <d v="2015-04-04T21:59:00"/>
    <n v="1423501507"/>
    <d v="2015-02-09T17:05:07"/>
    <b v="0"/>
    <n v="141"/>
  </r>
  <r>
    <x v="2663"/>
    <x v="2657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d v="2015-11-16T18:20:10"/>
    <b v="0"/>
    <n v="99"/>
  </r>
  <r>
    <x v="2664"/>
    <x v="2658"/>
    <s v="In Case Of Emergency is a radio talk show for preppers, beginning preppers, and with preparedness in mind."/>
    <n v="10000"/>
    <n v="266"/>
    <x v="2"/>
    <s v="US"/>
    <s v="USD"/>
    <n v="1408827550"/>
    <d v="2014-08-23T20:59:10"/>
    <n v="1406235550"/>
    <d v="2014-07-24T20:59:10"/>
    <b v="0"/>
    <n v="8"/>
  </r>
  <r>
    <x v="2665"/>
    <x v="2659"/>
    <s v="a podcast about everyday life, friends talking about music, movies, tv, relationships. conversations we have all had and can relate to"/>
    <n v="10000"/>
    <n v="0"/>
    <x v="2"/>
    <s v="US"/>
    <s v="USD"/>
    <n v="1429892177"/>
    <d v="2015-04-24T16:16:17"/>
    <n v="1424711777"/>
    <d v="2015-02-23T17:16:17"/>
    <b v="0"/>
    <n v="0"/>
  </r>
  <r>
    <x v="2666"/>
    <x v="2660"/>
    <s v="Sayin it Plain is a Independent Radio Show created to inform the public and empower the community."/>
    <n v="10000"/>
    <n v="0"/>
    <x v="2"/>
    <s v="US"/>
    <s v="USD"/>
    <n v="1480888483"/>
    <d v="2016-12-04T21:54:43"/>
    <n v="1478292883"/>
    <d v="2016-11-04T20:54:43"/>
    <b v="0"/>
    <n v="0"/>
  </r>
  <r>
    <x v="2667"/>
    <x v="2661"/>
    <s v="A deck building game where you build your campaign plans, raise cash and gain power in a drive to win the White House."/>
    <n v="10000"/>
    <n v="70"/>
    <x v="1"/>
    <s v="US"/>
    <s v="USD"/>
    <n v="1349050622"/>
    <d v="2012-10-01T00:17:02"/>
    <n v="1347322622"/>
    <d v="2012-09-11T00:17:02"/>
    <b v="0"/>
    <n v="2"/>
  </r>
  <r>
    <x v="2668"/>
    <x v="2662"/>
    <s v="Challenge your trivia skills in this action oriented game against several opponents across time."/>
    <n v="10000"/>
    <n v="56"/>
    <x v="1"/>
    <s v="US"/>
    <s v="USD"/>
    <n v="1344635088"/>
    <d v="2012-08-10T21:44:48"/>
    <n v="1342043088"/>
    <d v="2012-07-11T21:44:48"/>
    <b v="0"/>
    <n v="3"/>
  </r>
  <r>
    <x v="2669"/>
    <x v="2663"/>
    <s v="Enjoy video games, online surfing, and communications in privacy with Kid Cade, from Crestview, Florida. Our company has created a comp"/>
    <n v="10000"/>
    <n v="0"/>
    <x v="1"/>
    <s v="US"/>
    <s v="USD"/>
    <n v="1406148024"/>
    <d v="2014-07-23T20:40:24"/>
    <n v="1403556024"/>
    <d v="2014-06-23T20:40:24"/>
    <b v="0"/>
    <n v="0"/>
  </r>
  <r>
    <x v="2670"/>
    <x v="2664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9:03:10"/>
    <n v="1476900190"/>
    <d v="2016-10-19T18:03:10"/>
    <b v="0"/>
    <n v="3"/>
  </r>
  <r>
    <x v="2671"/>
    <x v="2665"/>
    <s v="One is a simple mobile game about exploring the connections between all living things. Featuring hand-painted art."/>
    <n v="10000"/>
    <n v="1438"/>
    <x v="1"/>
    <s v="CA"/>
    <s v="CAD"/>
    <n v="1483238771"/>
    <d v="2017-01-01T02:46:11"/>
    <n v="1480646771"/>
    <d v="2016-12-02T02:46:11"/>
    <b v="0"/>
    <n v="13"/>
  </r>
  <r>
    <x v="2672"/>
    <x v="2666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6:04:40"/>
    <n v="1412607880"/>
    <d v="2014-10-06T15:04:40"/>
    <b v="0"/>
    <n v="3"/>
  </r>
  <r>
    <x v="2673"/>
    <x v="2667"/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7:23:02"/>
    <n v="1463678582"/>
    <d v="2016-05-19T17:23:02"/>
    <b v="0"/>
    <n v="0"/>
  </r>
  <r>
    <x v="2674"/>
    <x v="2668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5:08:50"/>
    <n v="1401685730"/>
    <d v="2014-06-02T05:08:50"/>
    <b v="0"/>
    <n v="25"/>
  </r>
  <r>
    <x v="2675"/>
    <x v="2669"/>
    <s v="Our service provides door-to-door shuttle transportation in Downtown Los Angeles. FREE to passengers - driver tip appreciated."/>
    <n v="10000"/>
    <n v="17"/>
    <x v="1"/>
    <s v="US"/>
    <s v="USD"/>
    <n v="1424593763"/>
    <d v="2015-02-22T08:29:23"/>
    <n v="1422001763"/>
    <d v="2015-01-23T08:29:23"/>
    <b v="0"/>
    <n v="3"/>
  </r>
  <r>
    <x v="2676"/>
    <x v="2670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d v="2015-10-21T08:20:53"/>
    <b v="0"/>
    <n v="170"/>
  </r>
  <r>
    <x v="2677"/>
    <x v="2671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d v="2016-02-23T17:01:04"/>
    <b v="0"/>
    <n v="75"/>
  </r>
  <r>
    <x v="2678"/>
    <x v="2672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d v="2012-01-25T20:34:02"/>
    <b v="1"/>
    <n v="169"/>
  </r>
  <r>
    <x v="2679"/>
    <x v="2673"/>
    <s v="Boost Band, a wristband that charges any device"/>
    <n v="10000"/>
    <n v="1136"/>
    <x v="2"/>
    <s v="US"/>
    <s v="USD"/>
    <n v="1475937812"/>
    <d v="2016-10-08T14:43:32"/>
    <n v="1472481812"/>
    <d v="2016-08-29T14:43:32"/>
    <b v="0"/>
    <n v="38"/>
  </r>
  <r>
    <x v="2680"/>
    <x v="2674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d v="2015-07-15T13:52:46"/>
    <b v="0"/>
    <n v="227"/>
  </r>
  <r>
    <x v="2681"/>
    <x v="2675"/>
    <s v="Help Broccoli Samurai raise money to get a new van and continue bringing you the jams!"/>
    <n v="10000"/>
    <n v="10501"/>
    <x v="0"/>
    <s v="US"/>
    <s v="USD"/>
    <n v="1483138233"/>
    <d v="2016-12-30T22:50:33"/>
    <n v="1480546233"/>
    <d v="2016-11-30T22:50:33"/>
    <b v="0"/>
    <n v="52"/>
  </r>
  <r>
    <x v="2682"/>
    <x v="2676"/>
    <s v="---------The long-awaited debut full-length from Justin Ruddy--------"/>
    <n v="10000"/>
    <n v="11160"/>
    <x v="0"/>
    <s v="US"/>
    <s v="USD"/>
    <n v="1433504876"/>
    <d v="2015-06-05T11:47:56"/>
    <n v="1430912876"/>
    <d v="2015-05-06T11:47:56"/>
    <b v="0"/>
    <n v="151"/>
  </r>
  <r>
    <x v="2683"/>
    <x v="2677"/>
    <s v="Rock n' Roll tales of our times"/>
    <n v="10000"/>
    <n v="10235"/>
    <x v="0"/>
    <s v="US"/>
    <s v="USD"/>
    <n v="1470068523"/>
    <d v="2016-08-01T16:22:03"/>
    <n v="1467476523"/>
    <d v="2016-07-02T16:22:03"/>
    <b v="0"/>
    <n v="52"/>
  </r>
  <r>
    <x v="2684"/>
    <x v="2678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d v="2016-09-27T22:01:50"/>
    <b v="0"/>
    <n v="158"/>
  </r>
  <r>
    <x v="2685"/>
    <x v="2679"/>
    <s v="A guy in his 30's tries to live his &quot;American Dream&quot;, but quickly it turns into a nightmare. (A Novel)"/>
    <n v="10000"/>
    <n v="0"/>
    <x v="1"/>
    <s v="US"/>
    <s v="USD"/>
    <n v="1428629242"/>
    <d v="2015-04-10T01:27:22"/>
    <n v="1426037242"/>
    <d v="2015-03-11T01:27:22"/>
    <b v="0"/>
    <n v="0"/>
  </r>
  <r>
    <x v="2686"/>
    <x v="2680"/>
    <s v="Help us to get www.mySurgery.de, an interactive eLearning-Website for general and visceral surgery, translated to english language."/>
    <n v="10000"/>
    <n v="77"/>
    <x v="1"/>
    <s v="DE"/>
    <s v="EUR"/>
    <n v="1456043057"/>
    <d v="2016-02-21T08:24:17"/>
    <n v="1453451057"/>
    <d v="2016-01-22T08:24:17"/>
    <b v="0"/>
    <n v="2"/>
  </r>
  <r>
    <x v="2687"/>
    <x v="2681"/>
    <s v="A lover becomes an enemy when a line has been crossed. Torn between memories and reality, his mask of sanity is slipping."/>
    <n v="10000"/>
    <n v="0"/>
    <x v="1"/>
    <s v="US"/>
    <s v="USD"/>
    <n v="1470175271"/>
    <d v="2016-08-02T22:01:11"/>
    <n v="1467583271"/>
    <d v="2016-07-03T22:01:11"/>
    <b v="0"/>
    <n v="0"/>
  </r>
  <r>
    <x v="2688"/>
    <x v="2682"/>
    <s v="An illustrated retrospective of the journey from African to African American using a collection of fine art engravings &amp; photographs."/>
    <n v="10000"/>
    <n v="67"/>
    <x v="2"/>
    <s v="US"/>
    <s v="USD"/>
    <n v="1383789603"/>
    <d v="2013-11-07T02:00:03"/>
    <n v="1381194003"/>
    <d v="2013-10-08T01:00:03"/>
    <b v="0"/>
    <n v="1"/>
  </r>
  <r>
    <x v="2689"/>
    <x v="2683"/>
    <s v="This is a book of art and poetry that highlights the highs and lows of a young 20 something coming to terms with her bipolar."/>
    <n v="10000"/>
    <n v="10"/>
    <x v="2"/>
    <s v="US"/>
    <s v="USD"/>
    <n v="1432843500"/>
    <d v="2015-05-28T20:05:00"/>
    <n v="1430124509"/>
    <d v="2015-04-27T08:48:29"/>
    <b v="0"/>
    <n v="1"/>
  </r>
  <r>
    <x v="2690"/>
    <x v="2684"/>
    <s v="BLK/MTL's Illustrated Works 100's of Hi-Res Pics ft. Custom Artist Carmine Diaz's popular Paintings packed into 1 Coffee table Art Book"/>
    <n v="10000"/>
    <n v="506"/>
    <x v="2"/>
    <s v="US"/>
    <s v="USD"/>
    <n v="1424211329"/>
    <d v="2015-02-17T22:15:29"/>
    <n v="1421187329"/>
    <d v="2015-01-13T22:15:29"/>
    <b v="0"/>
    <n v="6"/>
  </r>
  <r>
    <x v="2691"/>
    <x v="2685"/>
    <s v="A stunning, limited-edition photography book displaying the colorful and exotic marine life in the waters along the Channel Islands"/>
    <n v="10000"/>
    <n v="2291"/>
    <x v="2"/>
    <s v="US"/>
    <s v="USD"/>
    <n v="1404909296"/>
    <d v="2014-07-09T12:34:56"/>
    <n v="1402317296"/>
    <d v="2014-06-09T12:34:56"/>
    <b v="0"/>
    <n v="35"/>
  </r>
  <r>
    <x v="2692"/>
    <x v="2686"/>
    <s v="I've been putting together a portfolio of fine abstract photography of the highest quality, color, and design. A vision of beauty!"/>
    <n v="10000"/>
    <n v="55"/>
    <x v="2"/>
    <s v="US"/>
    <s v="USD"/>
    <n v="1343161248"/>
    <d v="2012-07-24T20:20:48"/>
    <n v="1337977248"/>
    <d v="2012-05-25T20:20:48"/>
    <b v="0"/>
    <n v="2"/>
  </r>
  <r>
    <x v="2693"/>
    <x v="2687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d v="2012-05-24T19:24:11"/>
    <b v="0"/>
    <n v="205"/>
  </r>
  <r>
    <x v="2694"/>
    <x v="2688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d v="2012-10-12T17:10:21"/>
    <b v="0"/>
    <n v="157"/>
  </r>
  <r>
    <x v="2695"/>
    <x v="2689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d v="2012-09-12T20:37:41"/>
    <b v="0"/>
    <n v="133"/>
  </r>
  <r>
    <x v="2696"/>
    <x v="2690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d v="2011-12-19T21:12:36"/>
    <b v="0"/>
    <n v="58"/>
  </r>
  <r>
    <x v="2697"/>
    <x v="2691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d v="2012-09-23T01:26:00"/>
    <b v="0"/>
    <n v="128"/>
  </r>
  <r>
    <x v="2698"/>
    <x v="2692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d v="2017-03-08T01:07:25"/>
    <b v="0"/>
    <n v="39"/>
  </r>
  <r>
    <x v="2699"/>
    <x v="2693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d v="2017-02-25T16:04:34"/>
    <b v="0"/>
    <n v="1"/>
  </r>
  <r>
    <x v="2700"/>
    <x v="2694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5:30:34"/>
    <n v="1406907034"/>
    <d v="2014-08-01T15:30:34"/>
    <b v="0"/>
    <n v="2"/>
  </r>
  <r>
    <x v="2701"/>
    <x v="2695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6:00:00"/>
    <n v="1430855315"/>
    <d v="2015-05-05T19:48:35"/>
    <b v="0"/>
    <n v="3"/>
  </r>
  <r>
    <x v="2702"/>
    <x v="2696"/>
    <s v="A few years back, I was inspired to write some songs, turned out the messages are real but a little scary, I need help to produce."/>
    <n v="10000"/>
    <n v="0"/>
    <x v="1"/>
    <s v="US"/>
    <s v="USD"/>
    <n v="1465521306"/>
    <d v="2016-06-10T01:15:06"/>
    <n v="1460337306"/>
    <d v="2016-04-11T01:15:06"/>
    <b v="0"/>
    <n v="0"/>
  </r>
  <r>
    <x v="2703"/>
    <x v="2697"/>
    <s v="I am trying to share the music I am blessed to have written. https://www.johncox4.com or https://reverbnation.com/johncox4"/>
    <n v="10000"/>
    <n v="0"/>
    <x v="1"/>
    <s v="US"/>
    <s v="USD"/>
    <n v="1473802200"/>
    <d v="2016-09-13T21:30:00"/>
    <n v="1472746374"/>
    <d v="2016-09-01T16:12:54"/>
    <b v="0"/>
    <n v="0"/>
  </r>
  <r>
    <x v="2704"/>
    <x v="2698"/>
    <s v="Photographs and stories culled from 10 years of road trips through rural Greece"/>
    <n v="10000"/>
    <n v="10290"/>
    <x v="0"/>
    <s v="US"/>
    <s v="USD"/>
    <n v="1426787123"/>
    <d v="2015-03-19T17:45:23"/>
    <n v="1424198723"/>
    <d v="2015-02-17T18:45:23"/>
    <b v="0"/>
    <n v="61"/>
  </r>
  <r>
    <x v="2705"/>
    <x v="2699"/>
    <s v="Raising awareness to the effects of global warming through photographs of the high mountains of Peru."/>
    <n v="10000"/>
    <n v="1533"/>
    <x v="1"/>
    <s v="US"/>
    <s v="USD"/>
    <n v="1428158637"/>
    <d v="2015-04-04T14:43:57"/>
    <n v="1425570237"/>
    <d v="2015-03-05T15:43:57"/>
    <b v="1"/>
    <n v="24"/>
  </r>
  <r>
    <x v="2706"/>
    <x v="2700"/>
    <s v="A photography book that serves as a call to action for Congress to stand up for survivors of domestic and sexual assault."/>
    <n v="10000"/>
    <n v="6755"/>
    <x v="1"/>
    <s v="US"/>
    <s v="USD"/>
    <n v="1481809189"/>
    <d v="2016-12-15T13:39:49"/>
    <n v="1479217189"/>
    <d v="2016-11-15T13:39:49"/>
    <b v="1"/>
    <n v="140"/>
  </r>
  <r>
    <x v="2707"/>
    <x v="2701"/>
    <s v="Help us fund our first tour and promote our new EP!"/>
    <n v="10000"/>
    <n v="11805"/>
    <x v="0"/>
    <s v="US"/>
    <s v="USD"/>
    <n v="1422140895"/>
    <d v="2015-01-24T23:08:15"/>
    <n v="1418684895"/>
    <d v="2014-12-15T23:08:15"/>
    <b v="0"/>
    <n v="90"/>
  </r>
  <r>
    <x v="2708"/>
    <x v="2702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d v="2011-01-21T23:52:34"/>
    <b v="0"/>
    <n v="134"/>
  </r>
  <r>
    <x v="2709"/>
    <x v="2703"/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4T00:04:09"/>
    <n v="1480896249"/>
    <d v="2016-12-05T00:04:09"/>
    <b v="0"/>
    <n v="0"/>
  </r>
  <r>
    <x v="2710"/>
    <x v="2704"/>
    <s v="Sea opposition of Crab's family and angry fishes. Who is going to win, and who is going to loose ?!"/>
    <n v="10000"/>
    <n v="51"/>
    <x v="1"/>
    <s v="US"/>
    <s v="USD"/>
    <n v="1470519308"/>
    <d v="2016-08-06T21:35:08"/>
    <n v="1465335308"/>
    <d v="2016-06-07T21:35:08"/>
    <b v="0"/>
    <n v="3"/>
  </r>
  <r>
    <x v="2711"/>
    <x v="2705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d v="2010-06-06T19:09:14"/>
    <b v="0"/>
    <n v="120"/>
  </r>
  <r>
    <x v="2712"/>
    <x v="2706"/>
    <s v="A new concept in bike light safety, protecting cyclists from being hit in the side. Bright, amber sideways."/>
    <n v="10000"/>
    <n v="4303"/>
    <x v="1"/>
    <s v="GB"/>
    <s v="GBP"/>
    <n v="1445468400"/>
    <d v="2015-10-21T23:00:00"/>
    <n v="1443042061"/>
    <d v="2015-09-23T21:01:01"/>
    <b v="0"/>
    <n v="105"/>
  </r>
  <r>
    <x v="2713"/>
    <x v="2707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d v="2013-02-08T23:38:28"/>
    <b v="0"/>
    <n v="96"/>
  </r>
  <r>
    <x v="2714"/>
    <x v="2708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d v="2016-06-27T06:28:36"/>
    <b v="1"/>
    <n v="2478"/>
  </r>
  <r>
    <x v="2715"/>
    <x v="2709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d v="2014-08-20T20:17:40"/>
    <b v="1"/>
    <n v="424"/>
  </r>
  <r>
    <x v="2716"/>
    <x v="2710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d v="2012-08-27T04:40:17"/>
    <b v="1"/>
    <n v="1633"/>
  </r>
  <r>
    <x v="2717"/>
    <x v="2711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d v="2014-04-13T18:43:56"/>
    <b v="1"/>
    <n v="306"/>
  </r>
  <r>
    <x v="2718"/>
    <x v="2712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d v="2010-06-18T20:06:26"/>
    <b v="1"/>
    <n v="137"/>
  </r>
  <r>
    <x v="2719"/>
    <x v="2713"/>
    <s v="A smart, compact power supply designed to power anything, anywhere"/>
    <n v="10000"/>
    <n v="92154.22"/>
    <x v="0"/>
    <s v="US"/>
    <s v="USD"/>
    <n v="1362863299"/>
    <d v="2013-03-09T21:08:19"/>
    <n v="1360271299"/>
    <d v="2013-02-07T21:08:19"/>
    <b v="1"/>
    <n v="479"/>
  </r>
  <r>
    <x v="2720"/>
    <x v="2714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d v="2013-10-31T05:02:33"/>
    <b v="1"/>
    <n v="429"/>
  </r>
  <r>
    <x v="2721"/>
    <x v="2715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d v="2015-11-23T16:59:34"/>
    <b v="0"/>
    <n v="140"/>
  </r>
  <r>
    <x v="2722"/>
    <x v="2716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d v="2013-04-23T04:07:24"/>
    <b v="0"/>
    <n v="217"/>
  </r>
  <r>
    <x v="2723"/>
    <x v="2717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d v="2015-04-21T01:42:58"/>
    <b v="0"/>
    <n v="170"/>
  </r>
  <r>
    <x v="2724"/>
    <x v="2718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d v="2015-05-26T17:03:13"/>
    <b v="0"/>
    <n v="607"/>
  </r>
  <r>
    <x v="2725"/>
    <x v="2719"/>
    <s v="An awesome side-scroller tower defense game.  Think &quot;Plants vs Zombies&quot; but from a side-on perspective."/>
    <n v="10000"/>
    <n v="85"/>
    <x v="1"/>
    <s v="US"/>
    <s v="USD"/>
    <n v="1337447105"/>
    <d v="2012-05-19T17:05:05"/>
    <n v="1334855105"/>
    <d v="2012-04-19T17:05:05"/>
    <b v="0"/>
    <n v="16"/>
  </r>
  <r>
    <x v="2726"/>
    <x v="2720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d v="2016-01-11T16:34:01"/>
    <b v="1"/>
    <n v="266"/>
  </r>
  <r>
    <x v="2727"/>
    <x v="2721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d v="2016-02-25T18:11:30"/>
    <b v="0"/>
    <n v="878"/>
  </r>
  <r>
    <x v="2728"/>
    <x v="2722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d v="2016-10-01T16:01:15"/>
    <b v="0"/>
    <n v="296"/>
  </r>
  <r>
    <x v="2729"/>
    <x v="2723"/>
    <s v="Inconceivable! An amazing new illustrative deck based on The Princess Bride movie."/>
    <n v="10000"/>
    <n v="136009.76"/>
    <x v="0"/>
    <s v="US"/>
    <s v="USD"/>
    <n v="1385521320"/>
    <d v="2013-11-27T03:02:00"/>
    <n v="1382449733"/>
    <d v="2013-10-22T13:48:53"/>
    <b v="0"/>
    <n v="2525"/>
  </r>
  <r>
    <x v="2730"/>
    <x v="2724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d v="2015-05-15T18:45:37"/>
    <b v="1"/>
    <n v="537"/>
  </r>
  <r>
    <x v="2731"/>
    <x v="2725"/>
    <s v="The most influential and prestigious awards program that honors innovation and leadership in mobile technology and entertainment"/>
    <n v="10000"/>
    <n v="300"/>
    <x v="2"/>
    <s v="US"/>
    <s v="USD"/>
    <n v="1452282420"/>
    <d v="2016-01-08T19:47:00"/>
    <n v="1447962505"/>
    <d v="2015-11-19T19:48:25"/>
    <b v="0"/>
    <n v="1"/>
  </r>
  <r>
    <x v="2732"/>
    <x v="2726"/>
    <s v="HardstyleUnited.com The Global Hardstyle community. Your Hardstyle community."/>
    <n v="10000"/>
    <n v="0"/>
    <x v="2"/>
    <s v="NL"/>
    <s v="EUR"/>
    <n v="1433530104"/>
    <d v="2015-06-05T18:48:24"/>
    <n v="1430938104"/>
    <d v="2015-05-06T18:48:24"/>
    <b v="0"/>
    <n v="0"/>
  </r>
  <r>
    <x v="2733"/>
    <x v="2727"/>
    <s v="Slice Trade is a new way to trade in your old phones. We buy back phones in any condition and pay you cash or give you a new one free!"/>
    <n v="10000"/>
    <n v="0"/>
    <x v="2"/>
    <s v="US"/>
    <s v="USD"/>
    <n v="1473451437"/>
    <d v="2016-09-09T20:03:57"/>
    <n v="1470859437"/>
    <d v="2016-08-10T20:03:57"/>
    <b v="0"/>
    <n v="0"/>
  </r>
  <r>
    <x v="2734"/>
    <x v="2728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d v="2015-02-22T01:21:47"/>
    <n v="1421976107"/>
    <d v="2015-01-23T01:21:47"/>
    <b v="0"/>
    <n v="3"/>
  </r>
  <r>
    <x v="2735"/>
    <x v="2729"/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21:35:43"/>
    <n v="1454016943"/>
    <d v="2016-01-28T21:35:43"/>
    <b v="0"/>
    <n v="0"/>
  </r>
  <r>
    <x v="2736"/>
    <x v="2730"/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9:38:49"/>
    <n v="1442605129"/>
    <d v="2015-09-18T19:38:49"/>
    <b v="0"/>
    <n v="0"/>
  </r>
  <r>
    <x v="2737"/>
    <x v="2731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d v="2014-10-31T03:25:15"/>
    <b v="0"/>
    <n v="120"/>
  </r>
  <r>
    <x v="2738"/>
    <x v="2732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d v="2017-02-13T21:48:10"/>
    <b v="0"/>
    <n v="186"/>
  </r>
  <r>
    <x v="2739"/>
    <x v="2733"/>
    <s v="Cardinal Bistro will be Contemporary American dinning establishment based in Ventnor, NJ featuring local, seasonal ingredients."/>
    <n v="10000"/>
    <n v="0"/>
    <x v="1"/>
    <s v="US"/>
    <s v="USD"/>
    <n v="1465333560"/>
    <d v="2016-06-07T21:06:00"/>
    <n v="1462743308"/>
    <d v="2016-05-08T21:35:08"/>
    <b v="0"/>
    <n v="0"/>
  </r>
  <r>
    <x v="2740"/>
    <x v="2734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d v="2014-12-04T21:39:12"/>
    <b v="0"/>
    <n v="59"/>
  </r>
  <r>
    <x v="2741"/>
    <x v="2735"/>
    <s v="Hail up - Wah gwaan ?_x000a_We are creating a foodtruck that will serve typical, traditional Jamaican jerk chicken/pork and more!"/>
    <n v="10000"/>
    <n v="75"/>
    <x v="2"/>
    <s v="DE"/>
    <s v="EUR"/>
    <n v="1476189339"/>
    <d v="2016-10-11T12:35:39"/>
    <n v="1471005339"/>
    <d v="2016-08-12T12:35:39"/>
    <b v="0"/>
    <n v="3"/>
  </r>
  <r>
    <x v="2742"/>
    <x v="2736"/>
    <s v="The Sketchy Pelican. Is my vision to bring raw, honest, soulful, creative, thoght provoking cuisine to food truck form"/>
    <n v="10000"/>
    <n v="100"/>
    <x v="2"/>
    <s v="US"/>
    <s v="USD"/>
    <n v="1462827000"/>
    <d v="2016-05-09T20:50:00"/>
    <n v="1457710589"/>
    <d v="2016-03-11T15:36:29"/>
    <b v="0"/>
    <n v="1"/>
  </r>
  <r>
    <x v="2743"/>
    <x v="2737"/>
    <s v="Barney's is seriously delicious New York food. Cooking everything from scratch on our American food truck. London here we come..."/>
    <n v="10000"/>
    <n v="50"/>
    <x v="2"/>
    <s v="GB"/>
    <s v="GBP"/>
    <n v="1472745594"/>
    <d v="2016-09-01T15:59:54"/>
    <n v="1470153594"/>
    <d v="2016-08-02T15:59:54"/>
    <b v="0"/>
    <n v="1"/>
  </r>
  <r>
    <x v="2744"/>
    <x v="2738"/>
    <s v="The Best Jamaican Jerk outside of Kingston! The name means &quot;for the children&quot;, my children, the reasons why I cook and why I live!"/>
    <n v="10000"/>
    <n v="0"/>
    <x v="2"/>
    <s v="US"/>
    <s v="USD"/>
    <n v="1463600945"/>
    <d v="2016-05-18T19:49:05"/>
    <n v="1461786545"/>
    <d v="2016-04-27T19:49:05"/>
    <b v="0"/>
    <n v="0"/>
  </r>
  <r>
    <x v="2745"/>
    <x v="2739"/>
    <s v="A New Twist with an American and Philippine fast food Mobile Trailer."/>
    <n v="10000"/>
    <n v="0"/>
    <x v="2"/>
    <s v="US"/>
    <s v="USD"/>
    <n v="1428707647"/>
    <d v="2015-04-10T23:14:07"/>
    <n v="1424823247"/>
    <d v="2015-02-25T00:14:07"/>
    <b v="0"/>
    <n v="0"/>
  </r>
  <r>
    <x v="2746"/>
    <x v="2740"/>
    <s v="Bringing quality food to the masses using local premium ingredients, but at a food truck price!"/>
    <n v="10000"/>
    <n v="0"/>
    <x v="1"/>
    <s v="US"/>
    <s v="USD"/>
    <n v="1434341369"/>
    <d v="2015-06-15T04:09:29"/>
    <n v="1431749369"/>
    <d v="2015-05-16T04:09:29"/>
    <b v="0"/>
    <n v="0"/>
  </r>
  <r>
    <x v="2747"/>
    <x v="2741"/>
    <s v="What could be better than satisfying your hunger with ice cream or a taco (or both) from a 1970's mural van blastin disco music!"/>
    <n v="10000"/>
    <n v="0"/>
    <x v="1"/>
    <s v="US"/>
    <s v="USD"/>
    <n v="1429993026"/>
    <d v="2015-04-25T20:17:06"/>
    <n v="1427401026"/>
    <d v="2015-03-26T20:17:06"/>
    <b v="0"/>
    <n v="0"/>
  </r>
  <r>
    <x v="2748"/>
    <x v="2742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d v="2014-12-09T03:26:10"/>
    <b v="1"/>
    <n v="294"/>
  </r>
  <r>
    <x v="2749"/>
    <x v="2743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d v="2015-08-19T18:20:39"/>
    <b v="0"/>
    <n v="206"/>
  </r>
  <r>
    <x v="2750"/>
    <x v="2744"/>
    <s v="Manylabs aims to help support 20 new residents working on open, low-cost, accessible tools for science and science education."/>
    <n v="10000"/>
    <n v="3319"/>
    <x v="1"/>
    <s v="US"/>
    <s v="USD"/>
    <n v="1451282400"/>
    <d v="2015-12-28T06:00:00"/>
    <n v="1449436390"/>
    <d v="2015-12-06T21:13:10"/>
    <b v="1"/>
    <n v="47"/>
  </r>
  <r>
    <x v="2751"/>
    <x v="2745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d v="2017-03-06T19:14:37"/>
    <b v="1"/>
    <n v="26"/>
  </r>
  <r>
    <x v="2752"/>
    <x v="2746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d v="2015-09-08T07:59:53"/>
    <b v="1"/>
    <n v="187"/>
  </r>
  <r>
    <x v="2753"/>
    <x v="2747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d v="2015-07-13T16:14:23"/>
    <b v="0"/>
    <n v="707"/>
  </r>
  <r>
    <x v="2754"/>
    <x v="2748"/>
    <s v="Self-publishing my children's book."/>
    <n v="10000"/>
    <n v="110"/>
    <x v="1"/>
    <s v="US"/>
    <s v="USD"/>
    <n v="1428171037"/>
    <d v="2015-04-04T18:10:37"/>
    <n v="1425582637"/>
    <d v="2015-03-05T19:10:37"/>
    <b v="0"/>
    <n v="2"/>
  </r>
  <r>
    <x v="2755"/>
    <x v="2749"/>
    <s v="I have been a writer all my life. But until recently never a parent. I want to write a children book for my children, and yours!"/>
    <n v="10000"/>
    <n v="0"/>
    <x v="1"/>
    <s v="US"/>
    <s v="USD"/>
    <n v="1410448551"/>
    <d v="2014-09-11T15:15:51"/>
    <n v="1407856551"/>
    <d v="2014-08-12T15:15:51"/>
    <b v="0"/>
    <n v="0"/>
  </r>
  <r>
    <x v="2756"/>
    <x v="2750"/>
    <s v="We all pray to the same God no matter what name we might refer to Him as.  Our children deserve to know this basic truth."/>
    <n v="10000"/>
    <n v="1048"/>
    <x v="1"/>
    <s v="US"/>
    <s v="USD"/>
    <n v="1389476201"/>
    <d v="2014-01-11T21:36:41"/>
    <n v="1386884201"/>
    <d v="2013-12-12T21:36:41"/>
    <b v="0"/>
    <n v="33"/>
  </r>
  <r>
    <x v="2757"/>
    <x v="2751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d v="2015-06-21T10:03:25"/>
    <b v="0"/>
    <n v="73"/>
  </r>
  <r>
    <x v="2758"/>
    <x v="2752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d v="2015-06-03T01:34:36"/>
    <b v="0"/>
    <n v="141"/>
  </r>
  <r>
    <x v="2759"/>
    <x v="2753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d v="2015-01-24T11:55:03"/>
    <b v="0"/>
    <n v="108"/>
  </r>
  <r>
    <x v="2760"/>
    <x v="2754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d v="2015-09-03T14:21:26"/>
    <b v="0"/>
    <n v="102"/>
  </r>
  <r>
    <x v="2761"/>
    <x v="2755"/>
    <s v="America's dad or serial rapist? Or both? The stories of the Bill Cosby accusers and the society so skeptical of them."/>
    <n v="10000"/>
    <n v="467"/>
    <x v="1"/>
    <s v="US"/>
    <s v="USD"/>
    <n v="1419183813"/>
    <d v="2014-12-21T17:43:33"/>
    <n v="1417455813"/>
    <d v="2014-12-01T17:43:33"/>
    <b v="0"/>
    <n v="13"/>
  </r>
  <r>
    <x v="2762"/>
    <x v="2756"/>
    <s v="Ticket sales benefit Bedford Hills Maximum Security Prison, Women's College Program Library. Presented by Theater For The New City."/>
    <n v="10000"/>
    <n v="1908"/>
    <x v="1"/>
    <s v="US"/>
    <s v="USD"/>
    <n v="1454734740"/>
    <d v="2016-02-06T04:59:00"/>
    <n v="1451684437"/>
    <d v="2016-01-01T21:40:37"/>
    <b v="0"/>
    <n v="5"/>
  </r>
  <r>
    <x v="2763"/>
    <x v="2757"/>
    <s v="Did you know that we are enriching the lives of Brooklyn kids through literacy and educational theater? We just need a little help."/>
    <n v="10000"/>
    <n v="273"/>
    <x v="1"/>
    <s v="US"/>
    <s v="USD"/>
    <n v="1460751128"/>
    <d v="2016-04-15T20:12:08"/>
    <n v="1455570728"/>
    <d v="2016-02-15T21:12:08"/>
    <b v="0"/>
    <n v="10"/>
  </r>
  <r>
    <x v="2764"/>
    <x v="2758"/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4T01:52:38"/>
    <n v="1464141158"/>
    <d v="2016-05-25T01:52:38"/>
    <b v="0"/>
    <n v="0"/>
  </r>
  <r>
    <x v="2765"/>
    <x v="2759"/>
    <s v="A LIVE history infused, frightening magic and mind reading show in the heart of the Halloween capital of the world, Salem, MA!!"/>
    <n v="10000"/>
    <n v="2"/>
    <x v="1"/>
    <s v="US"/>
    <s v="USD"/>
    <n v="1410041339"/>
    <d v="2014-09-06T22:08:59"/>
    <n v="1404857339"/>
    <d v="2014-07-08T22:08:59"/>
    <b v="0"/>
    <n v="2"/>
  </r>
  <r>
    <x v="2766"/>
    <x v="2760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d v="2015-04-07T14:01:04"/>
    <b v="0"/>
    <n v="62"/>
  </r>
  <r>
    <x v="2767"/>
    <x v="2761"/>
    <s v="Our vision: build and operate a Theater Arts Center for south-central Washington state in Goldendale."/>
    <n v="10000"/>
    <n v="100"/>
    <x v="1"/>
    <s v="US"/>
    <s v="USD"/>
    <n v="1433714198"/>
    <d v="2015-06-07T21:56:38"/>
    <n v="1431122198"/>
    <d v="2015-05-08T21:56:38"/>
    <b v="0"/>
    <n v="1"/>
  </r>
  <r>
    <x v="2768"/>
    <x v="2762"/>
    <s v="A magical, unique, theatre bus which aims to inspire the creative communities around Bath and create unique performance opportunities."/>
    <n v="10000"/>
    <n v="0"/>
    <x v="2"/>
    <s v="GB"/>
    <s v="GBP"/>
    <n v="1465258325"/>
    <d v="2016-06-07T00:12:05"/>
    <n v="1462666325"/>
    <d v="2016-05-08T00:12:05"/>
    <b v="0"/>
    <n v="0"/>
  </r>
  <r>
    <x v="2769"/>
    <x v="2763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d v="2015-06-02T11:17:04"/>
    <b v="0"/>
    <n v="98"/>
  </r>
  <r>
    <x v="2770"/>
    <x v="2764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d v="2015-08-17T17:43:32"/>
    <b v="0"/>
    <n v="128"/>
  </r>
  <r>
    <x v="2771"/>
    <x v="2765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d v="2016-10-11T23:22:08"/>
    <b v="0"/>
    <n v="111"/>
  </r>
  <r>
    <x v="2772"/>
    <x v="2766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d v="2015-12-03T13:47:00"/>
    <b v="0"/>
    <n v="27"/>
  </r>
  <r>
    <x v="2773"/>
    <x v="2767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d v="2017-02-09T17:36:33"/>
    <b v="0"/>
    <n v="115"/>
  </r>
  <r>
    <x v="2774"/>
    <x v="2768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d v="2015-05-22T20:04:09"/>
    <b v="0"/>
    <n v="107"/>
  </r>
  <r>
    <x v="2775"/>
    <x v="2769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d v="2016-07-13T22:53:29"/>
    <b v="0"/>
    <n v="62"/>
  </r>
  <r>
    <x v="2776"/>
    <x v="2770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2T03:59:00"/>
    <n v="1407781013"/>
    <d v="2014-08-11T18:16:53"/>
    <b v="0"/>
    <n v="3"/>
  </r>
  <r>
    <x v="2777"/>
    <x v="2771"/>
    <s v="In our 30th year we are relocating to the world famous Choo Choo on The South Side. We will be remodeling the old Station House."/>
    <n v="10000"/>
    <n v="6684"/>
    <x v="1"/>
    <s v="US"/>
    <s v="USD"/>
    <n v="1443636000"/>
    <d v="2015-09-30T18:00:00"/>
    <n v="1441111892"/>
    <d v="2015-09-01T12:51:32"/>
    <b v="0"/>
    <n v="67"/>
  </r>
  <r>
    <x v="2778"/>
    <x v="2772"/>
    <s v="Liverpool's 1st purpose built 7 night a week comedy club, bar &amp; restaurant with live music &amp; much more"/>
    <n v="10000"/>
    <n v="334"/>
    <x v="1"/>
    <s v="GB"/>
    <s v="GBP"/>
    <n v="1481132169"/>
    <d v="2016-12-07T17:36:09"/>
    <n v="1479317769"/>
    <d v="2016-11-16T17:36:09"/>
    <b v="0"/>
    <n v="16"/>
  </r>
  <r>
    <x v="2779"/>
    <x v="2773"/>
    <s v="Helping female comedians get in their 10,000 Hours of practice!"/>
    <n v="10000"/>
    <n v="1506"/>
    <x v="1"/>
    <s v="US"/>
    <s v="USD"/>
    <n v="1444405123"/>
    <d v="2015-10-09T15:38:43"/>
    <n v="1439221123"/>
    <d v="2015-08-10T15:38:43"/>
    <b v="0"/>
    <n v="50"/>
  </r>
  <r>
    <x v="2780"/>
    <x v="2774"/>
    <s v="The Bunker makes theatre with purpose: We provide ambitious artists a home in which to share their work with adventurous audiences."/>
    <n v="10000"/>
    <n v="1715"/>
    <x v="1"/>
    <s v="GB"/>
    <s v="GBP"/>
    <n v="1475848800"/>
    <d v="2016-10-07T14:00:00"/>
    <n v="1474027501"/>
    <d v="2016-09-16T12:05:01"/>
    <b v="0"/>
    <n v="42"/>
  </r>
  <r>
    <x v="2781"/>
    <x v="2775"/>
    <s v="We are creating a mobile community devoted to the spreading and sharing of spoken word and other kinds of storytelling."/>
    <n v="10000"/>
    <n v="300"/>
    <x v="1"/>
    <s v="SE"/>
    <s v="SEK"/>
    <n v="1465123427"/>
    <d v="2016-06-05T10:43:47"/>
    <n v="1462531427"/>
    <d v="2016-05-06T10:43:47"/>
    <b v="0"/>
    <n v="1"/>
  </r>
  <r>
    <x v="2782"/>
    <x v="2776"/>
    <s v="An Information center downTOWN Buffalo...find directions to places of interest, events, eateries, lodging, maps, postcards and books."/>
    <n v="10000"/>
    <n v="5"/>
    <x v="1"/>
    <s v="US"/>
    <s v="USD"/>
    <n v="1427414732"/>
    <d v="2015-03-27T00:05:32"/>
    <n v="1424826332"/>
    <d v="2015-02-25T01:05:32"/>
    <b v="0"/>
    <n v="1"/>
  </r>
  <r>
    <x v="2783"/>
    <x v="2777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d v="2017-03-14T15:21:56"/>
    <b v="0"/>
    <n v="4"/>
  </r>
  <r>
    <x v="2784"/>
    <x v="2778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d v="2017-03-08T17:15:03"/>
    <b v="0"/>
    <n v="4"/>
  </r>
  <r>
    <x v="2785"/>
    <x v="2779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d v="2017-03-02T12:55:07"/>
    <b v="0"/>
    <n v="30"/>
  </r>
  <r>
    <x v="2786"/>
    <x v="2780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d v="2014-08-27T21:04:52"/>
    <b v="1"/>
    <n v="74"/>
  </r>
  <r>
    <x v="2787"/>
    <x v="2781"/>
    <s v="This project challenges social issues affecting young people in areas of deprivation within the Belfast area (Northern Ireland)."/>
    <n v="10000"/>
    <n v="102"/>
    <x v="1"/>
    <s v="GB"/>
    <s v="GBP"/>
    <n v="1425160800"/>
    <d v="2015-02-28T22:00:00"/>
    <n v="1421274859"/>
    <d v="2015-01-14T22:34:19"/>
    <b v="0"/>
    <n v="8"/>
  </r>
  <r>
    <x v="2788"/>
    <x v="2782"/>
    <s v="This years most important stage project for young artists in our region. www.ungespor.no"/>
    <n v="10000"/>
    <n v="1145"/>
    <x v="1"/>
    <s v="NO"/>
    <s v="NOK"/>
    <n v="1423050618"/>
    <d v="2015-02-04T11:50:18"/>
    <n v="1420458618"/>
    <d v="2015-01-05T11:50:18"/>
    <b v="0"/>
    <n v="4"/>
  </r>
  <r>
    <x v="2789"/>
    <x v="2783"/>
    <s v="First Day Off in a Long Time is a comedy show...            _x000a_About suicide."/>
    <n v="10000"/>
    <n v="12730.42"/>
    <x v="0"/>
    <s v="US"/>
    <s v="USD"/>
    <n v="1411150092"/>
    <d v="2014-09-19T18:08:12"/>
    <n v="1408558092"/>
    <d v="2014-08-20T18:08:12"/>
    <b v="1"/>
    <n v="183"/>
  </r>
  <r>
    <x v="2790"/>
    <x v="2784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d v="2015-08-14T11:20:00"/>
    <b v="1"/>
    <n v="193"/>
  </r>
  <r>
    <x v="2791"/>
    <x v="2785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d v="2015-05-20T13:46:17"/>
    <b v="1"/>
    <n v="176"/>
  </r>
  <r>
    <x v="2792"/>
    <x v="2786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d v="2015-10-07T12:00:09"/>
    <b v="1"/>
    <n v="145"/>
  </r>
  <r>
    <x v="2793"/>
    <x v="2787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d v="2016-05-15T18:35:15"/>
    <b v="0"/>
    <n v="207"/>
  </r>
  <r>
    <x v="2794"/>
    <x v="2788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d v="2015-08-23T22:59:28"/>
    <b v="0"/>
    <n v="72"/>
  </r>
  <r>
    <x v="2795"/>
    <x v="2789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d v="2014-10-20T07:27:59"/>
    <b v="0"/>
    <n v="162"/>
  </r>
  <r>
    <x v="2796"/>
    <x v="2790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d v="2016-05-04T13:31:22"/>
    <b v="0"/>
    <n v="62"/>
  </r>
  <r>
    <x v="2797"/>
    <x v="2791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d v="2014-07-14T22:53:34"/>
    <b v="0"/>
    <n v="85"/>
  </r>
  <r>
    <x v="2798"/>
    <x v="2792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d v="2014-06-01T11:49:36"/>
    <b v="0"/>
    <n v="91"/>
  </r>
  <r>
    <x v="2799"/>
    <x v="2793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d v="2015-02-02T18:59:23"/>
    <b v="0"/>
    <n v="98"/>
  </r>
  <r>
    <x v="2800"/>
    <x v="2794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d v="2014-06-10T09:07:49"/>
    <b v="0"/>
    <n v="168"/>
  </r>
  <r>
    <x v="2801"/>
    <x v="2795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d v="2016-09-13T18:00:27"/>
    <b v="0"/>
    <n v="69"/>
  </r>
  <r>
    <x v="2802"/>
    <x v="2796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d v="2016-08-30T22:03:05"/>
    <b v="0"/>
    <n v="114"/>
  </r>
  <r>
    <x v="2803"/>
    <x v="2797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d v="2016-08-23T18:22:09"/>
    <b v="0"/>
    <n v="17"/>
  </r>
  <r>
    <x v="2804"/>
    <x v="2798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d v="2014-12-16T05:56:28"/>
    <b v="0"/>
    <n v="95"/>
  </r>
  <r>
    <x v="2805"/>
    <x v="2799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d v="2016-05-01T22:08:57"/>
    <b v="0"/>
    <n v="72"/>
  </r>
  <r>
    <x v="2806"/>
    <x v="2800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d v="2014-08-29T18:19:33"/>
    <b v="0"/>
    <n v="74"/>
  </r>
  <r>
    <x v="2807"/>
    <x v="2801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d v="2016-07-10T18:48:47"/>
    <b v="0"/>
    <n v="102"/>
  </r>
  <r>
    <x v="2808"/>
    <x v="2802"/>
    <s v="Develop demo materials for new, true story of teen Revolutionary War heroes - for hybrid film/live stage musical"/>
    <n v="10000"/>
    <n v="481"/>
    <x v="1"/>
    <s v="US"/>
    <s v="USD"/>
    <n v="1434497400"/>
    <d v="2015-06-16T23:30:00"/>
    <n v="1431770802"/>
    <d v="2015-05-16T10:06:42"/>
    <b v="0"/>
    <n v="8"/>
  </r>
  <r>
    <x v="2809"/>
    <x v="2803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d v="2015-04-24T13:21:07"/>
    <b v="0"/>
    <n v="97"/>
  </r>
  <r>
    <x v="2810"/>
    <x v="2804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d v="2014-05-29T04:00:45"/>
    <b v="0"/>
    <n v="96"/>
  </r>
  <r>
    <x v="2811"/>
    <x v="2805"/>
    <s v="An original musical on it's way to the stage in Minneapolis, MN. Feel free to ask any questions."/>
    <n v="10000"/>
    <n v="402"/>
    <x v="1"/>
    <s v="US"/>
    <s v="USD"/>
    <n v="1457734843"/>
    <d v="2016-03-11T22:20:43"/>
    <n v="1455142843"/>
    <d v="2016-02-10T22:20:43"/>
    <b v="0"/>
    <n v="4"/>
  </r>
  <r>
    <x v="2812"/>
    <x v="2806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8:51:27"/>
    <n v="1400698287"/>
    <d v="2014-05-21T18:51:27"/>
    <b v="1"/>
    <n v="34"/>
  </r>
  <r>
    <x v="2813"/>
    <x v="2807"/>
    <s v="Writer/Director Lynette J. Blackwell presents the hilarious entangled love story of when evil and good attempt to coexist."/>
    <n v="10000"/>
    <n v="20"/>
    <x v="1"/>
    <s v="US"/>
    <s v="USD"/>
    <n v="1427427276"/>
    <d v="2015-03-27T03:34:36"/>
    <n v="1425270876"/>
    <d v="2015-03-02T04:34:36"/>
    <b v="0"/>
    <n v="2"/>
  </r>
  <r>
    <x v="2814"/>
    <x v="2808"/>
    <s v="M,L,S&amp;R it's a sexy rock/pop musical confronting contemporary gay issues with an all male cast singing and dancing to top 40 songs."/>
    <n v="10000"/>
    <n v="1500"/>
    <x v="2"/>
    <s v="US"/>
    <s v="USD"/>
    <n v="1404360478"/>
    <d v="2014-07-03T04:07:58"/>
    <n v="1401768478"/>
    <d v="2014-06-03T04:07:58"/>
    <b v="0"/>
    <n v="10"/>
  </r>
  <r>
    <x v="2815"/>
    <x v="2809"/>
    <s v="The Group M3 is striving to give one of the poorest towns in the country hope again this Easter Holiday."/>
    <n v="10000"/>
    <n v="0"/>
    <x v="2"/>
    <s v="US"/>
    <s v="USD"/>
    <n v="1427479192"/>
    <d v="2015-03-27T17:59:52"/>
    <n v="1425322792"/>
    <d v="2015-03-02T18:59:52"/>
    <b v="0"/>
    <n v="0"/>
  </r>
  <r>
    <x v="2816"/>
    <x v="2810"/>
    <n v="1"/>
    <n v="10000"/>
    <n v="0"/>
    <x v="2"/>
    <s v="AU"/>
    <s v="AUD"/>
    <n v="1418275702"/>
    <d v="2014-12-11T05:28:22"/>
    <n v="1415683702"/>
    <d v="2014-11-11T05:28:22"/>
    <b v="0"/>
    <n v="0"/>
  </r>
  <r>
    <x v="2817"/>
    <x v="2811"/>
    <s v="More than just a play, RAIN is an outreach to hurting people who feel disengaged or rejected by others."/>
    <n v="10000"/>
    <n v="125"/>
    <x v="1"/>
    <s v="US"/>
    <s v="USD"/>
    <n v="1407868561"/>
    <d v="2014-08-12T18:36:01"/>
    <n v="1406140561"/>
    <d v="2014-07-23T18:36:01"/>
    <b v="0"/>
    <n v="2"/>
  </r>
  <r>
    <x v="2818"/>
    <x v="2812"/>
    <s v="A play that will cover 4000 years of black history."/>
    <n v="10000"/>
    <n v="3"/>
    <x v="1"/>
    <s v="US"/>
    <s v="USD"/>
    <n v="1429074240"/>
    <d v="2015-04-15T05:04:00"/>
    <n v="1427866200"/>
    <d v="2015-04-01T05:30:00"/>
    <b v="0"/>
    <n v="2"/>
  </r>
  <r>
    <x v="2819"/>
    <x v="2813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6:04:09"/>
    <n v="1446267849"/>
    <d v="2015-10-31T05:04:09"/>
    <b v="0"/>
    <n v="7"/>
  </r>
  <r>
    <x v="2820"/>
    <x v="2814"/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6:00:00"/>
    <n v="1457078868"/>
    <d v="2016-03-04T08:07:48"/>
    <b v="0"/>
    <n v="0"/>
  </r>
  <r>
    <x v="2821"/>
    <x v="2815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1T02:53:41"/>
    <n v="1421031221"/>
    <d v="2015-01-12T02:53:41"/>
    <b v="0"/>
    <n v="32"/>
  </r>
  <r>
    <x v="2822"/>
    <x v="2816"/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8T04:41:57"/>
    <n v="1445226117"/>
    <d v="2015-10-19T03:41:57"/>
    <b v="0"/>
    <n v="0"/>
  </r>
  <r>
    <x v="2823"/>
    <x v="2817"/>
    <s v="A richly textured and intellectually powerful social commentary about family, community and America."/>
    <n v="10000"/>
    <n v="541"/>
    <x v="1"/>
    <s v="US"/>
    <s v="USD"/>
    <n v="1449876859"/>
    <d v="2015-12-11T23:34:19"/>
    <n v="1444689259"/>
    <d v="2015-10-12T22:34:19"/>
    <b v="0"/>
    <n v="9"/>
  </r>
  <r>
    <x v="2824"/>
    <x v="2818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6:07:54"/>
    <n v="1407254874"/>
    <d v="2014-08-05T16:07:54"/>
    <b v="0"/>
    <n v="2"/>
  </r>
  <r>
    <x v="2825"/>
    <x v="2819"/>
    <s v="&quot;Stories are where you go to look for the truth of your own life.&quot; (Frank Delaney)"/>
    <n v="10000"/>
    <n v="3685"/>
    <x v="1"/>
    <s v="US"/>
    <s v="USD"/>
    <n v="1413925887"/>
    <d v="2014-10-21T21:11:27"/>
    <n v="1411333887"/>
    <d v="2014-09-21T21:11:27"/>
    <b v="0"/>
    <n v="25"/>
  </r>
  <r>
    <x v="2826"/>
    <x v="2820"/>
    <s v="Acting group and production for inner city youth, about inner city youth. The problems and stuation that they see everyday."/>
    <n v="10000"/>
    <n v="21"/>
    <x v="1"/>
    <s v="US"/>
    <s v="USD"/>
    <n v="1421781360"/>
    <d v="2015-01-20T19:16:00"/>
    <n v="1419213664"/>
    <d v="2014-12-22T02:01:04"/>
    <b v="0"/>
    <n v="3"/>
  </r>
  <r>
    <x v="2827"/>
    <x v="2821"/>
    <s v="A very Canadian children's play inspired by the tradition of British pantomimes like Aladdin, and the Nutcracker."/>
    <n v="10000"/>
    <n v="250"/>
    <x v="1"/>
    <s v="CA"/>
    <s v="CAD"/>
    <n v="1410836400"/>
    <d v="2014-09-16T03:00:00"/>
    <n v="1408116152"/>
    <d v="2014-08-15T15:22:32"/>
    <b v="0"/>
    <n v="7"/>
  </r>
  <r>
    <x v="2828"/>
    <x v="2822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6:00:00"/>
    <n v="1400604056"/>
    <d v="2014-05-20T16:40:56"/>
    <b v="0"/>
    <n v="5"/>
  </r>
  <r>
    <x v="2829"/>
    <x v="2823"/>
    <s v="And There Was War is a play, a biblical narrative deeply entrenched in the concepts of the great controversy between Good and Evil!"/>
    <n v="10000"/>
    <n v="0"/>
    <x v="1"/>
    <s v="GB"/>
    <s v="GBP"/>
    <n v="1454284500"/>
    <d v="2016-01-31T23:55:00"/>
    <n v="1449431237"/>
    <d v="2015-12-06T19:47:17"/>
    <b v="0"/>
    <n v="0"/>
  </r>
  <r>
    <x v="2830"/>
    <x v="2824"/>
    <s v="Help me fund the production run of my first book by local Photographer Sandro Ortolani."/>
    <n v="10050"/>
    <n v="12410.5"/>
    <x v="0"/>
    <s v="LU"/>
    <s v="EUR"/>
    <n v="1488394800"/>
    <d v="2017-03-01T19:00:00"/>
    <n v="1485213921"/>
    <d v="2017-01-23T23:25:21"/>
    <b v="0"/>
    <n v="131"/>
  </r>
  <r>
    <x v="2831"/>
    <x v="2825"/>
    <s v="Long bus queue and no seats around? This light weight seating device can be worn anywhere and at anytime! Belt that converts into seat."/>
    <n v="10115"/>
    <n v="0"/>
    <x v="2"/>
    <s v="CH"/>
    <s v="CHF"/>
    <n v="1485480408"/>
    <d v="2017-01-27T01:26:48"/>
    <n v="1482888408"/>
    <d v="2016-12-28T01:26:48"/>
    <b v="0"/>
    <n v="0"/>
  </r>
  <r>
    <x v="2832"/>
    <x v="2826"/>
    <s v="A Hannibal TV Show Fan Convention and Art Collective"/>
    <n v="10275"/>
    <n v="14653"/>
    <x v="0"/>
    <s v="US"/>
    <s v="USD"/>
    <n v="1488464683"/>
    <d v="2017-03-02T14:24:43"/>
    <n v="1485872683"/>
    <d v="2017-01-31T14:24:43"/>
    <b v="0"/>
    <n v="79"/>
  </r>
  <r>
    <x v="2833"/>
    <x v="2827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d v="2013-03-27T23:17:40"/>
    <b v="0"/>
    <n v="52"/>
  </r>
  <r>
    <x v="2834"/>
    <x v="2828"/>
    <s v="A faith based animated short. (The same guy who said a picture is worth a thousand words also said a cartoon is worth two thousand.)"/>
    <n v="10500"/>
    <n v="766"/>
    <x v="1"/>
    <s v="US"/>
    <s v="USD"/>
    <n v="1425434420"/>
    <d v="2015-03-04T02:00:20"/>
    <n v="1422842420"/>
    <d v="2015-02-02T02:00:20"/>
    <b v="0"/>
    <n v="16"/>
  </r>
  <r>
    <x v="2835"/>
    <x v="2829"/>
    <s v="a third-person exploration adventure game developed by yetanotherIndie will be released on August 2016 for PC, Linux and XBox one."/>
    <n v="10500"/>
    <n v="601"/>
    <x v="1"/>
    <s v="DE"/>
    <s v="EUR"/>
    <n v="1451494210"/>
    <d v="2015-12-30T16:50:10"/>
    <n v="1449075010"/>
    <d v="2015-12-02T16:50:10"/>
    <b v="0"/>
    <n v="12"/>
  </r>
  <r>
    <x v="2836"/>
    <x v="2830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d v="2014-04-01T17:00:12"/>
    <b v="1"/>
    <n v="100"/>
  </r>
  <r>
    <x v="2837"/>
    <x v="2831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d v="2015-02-02T22:31:01"/>
    <b v="0"/>
    <n v="197"/>
  </r>
  <r>
    <x v="2838"/>
    <x v="2832"/>
    <s v="The production of the original play &quot;Madame X&quot; by Amanda Davison. Inspired by the painting by John Singer Sargent."/>
    <n v="10500"/>
    <n v="1697"/>
    <x v="1"/>
    <s v="US"/>
    <s v="USD"/>
    <n v="1437283391"/>
    <d v="2015-07-19T05:23:11"/>
    <n v="1433395391"/>
    <d v="2015-06-04T05:23:11"/>
    <b v="1"/>
    <n v="9"/>
  </r>
  <r>
    <x v="2839"/>
    <x v="2833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d v="2017-03-05T06:15:01"/>
    <b v="0"/>
    <n v="64"/>
  </r>
  <r>
    <x v="2840"/>
    <x v="2834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d v="2014-09-06T16:11:45"/>
    <b v="0"/>
    <n v="118"/>
  </r>
  <r>
    <x v="2841"/>
    <x v="2835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d v="2015-07-11T22:17:17"/>
    <b v="0"/>
    <n v="119"/>
  </r>
  <r>
    <x v="2842"/>
    <x v="2836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11:39:39"/>
    <n v="1404560379"/>
    <d v="2014-07-05T11:39:39"/>
    <b v="1"/>
    <n v="39"/>
  </r>
  <r>
    <x v="2843"/>
    <x v="2837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6:36:20"/>
    <n v="1470242180"/>
    <d v="2016-08-03T16:36:20"/>
    <b v="1"/>
    <n v="38"/>
  </r>
  <r>
    <x v="2844"/>
    <x v="2838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8:38:24"/>
    <n v="1440787104"/>
    <d v="2015-08-28T18:38:24"/>
    <b v="0"/>
    <n v="7"/>
  </r>
  <r>
    <x v="2845"/>
    <x v="2839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d v="2014-03-28T17:06:22"/>
    <b v="1"/>
    <n v="385"/>
  </r>
  <r>
    <x v="2846"/>
    <x v="2840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d v="2016-11-30T08:03:34"/>
    <b v="1"/>
    <n v="3663"/>
  </r>
  <r>
    <x v="2847"/>
    <x v="2841"/>
    <s v="Children only have a short period of time to live care free, play hard, get dirty, I want to help every child in my Town play everyday."/>
    <n v="11000"/>
    <n v="521"/>
    <x v="1"/>
    <s v="US"/>
    <s v="USD"/>
    <n v="1477968934"/>
    <d v="2016-11-01T02:55:34"/>
    <n v="1472784934"/>
    <d v="2016-09-02T02:55:34"/>
    <b v="0"/>
    <n v="9"/>
  </r>
  <r>
    <x v="2848"/>
    <x v="2842"/>
    <s v="P.A.C.K (Performing Arts Camp for Kids) Musical Theater, Instrumental Music, Vocal Music, Dance, Visual Arts, and Physical Education!"/>
    <n v="11000"/>
    <n v="0"/>
    <x v="1"/>
    <s v="US"/>
    <s v="USD"/>
    <n v="1437960598"/>
    <d v="2015-07-27T01:29:58"/>
    <n v="1435368598"/>
    <d v="2015-06-27T01:29:58"/>
    <b v="0"/>
    <n v="0"/>
  </r>
  <r>
    <x v="2849"/>
    <x v="2843"/>
    <s v="A play dedicated to the 100th anniversary of the Armenian Genocide."/>
    <n v="11000"/>
    <n v="1788"/>
    <x v="1"/>
    <s v="US"/>
    <s v="USD"/>
    <n v="1431206058"/>
    <d v="2015-05-09T21:14:18"/>
    <n v="1428614058"/>
    <d v="2015-04-09T21:14:18"/>
    <b v="0"/>
    <n v="20"/>
  </r>
  <r>
    <x v="2850"/>
    <x v="2844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6:59:00"/>
    <n v="1397854356"/>
    <d v="2014-04-18T20:52:36"/>
    <b v="0"/>
    <n v="46"/>
  </r>
  <r>
    <x v="2851"/>
    <x v="2845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10:38:27"/>
    <n v="1474281507"/>
    <d v="2016-09-19T10:38:27"/>
    <b v="0"/>
    <n v="4"/>
  </r>
  <r>
    <x v="2852"/>
    <x v="2846"/>
    <s v="She that fines a husband? Wait, is that right? Girl... you better check yourself, before you wreck yourself!"/>
    <n v="11200"/>
    <n v="29"/>
    <x v="1"/>
    <s v="US"/>
    <s v="USD"/>
    <n v="1453310661"/>
    <d v="2016-01-20T17:24:21"/>
    <n v="1450718661"/>
    <d v="2015-12-21T17:24:21"/>
    <b v="0"/>
    <n v="1"/>
  </r>
  <r>
    <x v="2853"/>
    <x v="2847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d v="2017-01-25T11:58:28"/>
    <b v="1"/>
    <n v="167"/>
  </r>
  <r>
    <x v="2854"/>
    <x v="2848"/>
    <s v="Wicked fun and built for excitement, CORE is the safest and most versatile speaker you've ever worn."/>
    <n v="11500"/>
    <n v="12879"/>
    <x v="2"/>
    <s v="US"/>
    <s v="USD"/>
    <n v="1444943468"/>
    <d v="2015-10-15T21:11:08"/>
    <n v="1441919468"/>
    <d v="2015-09-10T21:11:08"/>
    <b v="0"/>
    <n v="35"/>
  </r>
  <r>
    <x v="2855"/>
    <x v="2849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d v="2015-02-02T22:49:21"/>
    <b v="0"/>
    <n v="84"/>
  </r>
  <r>
    <x v="2856"/>
    <x v="2850"/>
    <s v="Eleanor Roosevelt: Passionate campaigner for human rights, champion for peace, staunch supporter of FDR's policies, betrayed wife."/>
    <n v="11500"/>
    <n v="1384"/>
    <x v="1"/>
    <s v="GB"/>
    <s v="GBP"/>
    <n v="1428622271"/>
    <d v="2015-04-09T23:31:11"/>
    <n v="1426203071"/>
    <d v="2015-03-12T23:31:11"/>
    <b v="0"/>
    <n v="17"/>
  </r>
  <r>
    <x v="2857"/>
    <x v="2851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d v="2014-07-06T20:54:35"/>
    <b v="0"/>
    <n v="125"/>
  </r>
  <r>
    <x v="2858"/>
    <x v="2852"/>
    <s v="Land development network for an eco-conscious collective. Community portal features ideas on lean design, green building, urban ecology"/>
    <n v="11999"/>
    <n v="10"/>
    <x v="2"/>
    <s v="US"/>
    <s v="USD"/>
    <n v="1441516200"/>
    <d v="2015-09-06T05:10:00"/>
    <n v="1438959121"/>
    <d v="2015-08-07T14:52:01"/>
    <b v="0"/>
    <n v="1"/>
  </r>
  <r>
    <x v="2859"/>
    <x v="2853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d v="2014-05-01T19:06:51"/>
    <b v="0"/>
    <n v="70"/>
  </r>
  <r>
    <x v="2860"/>
    <x v="2854"/>
    <s v="John and Brian are on a quest to change people's lives and rehabilitate dogs."/>
    <n v="12000"/>
    <n v="12042"/>
    <x v="0"/>
    <s v="US"/>
    <s v="USD"/>
    <n v="1450307284"/>
    <d v="2015-12-16T23:08:04"/>
    <n v="1447715284"/>
    <d v="2015-11-16T23:08:04"/>
    <b v="0"/>
    <n v="71"/>
  </r>
  <r>
    <x v="2861"/>
    <x v="2855"/>
    <s v="Driving Jersey is real people telling real stories."/>
    <n v="12000"/>
    <n v="12000"/>
    <x v="0"/>
    <s v="US"/>
    <s v="USD"/>
    <n v="1445660045"/>
    <d v="2015-10-24T04:14:05"/>
    <n v="1443068045"/>
    <d v="2015-09-24T04:14:05"/>
    <b v="0"/>
    <n v="87"/>
  </r>
  <r>
    <x v="2862"/>
    <x v="2856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d v="2013-11-05T02:00:56"/>
    <b v="0"/>
    <n v="47"/>
  </r>
  <r>
    <x v="2863"/>
    <x v="2857"/>
    <s v="Join us creating a Science Fiction TV Series based upon the popular novels -The Catherine Kimbridge Chronicles."/>
    <n v="12000"/>
    <n v="1293"/>
    <x v="2"/>
    <s v="US"/>
    <s v="USD"/>
    <n v="1433043623"/>
    <d v="2015-05-31T03:40:23"/>
    <n v="1429155623"/>
    <d v="2015-04-16T03:40:23"/>
    <b v="0"/>
    <n v="28"/>
  </r>
  <r>
    <x v="2864"/>
    <x v="2858"/>
    <s v="Because hope can be a 4 letter word"/>
    <n v="12000"/>
    <n v="50"/>
    <x v="1"/>
    <s v="US"/>
    <s v="USD"/>
    <n v="1466091446"/>
    <d v="2016-06-16T15:37:26"/>
    <n v="1465227446"/>
    <d v="2016-06-06T15:37:26"/>
    <b v="0"/>
    <n v="1"/>
  </r>
  <r>
    <x v="2865"/>
    <x v="2859"/>
    <s v="A tender short film about a young man who needs advice from  someone he had no intention of ever meeting, his biological father."/>
    <n v="12000"/>
    <n v="3030"/>
    <x v="1"/>
    <s v="US"/>
    <s v="USD"/>
    <n v="1443675600"/>
    <d v="2015-10-01T05:00:00"/>
    <n v="1441157592"/>
    <d v="2015-09-02T01:33:12"/>
    <b v="0"/>
    <n v="33"/>
  </r>
  <r>
    <x v="2866"/>
    <x v="2860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d v="2011-01-24T16:40:10"/>
    <b v="1"/>
    <n v="202"/>
  </r>
  <r>
    <x v="2867"/>
    <x v="2861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d v="2015-06-08T21:33:00"/>
    <b v="0"/>
    <n v="87"/>
  </r>
  <r>
    <x v="2868"/>
    <x v="2862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d v="2015-10-15T06:01:08"/>
    <b v="0"/>
    <n v="133"/>
  </r>
  <r>
    <x v="2869"/>
    <x v="2863"/>
    <s v="Fresh, fun, entertaining Bible stories on YouTube, stop-motion style."/>
    <n v="12000"/>
    <n v="676"/>
    <x v="1"/>
    <s v="US"/>
    <s v="USD"/>
    <n v="1402956000"/>
    <d v="2014-06-16T22:00:00"/>
    <n v="1400523845"/>
    <d v="2014-05-19T18:24:05"/>
    <b v="0"/>
    <n v="13"/>
  </r>
  <r>
    <x v="2870"/>
    <x v="2864"/>
    <s v="When humans left the earth, the animals took over the city. What could go wrong? Well...everything!"/>
    <n v="12000"/>
    <n v="0"/>
    <x v="1"/>
    <s v="US"/>
    <s v="USD"/>
    <n v="1483924700"/>
    <d v="2017-01-09T01:18:20"/>
    <n v="1481332700"/>
    <d v="2016-12-10T01:18:20"/>
    <b v="0"/>
    <n v="0"/>
  </r>
  <r>
    <x v="2871"/>
    <x v="2865"/>
    <s v="This wonderful movie will tells the story of two adorable aliens who crash land into a familyâ€™s backyard, and travel the Earth."/>
    <n v="12000"/>
    <n v="52"/>
    <x v="1"/>
    <s v="US"/>
    <s v="USD"/>
    <n v="1451010086"/>
    <d v="2015-12-25T02:21:26"/>
    <n v="1447122086"/>
    <d v="2015-11-10T02:21:26"/>
    <b v="0"/>
    <n v="14"/>
  </r>
  <r>
    <x v="2872"/>
    <x v="2866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d v="2014-07-30T09:37:21"/>
    <b v="0"/>
    <n v="12"/>
  </r>
  <r>
    <x v="2873"/>
    <x v="2867"/>
    <s v="Learn classic and public key cryptography with a full proof-of-concept system in JavaScript."/>
    <n v="12000"/>
    <n v="175"/>
    <x v="1"/>
    <s v="US"/>
    <s v="USD"/>
    <n v="1419539223"/>
    <d v="2014-12-25T20:27:03"/>
    <n v="1416947223"/>
    <d v="2014-11-25T20:27:03"/>
    <b v="0"/>
    <n v="5"/>
  </r>
  <r>
    <x v="2874"/>
    <x v="2868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d v="2015-06-08T22:58:33"/>
    <b v="0"/>
    <n v="1013"/>
  </r>
  <r>
    <x v="2875"/>
    <x v="2869"/>
    <s v="Save Oregon Babyâ„¢ Diapers, a handmade business, run by awesome moms in Southern Oregon, from permanently closing!"/>
    <n v="12000"/>
    <n v="904"/>
    <x v="1"/>
    <s v="US"/>
    <s v="USD"/>
    <n v="1428940775"/>
    <d v="2015-04-13T15:59:35"/>
    <n v="1426348775"/>
    <d v="2015-03-14T15:59:35"/>
    <b v="0"/>
    <n v="29"/>
  </r>
  <r>
    <x v="2876"/>
    <x v="2870"/>
    <s v="When every second matters, BioToo temporary tattoos get critical information to emergency personnel to help them help you."/>
    <n v="12000"/>
    <n v="90"/>
    <x v="1"/>
    <s v="US"/>
    <s v="USD"/>
    <n v="1487397540"/>
    <d v="2017-02-18T05:59:00"/>
    <n v="1484684247"/>
    <d v="2017-01-17T20:17:27"/>
    <b v="0"/>
    <n v="4"/>
  </r>
  <r>
    <x v="2877"/>
    <x v="2871"/>
    <s v="A Leather Smart watch Band, that NEVER needs to be charged for only $37!"/>
    <n v="12000"/>
    <n v="233"/>
    <x v="1"/>
    <s v="US"/>
    <s v="USD"/>
    <n v="1479392133"/>
    <d v="2016-11-17T14:15:33"/>
    <n v="1476710133"/>
    <d v="2016-10-17T13:15:33"/>
    <b v="0"/>
    <n v="7"/>
  </r>
  <r>
    <x v="2878"/>
    <x v="2872"/>
    <s v="ICE SHIRT; running, multi-sport, cycling, &amp; athletic wear shirts that hold melting ice to cool you on hot days."/>
    <n v="12000"/>
    <n v="1776"/>
    <x v="1"/>
    <s v="US"/>
    <s v="USD"/>
    <n v="1475766932"/>
    <d v="2016-10-06T15:15:32"/>
    <n v="1473174932"/>
    <d v="2016-09-06T15:15:32"/>
    <b v="0"/>
    <n v="30"/>
  </r>
  <r>
    <x v="2879"/>
    <x v="2873"/>
    <s v="------"/>
    <n v="12000"/>
    <n v="0"/>
    <x v="2"/>
    <s v="US"/>
    <s v="USD"/>
    <n v="1455272445"/>
    <d v="2016-02-12T10:20:45"/>
    <n v="1452680445"/>
    <d v="2016-01-13T10:20:45"/>
    <b v="0"/>
    <n v="0"/>
  </r>
  <r>
    <x v="2880"/>
    <x v="2874"/>
    <s v="In BUGSPEED COLLIDER, you're a bug with a black belt.  Fight to the top in 4-Beetle Local Multi, and a Full-Scale 1-Beetle Adventure!"/>
    <n v="12000"/>
    <n v="2152"/>
    <x v="1"/>
    <s v="US"/>
    <s v="USD"/>
    <n v="1412393400"/>
    <d v="2014-10-04T03:30:00"/>
    <n v="1409747154"/>
    <d v="2014-09-03T12:25:54"/>
    <b v="0"/>
    <n v="29"/>
  </r>
  <r>
    <x v="2881"/>
    <x v="2875"/>
    <s v="California's premier Latino cultural festival - music, theatre, film, workshops, visual arts, cuisine and more!"/>
    <n v="12000"/>
    <n v="1691"/>
    <x v="2"/>
    <s v="US"/>
    <s v="USD"/>
    <n v="1310158800"/>
    <d v="2011-07-08T21:00:00"/>
    <n v="1304888771"/>
    <d v="2011-05-08T21:06:11"/>
    <b v="0"/>
    <n v="38"/>
  </r>
  <r>
    <x v="2882"/>
    <x v="2876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d v="2013-08-01T14:40:12"/>
    <b v="1"/>
    <n v="670"/>
  </r>
  <r>
    <x v="2883"/>
    <x v="2877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d v="2013-08-21T20:17:27"/>
    <b v="1"/>
    <n v="182"/>
  </r>
  <r>
    <x v="2884"/>
    <x v="2878"/>
    <s v="The White coat and the battle dress uniform"/>
    <n v="12000"/>
    <n v="15"/>
    <x v="1"/>
    <s v="IT"/>
    <s v="EUR"/>
    <n v="1449914400"/>
    <d v="2015-12-12T10:00:00"/>
    <n v="1445336607"/>
    <d v="2015-10-20T10:23:27"/>
    <b v="0"/>
    <n v="3"/>
  </r>
  <r>
    <x v="2885"/>
    <x v="2879"/>
    <s v="Publish my book on the Gayatri Mantra in English for the benefit of the readers and the children at the orphanage in Jhansi, India"/>
    <n v="12000"/>
    <n v="805"/>
    <x v="1"/>
    <s v="IT"/>
    <s v="EUR"/>
    <n v="1481367600"/>
    <d v="2016-12-10T11:00:00"/>
    <n v="1477839675"/>
    <d v="2016-10-30T15:01:15"/>
    <b v="0"/>
    <n v="10"/>
  </r>
  <r>
    <x v="2886"/>
    <x v="2880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d v="2015-07-28T19:15:10"/>
    <b v="1"/>
    <n v="455"/>
  </r>
  <r>
    <x v="2887"/>
    <x v="2881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d v="2016-07-01T07:33:47"/>
    <b v="1"/>
    <n v="224"/>
  </r>
  <r>
    <x v="2888"/>
    <x v="2882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d v="2017-03-07T00:45:14"/>
    <b v="0"/>
    <n v="23"/>
  </r>
  <r>
    <x v="2889"/>
    <x v="2883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d v="2016-09-23T20:50:40"/>
    <b v="0"/>
    <n v="118"/>
  </r>
  <r>
    <x v="2890"/>
    <x v="2884"/>
    <s v="A self published photo book documenting the overwhelming presence of the colour pink, in young girls lives here in the UK."/>
    <n v="12000"/>
    <n v="5902"/>
    <x v="1"/>
    <s v="GB"/>
    <s v="GBP"/>
    <n v="1425108736"/>
    <d v="2015-02-28T07:32:16"/>
    <n v="1422516736"/>
    <d v="2015-01-29T07:32:16"/>
    <b v="0"/>
    <n v="140"/>
  </r>
  <r>
    <x v="2891"/>
    <x v="2885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d v="2012-11-15T18:52:08"/>
    <b v="0"/>
    <n v="246"/>
  </r>
  <r>
    <x v="2892"/>
    <x v="2886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d v="2016-11-17T20:25:44"/>
    <b v="0"/>
    <n v="3238"/>
  </r>
  <r>
    <x v="2893"/>
    <x v="2887"/>
    <s v="We make small batch, locally sourced bitters and shrubs for cocktails and cooking."/>
    <n v="12000"/>
    <n v="13279"/>
    <x v="0"/>
    <s v="US"/>
    <s v="USD"/>
    <n v="1403796143"/>
    <d v="2014-06-26T15:22:23"/>
    <n v="1401204143"/>
    <d v="2014-05-27T15:22:23"/>
    <b v="1"/>
    <n v="179"/>
  </r>
  <r>
    <x v="2894"/>
    <x v="2888"/>
    <s v="Small town, delicious treats, and a mobile truck"/>
    <n v="12000"/>
    <n v="52"/>
    <x v="1"/>
    <s v="US"/>
    <s v="USD"/>
    <n v="1431533931"/>
    <d v="2015-05-13T16:18:51"/>
    <n v="1428941931"/>
    <d v="2015-04-13T16:18:51"/>
    <b v="0"/>
    <n v="1"/>
  </r>
  <r>
    <x v="2895"/>
    <x v="2889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9:21:17"/>
    <n v="1407057677"/>
    <d v="2014-08-03T09:21:17"/>
    <b v="0"/>
    <n v="4"/>
  </r>
  <r>
    <x v="2896"/>
    <x v="2890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d v="2014-10-03T17:56:08"/>
    <b v="1"/>
    <n v="489"/>
  </r>
  <r>
    <x v="2897"/>
    <x v="2891"/>
    <s v="Calvert Co 1977 planetarium acquired by Spaceflight America! Education science program star projector needs overhaul, upgrade, repairs!"/>
    <n v="12000"/>
    <n v="106"/>
    <x v="2"/>
    <s v="US"/>
    <s v="USD"/>
    <n v="1457543360"/>
    <d v="2016-03-09T17:09:20"/>
    <n v="1454951360"/>
    <d v="2016-02-08T17:09:20"/>
    <b v="0"/>
    <n v="6"/>
  </r>
  <r>
    <x v="2898"/>
    <x v="2892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d v="2016-01-18T09:33:48"/>
    <b v="1"/>
    <n v="551"/>
  </r>
  <r>
    <x v="2899"/>
    <x v="2893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d v="2014-11-01T20:08:08"/>
    <b v="0"/>
    <n v="176"/>
  </r>
  <r>
    <x v="2900"/>
    <x v="2894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d v="2013-04-25T19:23:48"/>
    <b v="0"/>
    <n v="146"/>
  </r>
  <r>
    <x v="2901"/>
    <x v="2895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7:05:00"/>
    <n v="1436305452"/>
    <d v="2015-07-07T21:44:12"/>
    <b v="0"/>
    <n v="29"/>
  </r>
  <r>
    <x v="2902"/>
    <x v="2896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5:29:05"/>
    <n v="1441985458"/>
    <d v="2015-09-11T15:30:58"/>
    <b v="0"/>
    <n v="3"/>
  </r>
  <r>
    <x v="2903"/>
    <x v="2897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d v="2016-01-18T17:26:38"/>
    <b v="0"/>
    <n v="156"/>
  </r>
  <r>
    <x v="2904"/>
    <x v="2898"/>
    <s v="Anyone can create. They just need a place and an opportunity. The Echo Theatre (Provo) provides that opportunity."/>
    <n v="12000"/>
    <n v="7173"/>
    <x v="1"/>
    <s v="US"/>
    <s v="USD"/>
    <n v="1429595940"/>
    <d v="2015-04-21T05:59:00"/>
    <n v="1428082481"/>
    <d v="2015-04-03T17:34:41"/>
    <b v="0"/>
    <n v="117"/>
  </r>
  <r>
    <x v="2905"/>
    <x v="2899"/>
    <s v="Crosswalk Theatre Company - Network Directory promotes all stage talent. Increasing your odds to connect to the right hiring person."/>
    <n v="12000"/>
    <n v="2"/>
    <x v="1"/>
    <s v="US"/>
    <s v="USD"/>
    <n v="1477791960"/>
    <d v="2016-10-30T01:46:00"/>
    <n v="1476549262"/>
    <d v="2016-10-15T16:34:22"/>
    <b v="0"/>
    <n v="2"/>
  </r>
  <r>
    <x v="2906"/>
    <x v="2900"/>
    <s v="Friends for Change, a group of girls between the ages of 12 and 18 are building an outdoor Amphitheater as a gift to our community!"/>
    <n v="12000"/>
    <n v="1827"/>
    <x v="1"/>
    <s v="US"/>
    <s v="USD"/>
    <n v="1413816975"/>
    <d v="2014-10-20T14:56:15"/>
    <n v="1411224975"/>
    <d v="2014-09-20T14:56:15"/>
    <b v="0"/>
    <n v="13"/>
  </r>
  <r>
    <x v="2907"/>
    <x v="2901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d v="2015-11-29T19:01:13"/>
    <b v="1"/>
    <n v="115"/>
  </r>
  <r>
    <x v="2908"/>
    <x v="2902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d v="2014-11-28T00:03:06"/>
    <b v="1"/>
    <n v="184"/>
  </r>
  <r>
    <x v="2909"/>
    <x v="2903"/>
    <s v="Honest Accomplice Theatre produces theatre for social change."/>
    <n v="12000"/>
    <n v="12095"/>
    <x v="0"/>
    <s v="US"/>
    <s v="USD"/>
    <n v="1428178757"/>
    <d v="2015-04-04T20:19:17"/>
    <n v="1425590357"/>
    <d v="2015-03-05T21:19:17"/>
    <b v="1"/>
    <n v="200"/>
  </r>
  <r>
    <x v="2910"/>
    <x v="2904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d v="2014-06-12T13:46:58"/>
    <b v="0"/>
    <n v="199"/>
  </r>
  <r>
    <x v="2911"/>
    <x v="2905"/>
    <s v="A fully orchestrated concept album of Benjamin Button the Musical!"/>
    <n v="12000"/>
    <n v="2358"/>
    <x v="1"/>
    <s v="US"/>
    <s v="USD"/>
    <n v="1457133568"/>
    <d v="2016-03-04T23:19:28"/>
    <n v="1454541568"/>
    <d v="2016-02-03T23:19:28"/>
    <b v="0"/>
    <n v="40"/>
  </r>
  <r>
    <x v="2912"/>
    <x v="2906"/>
    <s v="Audience tell stories from their life chooses the improv actors to re-enact the story on the spot via song, dance and theatrics."/>
    <n v="12000"/>
    <n v="1"/>
    <x v="1"/>
    <s v="US"/>
    <s v="USD"/>
    <n v="1458097364"/>
    <d v="2016-03-16T03:02:44"/>
    <n v="1455508964"/>
    <d v="2016-02-15T04:02:44"/>
    <b v="0"/>
    <n v="1"/>
  </r>
  <r>
    <x v="2913"/>
    <x v="2907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9:23:41"/>
    <n v="1352107421"/>
    <d v="2012-11-05T09:23:41"/>
    <b v="0"/>
    <n v="70"/>
  </r>
  <r>
    <x v="2914"/>
    <x v="2908"/>
    <s v="An inspiring photo book about an unique Caucasus Expedition by two backpackers - Erna Gaspar (photographer) &amp; Adrian Lorincz (writer)."/>
    <n v="12100"/>
    <n v="80"/>
    <x v="2"/>
    <s v="GB"/>
    <s v="GBP"/>
    <n v="1434738483"/>
    <d v="2015-06-19T18:28:03"/>
    <n v="1432146483"/>
    <d v="2015-05-20T18:28:03"/>
    <b v="0"/>
    <n v="4"/>
  </r>
  <r>
    <x v="2915"/>
    <x v="2909"/>
    <s v="A one-woman theatrical exploration of the prison system and its inhabitants."/>
    <n v="12200"/>
    <n v="12571"/>
    <x v="0"/>
    <s v="US"/>
    <s v="USD"/>
    <n v="1419220800"/>
    <d v="2014-12-22T04:00:00"/>
    <n v="1416555262"/>
    <d v="2014-11-21T07:34:22"/>
    <b v="1"/>
    <n v="134"/>
  </r>
  <r>
    <x v="2916"/>
    <x v="2910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d v="2010-07-20T18:38:04"/>
    <b v="0"/>
    <n v="229"/>
  </r>
  <r>
    <x v="2917"/>
    <x v="2911"/>
    <s v="Don't kill me until I meet my Dad"/>
    <n v="12500"/>
    <n v="4482"/>
    <x v="1"/>
    <s v="GB"/>
    <s v="GBP"/>
    <n v="1417033610"/>
    <d v="2014-11-26T20:26:50"/>
    <n v="1414438010"/>
    <d v="2014-10-27T19:26:50"/>
    <b v="0"/>
    <n v="12"/>
  </r>
  <r>
    <x v="2918"/>
    <x v="2912"/>
    <s v="A screenplay based upon the true story of a man with Asperger Syndrome who falls through the cracks of the criminal justice system."/>
    <n v="12500"/>
    <n v="1"/>
    <x v="1"/>
    <s v="US"/>
    <s v="USD"/>
    <n v="1425655349"/>
    <d v="2015-03-06T15:22:29"/>
    <n v="1420471349"/>
    <d v="2015-01-05T15:22:29"/>
    <b v="0"/>
    <n v="1"/>
  </r>
  <r>
    <x v="2919"/>
    <x v="2913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d v="2015-02-08T14:32:02"/>
    <b v="0"/>
    <n v="159"/>
  </r>
  <r>
    <x v="2920"/>
    <x v="2914"/>
    <s v="Kickstarting Kill Freeman independently. Help fund the New Record, Video and Live Shows."/>
    <n v="12500"/>
    <n v="12554"/>
    <x v="0"/>
    <s v="US"/>
    <s v="USD"/>
    <n v="1351495284"/>
    <d v="2012-10-29T07:21:24"/>
    <n v="1349335284"/>
    <d v="2012-10-04T07:21:24"/>
    <b v="0"/>
    <n v="99"/>
  </r>
  <r>
    <x v="2921"/>
    <x v="2915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d v="2015-05-06T20:45:49"/>
    <b v="0"/>
    <n v="111"/>
  </r>
  <r>
    <x v="2922"/>
    <x v="2916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d v="2015-03-09T11:42:59"/>
    <b v="0"/>
    <n v="714"/>
  </r>
  <r>
    <x v="2923"/>
    <x v="2917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d v="2017-03-11T00:47:28"/>
    <b v="0"/>
    <n v="22"/>
  </r>
  <r>
    <x v="2924"/>
    <x v="2918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23:31:52"/>
    <n v="1405380712"/>
    <d v="2014-07-14T23:31:52"/>
    <b v="1"/>
    <n v="103"/>
  </r>
  <r>
    <x v="2925"/>
    <x v="2919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d v="2015-09-22T23:13:41"/>
    <b v="0"/>
    <n v="132"/>
  </r>
  <r>
    <x v="2926"/>
    <x v="2920"/>
    <s v="A cultural and historic journey through Puerto Rico's music and dance!"/>
    <n v="12500"/>
    <n v="35"/>
    <x v="1"/>
    <s v="US"/>
    <s v="USD"/>
    <n v="1436957022"/>
    <d v="2015-07-15T10:43:42"/>
    <n v="1434365022"/>
    <d v="2015-06-15T10:43:42"/>
    <b v="0"/>
    <n v="2"/>
  </r>
  <r>
    <x v="2927"/>
    <x v="2921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d v="2014-02-12T02:22:50"/>
    <b v="1"/>
    <n v="189"/>
  </r>
  <r>
    <x v="2928"/>
    <x v="2922"/>
    <s v="A love story featuring adoption,struggle,dysfunction,grace, healing, and restoration."/>
    <n v="12700"/>
    <n v="0"/>
    <x v="1"/>
    <s v="US"/>
    <s v="USD"/>
    <n v="1470441983"/>
    <d v="2016-08-06T00:06:23"/>
    <n v="1468627583"/>
    <d v="2016-07-16T00:06:23"/>
    <b v="0"/>
    <n v="0"/>
  </r>
  <r>
    <x v="2929"/>
    <x v="2923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8:57:09"/>
    <n v="1401044229"/>
    <d v="2014-05-25T18:57:09"/>
    <b v="0"/>
    <n v="3"/>
  </r>
  <r>
    <x v="2930"/>
    <x v="2924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d v="2012-06-19T21:03:31"/>
    <b v="0"/>
    <n v="171"/>
  </r>
  <r>
    <x v="2931"/>
    <x v="2925"/>
    <s v="A sci-fi platformer game inspired by a certain blue hedgehog and Italian plumber. Jump, fight, dodge and sprint your way to victory."/>
    <n v="12999"/>
    <n v="5"/>
    <x v="1"/>
    <s v="AU"/>
    <s v="AUD"/>
    <n v="1432873653"/>
    <d v="2015-05-29T04:27:33"/>
    <n v="1430281653"/>
    <d v="2015-04-29T04:27:33"/>
    <b v="0"/>
    <n v="1"/>
  </r>
  <r>
    <x v="2932"/>
    <x v="2926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d v="2011-11-15T11:49:50"/>
    <b v="1"/>
    <n v="202"/>
  </r>
  <r>
    <x v="2933"/>
    <x v="2927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d v="2013-02-14T18:27:47"/>
    <b v="1"/>
    <n v="275"/>
  </r>
  <r>
    <x v="2934"/>
    <x v="2928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d v="2013-02-07T17:42:15"/>
    <b v="1"/>
    <n v="251"/>
  </r>
  <r>
    <x v="2935"/>
    <x v="2929"/>
    <s v="A revolutionary digital mapping project of the Vilna Ghetto"/>
    <n v="13000"/>
    <n v="13293.8"/>
    <x v="0"/>
    <s v="US"/>
    <s v="USD"/>
    <n v="1370964806"/>
    <d v="2013-06-11T15:33:26"/>
    <n v="1367940806"/>
    <d v="2013-05-07T15:33:26"/>
    <b v="0"/>
    <n v="94"/>
  </r>
  <r>
    <x v="2936"/>
    <x v="2930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d v="2015-10-20T17:57:13"/>
    <b v="0"/>
    <n v="57"/>
  </r>
  <r>
    <x v="2937"/>
    <x v="2931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d v="2015-05-14T12:09:11"/>
    <b v="0"/>
    <n v="62"/>
  </r>
  <r>
    <x v="2938"/>
    <x v="2932"/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9T03:09:19"/>
    <n v="1427684959"/>
    <d v="2015-03-30T03:09:19"/>
    <b v="0"/>
    <n v="0"/>
  </r>
  <r>
    <x v="2939"/>
    <x v="2933"/>
    <s v="The Museum of Perfume in Milan has been publishing its own magazine since 1998 in Italian. We would like to translate it English."/>
    <n v="13000"/>
    <n v="1"/>
    <x v="1"/>
    <s v="IT"/>
    <s v="EUR"/>
    <n v="1464285463"/>
    <d v="2016-05-26T17:57:43"/>
    <n v="1461693463"/>
    <d v="2016-04-26T17:57:43"/>
    <b v="0"/>
    <n v="1"/>
  </r>
  <r>
    <x v="2940"/>
    <x v="2934"/>
    <s v="Hello everyone !_x000a_I need your help for translate my saga Fantasy : Icarus at the school of the gods - Book 1&quot;."/>
    <n v="13000"/>
    <n v="0"/>
    <x v="1"/>
    <s v="FR"/>
    <s v="EUR"/>
    <n v="1483395209"/>
    <d v="2017-01-02T22:13:29"/>
    <n v="1480803209"/>
    <d v="2016-12-03T22:13:29"/>
    <b v="0"/>
    <n v="0"/>
  </r>
  <r>
    <x v="2941"/>
    <x v="2935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d v="2013-10-14T19:22:35"/>
    <b v="0"/>
    <n v="301"/>
  </r>
  <r>
    <x v="2942"/>
    <x v="2936"/>
    <s v="An amazing set of sceneries to create unique atmospheres for your tabletop gaming."/>
    <n v="13000"/>
    <n v="19931"/>
    <x v="0"/>
    <s v="CA"/>
    <s v="CAD"/>
    <n v="1427585511"/>
    <d v="2015-03-28T23:31:51"/>
    <n v="1424997111"/>
    <d v="2015-02-27T00:31:51"/>
    <b v="0"/>
    <n v="147"/>
  </r>
  <r>
    <x v="2943"/>
    <x v="2937"/>
    <s v="SheLifts is going to be the number One international social HUB &amp; information resource for women into weight lifting"/>
    <n v="13000"/>
    <n v="0"/>
    <x v="2"/>
    <s v="SE"/>
    <s v="SEK"/>
    <n v="1418934506"/>
    <d v="2014-12-18T20:28:26"/>
    <n v="1415910506"/>
    <d v="2014-11-13T20:28:26"/>
    <b v="0"/>
    <n v="0"/>
  </r>
  <r>
    <x v="2944"/>
    <x v="2938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d v="2014-05-16T18:05:25"/>
    <b v="1"/>
    <n v="72"/>
  </r>
  <r>
    <x v="2945"/>
    <x v="2939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d v="2015-02-24T02:03:29"/>
    <b v="1"/>
    <n v="186"/>
  </r>
  <r>
    <x v="2946"/>
    <x v="2940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9:36:29"/>
    <n v="1442604989"/>
    <d v="2015-09-18T19:36:29"/>
    <b v="1"/>
    <n v="43"/>
  </r>
  <r>
    <x v="2947"/>
    <x v="2941"/>
    <s v="A Musical about 3 women who pursue their Pleasure and end up finding themselves."/>
    <n v="13111"/>
    <n v="452"/>
    <x v="2"/>
    <s v="US"/>
    <s v="USD"/>
    <n v="1426302660"/>
    <d v="2015-03-14T03:11:00"/>
    <n v="1423761792"/>
    <d v="2015-02-12T17:23:12"/>
    <b v="0"/>
    <n v="15"/>
  </r>
  <r>
    <x v="2948"/>
    <x v="2942"/>
    <s v="This local community theatre needs a proper, efficient, SAFE and professional audio and lighting setup. Helps us raise the funds!"/>
    <n v="13500"/>
    <n v="200"/>
    <x v="1"/>
    <s v="US"/>
    <s v="USD"/>
    <n v="1428097450"/>
    <d v="2015-04-03T21:44:10"/>
    <n v="1425509050"/>
    <d v="2015-03-04T22:44:10"/>
    <b v="0"/>
    <n v="2"/>
  </r>
  <r>
    <x v="2949"/>
    <x v="2943"/>
    <s v="We are creating a Christian social network to empower, educate, and connect Christians all over the world."/>
    <n v="13803"/>
    <n v="0"/>
    <x v="2"/>
    <s v="US"/>
    <s v="USD"/>
    <n v="1429732586"/>
    <d v="2015-04-22T19:56:26"/>
    <n v="1427140586"/>
    <d v="2015-03-23T19:56:26"/>
    <b v="0"/>
    <n v="0"/>
  </r>
  <r>
    <x v="2950"/>
    <x v="2944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d v="2014-11-28T15:20:26"/>
    <b v="0"/>
    <n v="169"/>
  </r>
  <r>
    <x v="2951"/>
    <x v="2945"/>
    <s v="To avoid bankruptcy, Vincent, a passionate young entrepreneur embarks  on an illicit affair in order to save his dream business."/>
    <n v="14000"/>
    <n v="2130"/>
    <x v="1"/>
    <s v="CA"/>
    <s v="CAD"/>
    <n v="1420346638"/>
    <d v="2015-01-04T04:43:58"/>
    <n v="1417754638"/>
    <d v="2014-12-05T04:43:58"/>
    <b v="0"/>
    <n v="13"/>
  </r>
  <r>
    <x v="2952"/>
    <x v="2946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d v="2013-08-20T18:08:48"/>
    <b v="1"/>
    <n v="563"/>
  </r>
  <r>
    <x v="2953"/>
    <x v="2947"/>
    <s v="A mile below the Franco-Swiss border Dean manages to break the Large Hadron Collider and triggers the end of the world."/>
    <n v="14000"/>
    <n v="0"/>
    <x v="1"/>
    <s v="US"/>
    <s v="USD"/>
    <n v="1456805639"/>
    <d v="2016-03-01T04:13:59"/>
    <n v="1454213639"/>
    <d v="2016-01-31T04:13:59"/>
    <b v="0"/>
    <n v="0"/>
  </r>
  <r>
    <x v="2954"/>
    <x v="2948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d v="2012-02-24T14:42:46"/>
    <b v="0"/>
    <n v="184"/>
  </r>
  <r>
    <x v="2955"/>
    <x v="2949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12:35:13"/>
    <n v="1382528113"/>
    <d v="2013-10-23T11:35:13"/>
    <b v="0"/>
    <n v="48"/>
  </r>
  <r>
    <x v="2956"/>
    <x v="2950"/>
    <s v="A fine art photography book taking a new look at the art of bonsai."/>
    <n v="14000"/>
    <n v="20398"/>
    <x v="0"/>
    <s v="US"/>
    <s v="USD"/>
    <n v="1443826980"/>
    <d v="2015-10-02T23:03:00"/>
    <n v="1441032457"/>
    <d v="2015-08-31T14:47:37"/>
    <b v="0"/>
    <n v="222"/>
  </r>
  <r>
    <x v="2957"/>
    <x v="2951"/>
    <s v="I am gathering rare, out-of-print Judo books for preservation, translation and sharing."/>
    <n v="14000"/>
    <n v="0"/>
    <x v="2"/>
    <s v="US"/>
    <s v="USD"/>
    <n v="1406566363"/>
    <d v="2014-07-28T16:52:43"/>
    <n v="1403974363"/>
    <d v="2014-06-28T16:52:43"/>
    <b v="0"/>
    <n v="0"/>
  </r>
  <r>
    <x v="2958"/>
    <x v="2952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d v="2015-10-19T14:00:04"/>
    <b v="1"/>
    <n v="206"/>
  </r>
  <r>
    <x v="2959"/>
    <x v="2953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6:25:41"/>
    <n v="1457112341"/>
    <d v="2016-03-04T17:25:41"/>
    <b v="0"/>
    <n v="92"/>
  </r>
  <r>
    <x v="2960"/>
    <x v="2954"/>
    <s v="Race your friends in style with this classic Grand Prix game."/>
    <n v="14000"/>
    <n v="15937"/>
    <x v="0"/>
    <s v="US"/>
    <s v="USD"/>
    <n v="1480662000"/>
    <d v="2016-12-02T07:00:00"/>
    <n v="1478000502"/>
    <d v="2016-11-01T11:41:42"/>
    <b v="0"/>
    <n v="234"/>
  </r>
  <r>
    <x v="2961"/>
    <x v="2955"/>
    <s v="Looking to start competition cooking and need start-up help.  Offering brisket tasting to all contributors."/>
    <n v="14000"/>
    <n v="2"/>
    <x v="1"/>
    <s v="US"/>
    <s v="USD"/>
    <n v="1425791697"/>
    <d v="2015-03-08T05:14:57"/>
    <n v="1423199697"/>
    <d v="2015-02-06T05:14:57"/>
    <b v="0"/>
    <n v="2"/>
  </r>
  <r>
    <x v="2962"/>
    <x v="2956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12:52:06"/>
    <n v="1403355126"/>
    <d v="2014-06-21T12:52:06"/>
    <b v="0"/>
    <n v="6"/>
  </r>
  <r>
    <x v="2963"/>
    <x v="2957"/>
    <s v="Set in Iceland, Fair Play is a a dark comedy- a play within a play. An extravaganza, fueled by Absinthe, and touched by the Surreal."/>
    <n v="14440"/>
    <n v="2030"/>
    <x v="1"/>
    <s v="US"/>
    <s v="USD"/>
    <n v="1452827374"/>
    <d v="2016-01-15T03:09:34"/>
    <n v="1450235374"/>
    <d v="2015-12-16T03:09:34"/>
    <b v="0"/>
    <n v="26"/>
  </r>
  <r>
    <x v="2964"/>
    <x v="2958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d v="2015-04-20T22:39:50"/>
    <b v="1"/>
    <n v="179"/>
  </r>
  <r>
    <x v="2965"/>
    <x v="2959"/>
    <s v="A real Motown Backup singer on 22 gold and platinum albums headlines her own Jazz CD of Motown songs."/>
    <n v="14500"/>
    <n v="1575"/>
    <x v="1"/>
    <s v="US"/>
    <s v="USD"/>
    <n v="1353196800"/>
    <d v="2012-11-18T00:00:00"/>
    <n v="1348864913"/>
    <d v="2012-09-28T20:41:53"/>
    <b v="0"/>
    <n v="28"/>
  </r>
  <r>
    <x v="2966"/>
    <x v="2960"/>
    <s v="A book of male nudes photographed on location in Ibiza over the last 4 years."/>
    <n v="14500"/>
    <n v="39137"/>
    <x v="0"/>
    <s v="GB"/>
    <s v="GBP"/>
    <n v="1450467539"/>
    <d v="2015-12-18T19:38:59"/>
    <n v="1447875539"/>
    <d v="2015-11-18T19:38:59"/>
    <b v="0"/>
    <n v="512"/>
  </r>
  <r>
    <x v="2967"/>
    <x v="2961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12:14:45"/>
    <n v="1422447285"/>
    <d v="2015-01-28T12:14:45"/>
    <b v="1"/>
    <n v="5"/>
  </r>
  <r>
    <x v="2968"/>
    <x v="2962"/>
    <s v="We are a small theatre company looking to provide world class theatre to the working class in the Greater New York area."/>
    <n v="14920"/>
    <n v="50"/>
    <x v="1"/>
    <s v="US"/>
    <s v="USD"/>
    <n v="1470011780"/>
    <d v="2016-08-01T00:36:20"/>
    <n v="1464827780"/>
    <d v="2016-06-02T00:36:20"/>
    <b v="0"/>
    <n v="1"/>
  </r>
  <r>
    <x v="2969"/>
    <x v="2963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d v="2015-03-26T19:59:22"/>
    <b v="0"/>
    <n v="69"/>
  </r>
  <r>
    <x v="2970"/>
    <x v="2964"/>
    <s v="In Love There's War is a spicy web series that will have viewers at the edge of their seats as deception and hidden secrecies unravel."/>
    <n v="15000"/>
    <n v="60"/>
    <x v="1"/>
    <s v="US"/>
    <s v="USD"/>
    <n v="1433443151"/>
    <d v="2015-06-04T18:39:11"/>
    <n v="1430851151"/>
    <d v="2015-05-05T18:39:11"/>
    <b v="0"/>
    <n v="2"/>
  </r>
  <r>
    <x v="2971"/>
    <x v="2965"/>
    <s v="Making The Choice is a christian short film series."/>
    <n v="15000"/>
    <n v="50"/>
    <x v="1"/>
    <s v="US"/>
    <s v="USD"/>
    <n v="1457445069"/>
    <d v="2016-03-08T13:51:09"/>
    <n v="1452261069"/>
    <d v="2016-01-08T13:51:09"/>
    <b v="0"/>
    <n v="1"/>
  </r>
  <r>
    <x v="2972"/>
    <x v="2966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d v="2013-03-21T17:00:11"/>
    <b v="1"/>
    <n v="137"/>
  </r>
  <r>
    <x v="2973"/>
    <x v="2967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d v="2013-02-08T19:35:24"/>
    <b v="1"/>
    <n v="135"/>
  </r>
  <r>
    <x v="2974"/>
    <x v="2968"/>
    <s v="War is hell. Why would anyone want to spend their weekends there?"/>
    <n v="15000"/>
    <n v="26445"/>
    <x v="0"/>
    <s v="US"/>
    <s v="USD"/>
    <n v="1351828800"/>
    <d v="2012-11-02T04:00:00"/>
    <n v="1349160018"/>
    <d v="2012-10-02T06:40:18"/>
    <b v="1"/>
    <n v="290"/>
  </r>
  <r>
    <x v="2975"/>
    <x v="2969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d v="2013-10-03T10:57:14"/>
    <b v="1"/>
    <n v="232"/>
  </r>
  <r>
    <x v="2976"/>
    <x v="2970"/>
    <s v="Award winning documentary The Secret Trial 5 needs your help for a Cross-Canada Tour!"/>
    <n v="15000"/>
    <n v="17066"/>
    <x v="0"/>
    <s v="CA"/>
    <s v="CAD"/>
    <n v="1418273940"/>
    <d v="2014-12-11T04:59:00"/>
    <n v="1415398197"/>
    <d v="2014-11-07T22:09:57"/>
    <b v="1"/>
    <n v="158"/>
  </r>
  <r>
    <x v="2977"/>
    <x v="2971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d v="2016-07-08T18:08:10"/>
    <b v="1"/>
    <n v="236"/>
  </r>
  <r>
    <x v="2978"/>
    <x v="2972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d v="2015-03-15T05:19:57"/>
    <b v="1"/>
    <n v="303"/>
  </r>
  <r>
    <x v="2979"/>
    <x v="2973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d v="2014-01-29T14:33:19"/>
    <b v="0"/>
    <n v="65"/>
  </r>
  <r>
    <x v="2980"/>
    <x v="2974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d v="2012-03-19T16:31:12"/>
    <b v="0"/>
    <n v="149"/>
  </r>
  <r>
    <x v="2981"/>
    <x v="2975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d v="2012-06-22T13:33:26"/>
    <b v="0"/>
    <n v="196"/>
  </r>
  <r>
    <x v="2982"/>
    <x v="2976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11:47:36"/>
    <n v="1434973656"/>
    <d v="2015-06-22T11:47:36"/>
    <b v="0"/>
    <n v="6"/>
  </r>
  <r>
    <x v="2983"/>
    <x v="2977"/>
    <s v="ANIMATING the most INFAMOUS Math Courses in America and TRANSLATING them for the mathematical underdog!"/>
    <n v="15000"/>
    <n v="4884"/>
    <x v="1"/>
    <s v="US"/>
    <s v="USD"/>
    <n v="1416566835"/>
    <d v="2014-11-21T10:47:15"/>
    <n v="1411379235"/>
    <d v="2014-09-22T09:47:15"/>
    <b v="0"/>
    <n v="55"/>
  </r>
  <r>
    <x v="2984"/>
    <x v="2978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9T04:44:32"/>
    <n v="1354250672"/>
    <d v="2012-11-30T04:44:32"/>
    <b v="0"/>
    <n v="147"/>
  </r>
  <r>
    <x v="2985"/>
    <x v="2979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14:46:01"/>
    <n v="1483454761"/>
    <d v="2017-01-03T14:46:01"/>
    <b v="0"/>
    <n v="3"/>
  </r>
  <r>
    <x v="2986"/>
    <x v="2980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d v="2015-09-23T19:27:50"/>
    <b v="0"/>
    <n v="48"/>
  </r>
  <r>
    <x v="2987"/>
    <x v="2981"/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9:36:46"/>
    <n v="1420486606"/>
    <d v="2015-01-05T19:36:46"/>
    <b v="0"/>
    <n v="1"/>
  </r>
  <r>
    <x v="2988"/>
    <x v="2982"/>
    <s v="A marketplace for talent and employers to match. Using intuitive technology we match &amp; place talent with the best career position."/>
    <n v="15000"/>
    <n v="55"/>
    <x v="1"/>
    <s v="US"/>
    <s v="USD"/>
    <n v="1445874513"/>
    <d v="2015-10-26T15:48:33"/>
    <n v="1442850513"/>
    <d v="2015-09-21T15:48:33"/>
    <b v="0"/>
    <n v="2"/>
  </r>
  <r>
    <x v="2989"/>
    <x v="2983"/>
    <s v="The admin for Randompics has announced they will be shutting down. I want to run, and improve, this great site!"/>
    <n v="15000"/>
    <n v="590.02"/>
    <x v="2"/>
    <s v="US"/>
    <s v="USD"/>
    <n v="1408029623"/>
    <d v="2014-08-14T15:20:23"/>
    <n v="1405437623"/>
    <d v="2014-07-15T15:20:23"/>
    <b v="0"/>
    <n v="13"/>
  </r>
  <r>
    <x v="2990"/>
    <x v="2984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d v="2015-11-23T20:17:52"/>
    <b v="0"/>
    <n v="99"/>
  </r>
  <r>
    <x v="2991"/>
    <x v="2985"/>
    <s v="A card holding companion to your phone that acts as a placing device for all your devices.  Grips to any material too."/>
    <n v="15000"/>
    <n v="684"/>
    <x v="1"/>
    <s v="US"/>
    <s v="USD"/>
    <n v="1431374222"/>
    <d v="2015-05-11T19:57:02"/>
    <n v="1427486222"/>
    <d v="2015-03-27T19:57:02"/>
    <b v="0"/>
    <n v="25"/>
  </r>
  <r>
    <x v="2992"/>
    <x v="2986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6:31:21"/>
    <n v="1481473881"/>
    <d v="2016-12-11T16:31:21"/>
    <b v="0"/>
    <n v="31"/>
  </r>
  <r>
    <x v="2993"/>
    <x v="2987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8:26:27"/>
    <n v="1477416387"/>
    <d v="2016-10-25T17:26:27"/>
    <b v="0"/>
    <n v="37"/>
  </r>
  <r>
    <x v="2994"/>
    <x v="2988"/>
    <s v="SPEEDWRAPS improve the speed, agility &amp; strength of an athlete by utilizing evenly distributed weight on the lower leg."/>
    <n v="15000"/>
    <n v="837"/>
    <x v="1"/>
    <s v="US"/>
    <s v="USD"/>
    <n v="1485905520"/>
    <d v="2017-01-31T23:32:00"/>
    <n v="1481150949"/>
    <d v="2016-12-07T22:49:09"/>
    <b v="0"/>
    <n v="7"/>
  </r>
  <r>
    <x v="2995"/>
    <x v="2989"/>
    <s v="A &quot;handheld&quot; light, which eases the way you illuminate objects and/or paths."/>
    <n v="15000"/>
    <n v="61"/>
    <x v="1"/>
    <s v="US"/>
    <s v="USD"/>
    <n v="1417741159"/>
    <d v="2014-12-05T00:59:19"/>
    <n v="1415149159"/>
    <d v="2014-11-05T00:59:19"/>
    <b v="0"/>
    <n v="2"/>
  </r>
  <r>
    <x v="2996"/>
    <x v="2990"/>
    <s v="The Prep Packs Survival Belt allows you to carry all of the essentials for outdoor survival inside your belt buckle"/>
    <n v="15000"/>
    <n v="2249"/>
    <x v="1"/>
    <s v="US"/>
    <s v="USD"/>
    <n v="1488308082"/>
    <d v="2017-02-28T18:54:42"/>
    <n v="1483124082"/>
    <d v="2016-12-30T18:54:42"/>
    <b v="0"/>
    <n v="28"/>
  </r>
  <r>
    <x v="2997"/>
    <x v="2991"/>
    <s v="We've created the perfect sports chalk- antibacterial, lasts longer, better grip, and no mess! Now we need a non-provisional patent!"/>
    <n v="15000"/>
    <n v="194"/>
    <x v="1"/>
    <s v="US"/>
    <s v="USD"/>
    <n v="1456189076"/>
    <d v="2016-02-23T00:57:56"/>
    <n v="1454979476"/>
    <d v="2016-02-09T00:57:56"/>
    <b v="0"/>
    <n v="10"/>
  </r>
  <r>
    <x v="2998"/>
    <x v="2992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5T04:00:00"/>
    <n v="1284567905"/>
    <d v="2010-09-15T16:25:05"/>
    <b v="0"/>
    <n v="6"/>
  </r>
  <r>
    <x v="2999"/>
    <x v="2993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d v="2011-11-22T16:12:15"/>
    <b v="0"/>
    <n v="154"/>
  </r>
  <r>
    <x v="3000"/>
    <x v="2994"/>
    <s v="The DMV's most respected saxophonist pay tribute to Motown."/>
    <n v="15000"/>
    <n v="0"/>
    <x v="1"/>
    <s v="US"/>
    <s v="USD"/>
    <n v="1394681590"/>
    <d v="2014-03-13T03:33:10"/>
    <n v="1392093190"/>
    <d v="2014-02-11T04:33:10"/>
    <b v="0"/>
    <n v="0"/>
  </r>
  <r>
    <x v="3001"/>
    <x v="2995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5:06:16"/>
    <n v="1320033976"/>
    <d v="2011-10-31T04:06:16"/>
    <b v="0"/>
    <n v="20"/>
  </r>
  <r>
    <x v="3002"/>
    <x v="2996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2T00:02:03"/>
    <n v="1414018923"/>
    <d v="2014-10-22T23:02:03"/>
    <b v="0"/>
    <n v="6"/>
  </r>
  <r>
    <x v="3003"/>
    <x v="2997"/>
    <s v="Soft edged-Hard working. The perfect wearable organization for the home and professional shop."/>
    <n v="15000"/>
    <n v="286"/>
    <x v="1"/>
    <s v="US"/>
    <s v="USD"/>
    <n v="1473444048"/>
    <d v="2016-09-09T18:00:48"/>
    <n v="1470852048"/>
    <d v="2016-08-10T18:00:48"/>
    <b v="0"/>
    <n v="5"/>
  </r>
  <r>
    <x v="3004"/>
    <x v="2998"/>
    <s v="IRring is the worlds first universal remote control that fits on your finger and controls your TV, your lighting, and your life."/>
    <n v="15000"/>
    <n v="126"/>
    <x v="1"/>
    <s v="US"/>
    <s v="USD"/>
    <n v="1422158199"/>
    <d v="2015-01-25T03:56:39"/>
    <n v="1419566199"/>
    <d v="2014-12-26T03:56:39"/>
    <b v="0"/>
    <n v="5"/>
  </r>
  <r>
    <x v="3005"/>
    <x v="2999"/>
    <s v="Turn your iPhone into wearable tech &amp; GoPro. Features: Selfie Stick, Tripod, &amp; Protective Top. Great for everyday carry."/>
    <n v="15000"/>
    <n v="6511"/>
    <x v="1"/>
    <s v="US"/>
    <s v="USD"/>
    <n v="1440100839"/>
    <d v="2015-08-20T20:00:39"/>
    <n v="1436472039"/>
    <d v="2015-07-09T20:00:39"/>
    <b v="0"/>
    <n v="73"/>
  </r>
  <r>
    <x v="3006"/>
    <x v="3000"/>
    <s v="#MyLifeMatters features compelling stories of students &amp; young adults who overcame challenges to take ownership of their lives."/>
    <n v="15000"/>
    <n v="212"/>
    <x v="2"/>
    <s v="US"/>
    <s v="USD"/>
    <n v="1474766189"/>
    <d v="2016-09-25T01:16:29"/>
    <n v="1471310189"/>
    <d v="2016-08-16T01:16:29"/>
    <b v="0"/>
    <n v="4"/>
  </r>
  <r>
    <x v="3007"/>
    <x v="3001"/>
    <s v="Farabel is a single player turn-based fantasy strategy game for Mac/PC/Linux"/>
    <n v="15000"/>
    <n v="1174"/>
    <x v="1"/>
    <s v="FR"/>
    <s v="EUR"/>
    <n v="1435293175"/>
    <d v="2015-06-26T04:32:55"/>
    <n v="1432701175"/>
    <d v="2015-05-27T04:32:55"/>
    <b v="0"/>
    <n v="49"/>
  </r>
  <r>
    <x v="3008"/>
    <x v="3002"/>
    <s v="&quot;I go to work... I classify the bodies and store them accordingly... Sometimes I here noises... Other times is see her..."/>
    <n v="15000"/>
    <n v="243"/>
    <x v="1"/>
    <s v="US"/>
    <s v="USD"/>
    <n v="1466227190"/>
    <d v="2016-06-18T05:19:50"/>
    <n v="1461043190"/>
    <d v="2016-04-19T05:19:50"/>
    <b v="0"/>
    <n v="15"/>
  </r>
  <r>
    <x v="3009"/>
    <x v="3003"/>
    <s v="New local (Louisville, KY.) food truck with a refreshing spin on rolling kitchens."/>
    <n v="15000"/>
    <n v="73"/>
    <x v="1"/>
    <s v="US"/>
    <s v="USD"/>
    <n v="1480568781"/>
    <d v="2016-12-01T05:06:21"/>
    <n v="1477973181"/>
    <d v="2016-11-01T04:06:21"/>
    <b v="0"/>
    <n v="3"/>
  </r>
  <r>
    <x v="3010"/>
    <x v="3004"/>
    <s v="Making delicious healthy food affordable &amp; accessible to ALL Cincinnati neighborhoods. Locally sourced, seasonally-inspired menu"/>
    <n v="15000"/>
    <n v="2871"/>
    <x v="1"/>
    <s v="US"/>
    <s v="USD"/>
    <n v="1435291200"/>
    <d v="2015-06-26T04:00:00"/>
    <n v="1432640342"/>
    <d v="2015-05-26T11:39:02"/>
    <b v="0"/>
    <n v="8"/>
  </r>
  <r>
    <x v="3011"/>
    <x v="3005"/>
    <s v="Help me purchase a parking space to be the Burro's permanant home, I need your help to raise $15,000!"/>
    <n v="15000"/>
    <n v="886"/>
    <x v="1"/>
    <s v="US"/>
    <s v="USD"/>
    <n v="1462738327"/>
    <d v="2016-05-08T20:12:07"/>
    <n v="1460146327"/>
    <d v="2016-04-08T20:12:07"/>
    <b v="0"/>
    <n v="19"/>
  </r>
  <r>
    <x v="3012"/>
    <x v="3006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d v="2016-05-13T15:57:14"/>
    <b v="0"/>
    <n v="314"/>
  </r>
  <r>
    <x v="3013"/>
    <x v="3007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d v="2015-07-26T15:05:12"/>
    <b v="0"/>
    <n v="140"/>
  </r>
  <r>
    <x v="3014"/>
    <x v="3008"/>
    <s v="Modern Celtic influenced CD.  Help me finish what I started before the stroke."/>
    <n v="15000"/>
    <n v="1060"/>
    <x v="2"/>
    <s v="US"/>
    <s v="USD"/>
    <n v="1402060302"/>
    <d v="2014-06-06T13:11:42"/>
    <n v="1396876302"/>
    <d v="2014-04-07T13:11:42"/>
    <b v="0"/>
    <n v="18"/>
  </r>
  <r>
    <x v="3015"/>
    <x v="3009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d v="2013-07-03T20:49:47"/>
    <b v="1"/>
    <n v="389"/>
  </r>
  <r>
    <x v="3016"/>
    <x v="3010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d v="2012-07-31T13:29:07"/>
    <b v="1"/>
    <n v="413"/>
  </r>
  <r>
    <x v="3017"/>
    <x v="3011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d v="2010-12-01T18:10:54"/>
    <b v="1"/>
    <n v="130"/>
  </r>
  <r>
    <x v="3018"/>
    <x v="3012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d v="2013-11-08T11:24:15"/>
    <b v="1"/>
    <n v="274"/>
  </r>
  <r>
    <x v="3019"/>
    <x v="3013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d v="2015-10-15T16:49:31"/>
    <b v="0"/>
    <n v="120"/>
  </r>
  <r>
    <x v="3020"/>
    <x v="3014"/>
    <s v="High quality earbuds with a built-in splitter. Share with more than one friend. Music, movies, conversations. Any audio, any device!"/>
    <n v="15000"/>
    <n v="1332"/>
    <x v="2"/>
    <s v="US"/>
    <s v="USD"/>
    <n v="1461653700"/>
    <d v="2016-04-26T06:55:00"/>
    <n v="1458665146"/>
    <d v="2016-03-22T16:45:46"/>
    <b v="0"/>
    <n v="44"/>
  </r>
  <r>
    <x v="3021"/>
    <x v="3015"/>
    <s v="English translation of the first book from a sword and sorcery Fantasy trilogy, by Paolo Parente"/>
    <n v="15000"/>
    <n v="15"/>
    <x v="1"/>
    <s v="IT"/>
    <s v="EUR"/>
    <n v="1444589020"/>
    <d v="2015-10-11T18:43:40"/>
    <n v="1441997020"/>
    <d v="2015-09-11T18:43:40"/>
    <b v="0"/>
    <n v="2"/>
  </r>
  <r>
    <x v="3022"/>
    <x v="3016"/>
    <s v="The teachings of Tulku Sanjay Tsering, the body, speech and mind emanation of the esteemed 20th century Dzogchen Master Khenpo Ngaga"/>
    <n v="15000"/>
    <n v="1575"/>
    <x v="2"/>
    <s v="US"/>
    <s v="USD"/>
    <n v="1409924340"/>
    <d v="2014-09-05T13:39:00"/>
    <n v="1405181320"/>
    <d v="2014-07-12T16:08:40"/>
    <b v="0"/>
    <n v="7"/>
  </r>
  <r>
    <x v="3023"/>
    <x v="3017"/>
    <s v="Series 2 of Relatively Prime, a podcast of stories from the Mathematical Domain"/>
    <n v="15000"/>
    <n v="15186.69"/>
    <x v="0"/>
    <s v="US"/>
    <s v="USD"/>
    <n v="1413849600"/>
    <d v="2014-10-21T00:00:00"/>
    <n v="1410967754"/>
    <d v="2014-09-17T15:29:14"/>
    <b v="1"/>
    <n v="340"/>
  </r>
  <r>
    <x v="3024"/>
    <x v="3018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d v="2014-11-17T17:21:03"/>
    <b v="1"/>
    <n v="441"/>
  </r>
  <r>
    <x v="3025"/>
    <x v="3019"/>
    <s v="A blockbuster sci-fi adventure. What would you do if one day your life changed to beyond the imaginable?"/>
    <n v="15000"/>
    <n v="360"/>
    <x v="1"/>
    <s v="AU"/>
    <s v="AUD"/>
    <n v="1388928660"/>
    <d v="2014-01-05T13:31:00"/>
    <n v="1386336660"/>
    <d v="2013-12-06T13:31:00"/>
    <b v="0"/>
    <n v="6"/>
  </r>
  <r>
    <x v="3026"/>
    <x v="3020"/>
    <s v="After 25 years apart, a father and son's reunion is less magical and more explosive as the revelations come out and the gloves come off"/>
    <n v="15000"/>
    <n v="1"/>
    <x v="1"/>
    <s v="US"/>
    <s v="USD"/>
    <n v="1375299780"/>
    <d v="2013-07-31T19:43:00"/>
    <n v="1371655522"/>
    <d v="2013-06-19T15:25:22"/>
    <b v="0"/>
    <n v="1"/>
  </r>
  <r>
    <x v="3027"/>
    <x v="3021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d v="2014-11-05T13:35:53"/>
    <b v="1"/>
    <n v="615"/>
  </r>
  <r>
    <x v="3028"/>
    <x v="3022"/>
    <s v="A photobook of Robin Schwartz's ongoing series with her daughter Amelia."/>
    <n v="15000"/>
    <n v="30805"/>
    <x v="0"/>
    <s v="US"/>
    <s v="USD"/>
    <n v="1401565252"/>
    <d v="2014-05-31T19:40:52"/>
    <n v="1398973252"/>
    <d v="2014-05-01T19:40:52"/>
    <b v="1"/>
    <n v="236"/>
  </r>
  <r>
    <x v="3029"/>
    <x v="3023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d v="2014-10-27T00:10:16"/>
    <b v="1"/>
    <n v="98"/>
  </r>
  <r>
    <x v="3030"/>
    <x v="3024"/>
    <s v="The goal of this project is to provide scientific evidence of bigfoot in the North Cascades."/>
    <n v="15000"/>
    <n v="50"/>
    <x v="1"/>
    <s v="US"/>
    <s v="USD"/>
    <n v="1430270199"/>
    <d v="2015-04-29T01:16:39"/>
    <n v="1428974199"/>
    <d v="2015-04-14T01:16:39"/>
    <b v="0"/>
    <n v="1"/>
  </r>
  <r>
    <x v="3031"/>
    <x v="3025"/>
    <s v="We're starting up a new an improved way to do vacation rental management, but we need some funding to kick start it!"/>
    <n v="15000"/>
    <n v="0"/>
    <x v="1"/>
    <s v="US"/>
    <s v="USD"/>
    <n v="1474360197"/>
    <d v="2016-09-20T08:29:57"/>
    <n v="1471768197"/>
    <d v="2016-08-21T08:29:57"/>
    <b v="0"/>
    <n v="0"/>
  </r>
  <r>
    <x v="3032"/>
    <x v="3026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d v="2016-10-25T04:14:27"/>
    <b v="0"/>
    <n v="107"/>
  </r>
  <r>
    <x v="3033"/>
    <x v="3027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d v="2016-02-20T17:59:28"/>
    <b v="0"/>
    <n v="35"/>
  </r>
  <r>
    <x v="3034"/>
    <x v="3028"/>
    <s v="We are all different, this is a way to honor and celebrate the authenticity in being different."/>
    <n v="15000"/>
    <n v="0"/>
    <x v="1"/>
    <s v="US"/>
    <s v="USD"/>
    <n v="1428035850"/>
    <d v="2015-04-03T04:37:30"/>
    <n v="1425447450"/>
    <d v="2015-03-04T05:37:30"/>
    <b v="0"/>
    <n v="0"/>
  </r>
  <r>
    <x v="3035"/>
    <x v="3029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d v="2014-01-25T16:25:07"/>
    <b v="0"/>
    <n v="226"/>
  </r>
  <r>
    <x v="3036"/>
    <x v="3030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d v="2012-11-15T15:36:17"/>
    <b v="0"/>
    <n v="209"/>
  </r>
  <r>
    <x v="3037"/>
    <x v="3031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d v="2015-03-18T18:30:52"/>
    <b v="0"/>
    <n v="131"/>
  </r>
  <r>
    <x v="3038"/>
    <x v="3032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d v="2013-04-24T00:30:37"/>
    <b v="0"/>
    <n v="174"/>
  </r>
  <r>
    <x v="3039"/>
    <x v="3033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d v="2013-06-01T06:13:51"/>
    <b v="0"/>
    <n v="114"/>
  </r>
  <r>
    <x v="3040"/>
    <x v="3034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d v="2012-02-02T04:47:45"/>
    <b v="1"/>
    <n v="147"/>
  </r>
  <r>
    <x v="3041"/>
    <x v="3035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9:58:01"/>
    <n v="1412189881"/>
    <d v="2014-10-01T18:58:01"/>
    <b v="0"/>
    <n v="7"/>
  </r>
  <r>
    <x v="3042"/>
    <x v="3036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d v="2015-05-14T16:25:14"/>
    <b v="0"/>
    <n v="180"/>
  </r>
  <r>
    <x v="3043"/>
    <x v="3037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d v="2016-01-27T11:52:12"/>
    <b v="0"/>
    <n v="666"/>
  </r>
  <r>
    <x v="3044"/>
    <x v="3038"/>
    <s v="The Royal Snail has misdelivered all the invitations to the Royal Ball.  It's up to Makayla to set things right in the Fairy Forest"/>
    <n v="15000"/>
    <n v="25"/>
    <x v="1"/>
    <s v="CA"/>
    <s v="CAD"/>
    <n v="1411324369"/>
    <d v="2014-09-21T18:32:49"/>
    <n v="1406140369"/>
    <d v="2014-07-23T18:32:49"/>
    <b v="0"/>
    <n v="1"/>
  </r>
  <r>
    <x v="3045"/>
    <x v="3039"/>
    <s v="A place where people can test out the latest video games, for an hourly fee. It's cheaper than wasting money on a $60 game that sucked"/>
    <n v="15000"/>
    <n v="0"/>
    <x v="1"/>
    <s v="US"/>
    <s v="USD"/>
    <n v="1415947159"/>
    <d v="2014-11-14T06:39:19"/>
    <n v="1413351559"/>
    <d v="2014-10-15T05:39:19"/>
    <b v="0"/>
    <n v="0"/>
  </r>
  <r>
    <x v="3046"/>
    <x v="3040"/>
    <s v="When the gods of religions and days passed return to our modern world, humanity must fight for its survival and future."/>
    <n v="15000"/>
    <n v="4565"/>
    <x v="1"/>
    <s v="US"/>
    <s v="USD"/>
    <n v="1385534514"/>
    <d v="2013-11-27T06:41:54"/>
    <n v="1382938914"/>
    <d v="2013-10-28T05:41:54"/>
    <b v="0"/>
    <n v="89"/>
  </r>
  <r>
    <x v="3047"/>
    <x v="3041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d v="2016-10-21T09:44:32"/>
    <b v="0"/>
    <n v="897"/>
  </r>
  <r>
    <x v="3048"/>
    <x v="3042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d v="2009-09-23T17:24:10"/>
    <b v="1"/>
    <n v="200"/>
  </r>
  <r>
    <x v="3049"/>
    <x v="3043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d v="2017-03-10T00:49:08"/>
    <b v="0"/>
    <n v="1"/>
  </r>
  <r>
    <x v="3050"/>
    <x v="3044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d v="2014-05-30T21:31:24"/>
    <b v="1"/>
    <n v="123"/>
  </r>
  <r>
    <x v="3051"/>
    <x v="3045"/>
    <s v="Tired of waiting for likes? Here is a brand new social network centered on real-time hashtag chatting. Just chat and enjoy!"/>
    <n v="15000"/>
    <n v="55"/>
    <x v="2"/>
    <s v="US"/>
    <s v="USD"/>
    <n v="1443726142"/>
    <d v="2015-10-01T19:02:22"/>
    <n v="1441134142"/>
    <d v="2015-09-01T19:02:22"/>
    <b v="0"/>
    <n v="3"/>
  </r>
  <r>
    <x v="3052"/>
    <x v="3046"/>
    <s v="We would love another Donut Food Truck for your famous Square Donuts.  We have one successful truck and retail store open already!"/>
    <n v="15000"/>
    <n v="0"/>
    <x v="1"/>
    <s v="US"/>
    <s v="USD"/>
    <n v="1451782607"/>
    <d v="2016-01-03T00:56:47"/>
    <n v="1449190607"/>
    <d v="2015-12-04T00:56:47"/>
    <b v="0"/>
    <n v="0"/>
  </r>
  <r>
    <x v="3053"/>
    <x v="3047"/>
    <s v="A US Army Vet trying to get a Peruvian food truck going! Really good Peruvian food now mobile!"/>
    <n v="15000"/>
    <n v="30"/>
    <x v="1"/>
    <s v="US"/>
    <s v="USD"/>
    <n v="1415247757"/>
    <d v="2014-11-06T04:22:37"/>
    <n v="1412652157"/>
    <d v="2014-10-07T03:22:37"/>
    <b v="0"/>
    <n v="2"/>
  </r>
  <r>
    <x v="3054"/>
    <x v="3048"/>
    <s v="Websters grill truck the best slow cooked meats on hot coals_x000a_Beef bisket, roast Lamb, roast chicken, Ribs, burgers, sliders,"/>
    <n v="15000"/>
    <n v="0"/>
    <x v="1"/>
    <s v="AU"/>
    <s v="AUD"/>
    <n v="1441619275"/>
    <d v="2015-09-07T09:47:55"/>
    <n v="1439027275"/>
    <d v="2015-08-08T09:47:55"/>
    <b v="0"/>
    <n v="0"/>
  </r>
  <r>
    <x v="3055"/>
    <x v="3049"/>
    <s v="95th St. Tacos needs your help in purchasing a food truck so that we can deliver the flavors of LA Tacos right to your neighborhood"/>
    <n v="15000"/>
    <n v="460"/>
    <x v="1"/>
    <s v="US"/>
    <s v="USD"/>
    <n v="1440215940"/>
    <d v="2015-08-22T03:59:00"/>
    <n v="1436805660"/>
    <d v="2015-07-13T16:41:00"/>
    <b v="0"/>
    <n v="13"/>
  </r>
  <r>
    <x v="3056"/>
    <x v="3050"/>
    <s v="I'm starting a catering and food truck business of southern comfort food. My FOOD is my Art!  _x000a_Thanks for you help!"/>
    <n v="15000"/>
    <n v="50"/>
    <x v="1"/>
    <s v="US"/>
    <s v="USD"/>
    <n v="1449529062"/>
    <d v="2015-12-07T22:57:42"/>
    <n v="1444341462"/>
    <d v="2015-10-08T21:57:42"/>
    <b v="0"/>
    <n v="1"/>
  </r>
  <r>
    <x v="3057"/>
    <x v="3051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d v="2014-09-20T01:44:16"/>
    <b v="0"/>
    <n v="102"/>
  </r>
  <r>
    <x v="3058"/>
    <x v="3052"/>
    <s v="This is not your average cake, it's fruit with yogurt fruit dip icing and fruit toppings! Great for events, parties, weddings and more!"/>
    <n v="15000"/>
    <n v="0"/>
    <x v="2"/>
    <s v="US"/>
    <s v="USD"/>
    <n v="1407181297"/>
    <d v="2014-08-04T19:41:37"/>
    <n v="1405021297"/>
    <d v="2014-07-10T19:41:37"/>
    <b v="0"/>
    <n v="0"/>
  </r>
  <r>
    <x v="3059"/>
    <x v="3053"/>
    <s v="Looking to put the best baked goods in Bowling Green on wheels"/>
    <n v="15000"/>
    <n v="1825"/>
    <x v="1"/>
    <s v="US"/>
    <s v="USD"/>
    <n v="1487915500"/>
    <d v="2017-02-24T05:51:40"/>
    <n v="1485323500"/>
    <d v="2017-01-25T05:51:40"/>
    <b v="0"/>
    <n v="19"/>
  </r>
  <r>
    <x v="3060"/>
    <x v="3054"/>
    <s v="LTD ED COLLECTIBLE SPACE ART FEAT. ASTRONAUTS"/>
    <n v="15000"/>
    <n v="15808"/>
    <x v="0"/>
    <s v="US"/>
    <s v="USD"/>
    <n v="1449000061"/>
    <d v="2015-12-01T20:01:01"/>
    <n v="1443812461"/>
    <d v="2015-10-02T19:01:01"/>
    <b v="1"/>
    <n v="77"/>
  </r>
  <r>
    <x v="3061"/>
    <x v="3055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d v="2015-04-21T17:56:28"/>
    <b v="1"/>
    <n v="465"/>
  </r>
  <r>
    <x v="3062"/>
    <x v="3056"/>
    <s v="Thank you for your support!"/>
    <n v="15000"/>
    <n v="3155"/>
    <x v="2"/>
    <s v="US"/>
    <s v="USD"/>
    <n v="1455048000"/>
    <d v="2016-02-09T20:00:00"/>
    <n v="1452631647"/>
    <d v="2016-01-12T20:47:27"/>
    <b v="0"/>
    <n v="43"/>
  </r>
  <r>
    <x v="3063"/>
    <x v="3057"/>
    <s v="Cereal isn't only for breakfast! Help me bring cereal to the 92% of Americans who eat cereal everyday. Out of the home and to you!"/>
    <n v="15000"/>
    <n v="36"/>
    <x v="1"/>
    <s v="US"/>
    <s v="USD"/>
    <n v="1425233240"/>
    <d v="2015-03-01T18:07:20"/>
    <n v="1422641240"/>
    <d v="2015-01-30T18:07:20"/>
    <b v="0"/>
    <n v="3"/>
  </r>
  <r>
    <x v="3064"/>
    <x v="3058"/>
    <s v="Your American Pizzas, Wings, Stuffed Gouda Burger, Sweet &amp; Russet Potato Fries served on a food Truck!!"/>
    <n v="15000"/>
    <n v="0"/>
    <x v="1"/>
    <s v="US"/>
    <s v="USD"/>
    <n v="1435591318"/>
    <d v="2015-06-29T15:21:58"/>
    <n v="1432999318"/>
    <d v="2015-05-30T15:21:58"/>
    <b v="0"/>
    <n v="0"/>
  </r>
  <r>
    <x v="3065"/>
    <x v="3059"/>
    <s v="I am creating food magic on the go! Amazing food isn't just for sitdown restaraunts anymore!"/>
    <n v="15000"/>
    <n v="71"/>
    <x v="1"/>
    <s v="US"/>
    <s v="USD"/>
    <n v="1428981718"/>
    <d v="2015-04-14T03:21:58"/>
    <n v="1423801318"/>
    <d v="2015-02-13T04:21:58"/>
    <b v="0"/>
    <n v="3"/>
  </r>
  <r>
    <x v="3066"/>
    <x v="3060"/>
    <s v="SSD, WiFi, RTC w/Battery and high power USB all in one shield."/>
    <n v="15000"/>
    <n v="30274"/>
    <x v="0"/>
    <s v="US"/>
    <s v="USD"/>
    <n v="1451485434"/>
    <d v="2015-12-30T14:23:54"/>
    <n v="1448461434"/>
    <d v="2015-11-25T14:23:54"/>
    <b v="0"/>
    <n v="392"/>
  </r>
  <r>
    <x v="3067"/>
    <x v="3061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9:50:54"/>
    <n v="1473105054"/>
    <d v="2016-09-05T19:50:54"/>
    <b v="0"/>
    <n v="60"/>
  </r>
  <r>
    <x v="3068"/>
    <x v="3062"/>
    <s v="Independent film theater, studio and tech lab with storefront, open space for creative people to grow their dream into a profit."/>
    <n v="15000"/>
    <n v="0"/>
    <x v="2"/>
    <s v="US"/>
    <s v="USD"/>
    <n v="1489669203"/>
    <d v="2017-03-16T13:00:03"/>
    <n v="1487944803"/>
    <d v="2017-02-24T14:00:03"/>
    <b v="0"/>
    <n v="0"/>
  </r>
  <r>
    <x v="3069"/>
    <x v="3063"/>
    <s v="Theatre in Tuscaloosa, AL built in the 1930s.  The headsets seem about that old. They are almost unusable."/>
    <n v="15000"/>
    <n v="280"/>
    <x v="2"/>
    <s v="US"/>
    <s v="USD"/>
    <n v="1427498172"/>
    <d v="2015-03-27T23:16:12"/>
    <n v="1422317772"/>
    <d v="2015-01-27T00:16:12"/>
    <b v="0"/>
    <n v="3"/>
  </r>
  <r>
    <x v="3070"/>
    <x v="3064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d v="2016-12-20T15:57:51"/>
    <b v="0"/>
    <n v="249"/>
  </r>
  <r>
    <x v="3071"/>
    <x v="3065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d v="2014-04-29T20:00:20"/>
    <b v="0"/>
    <n v="226"/>
  </r>
  <r>
    <x v="3072"/>
    <x v="3066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d v="2015-03-20T01:41:39"/>
    <b v="0"/>
    <n v="128"/>
  </r>
  <r>
    <x v="3073"/>
    <x v="3067"/>
    <s v="We, as a theatre, are 50 years old and our lights and building are even older so we are looking to update and revamp our lights."/>
    <n v="15000"/>
    <n v="451"/>
    <x v="1"/>
    <s v="US"/>
    <s v="USD"/>
    <n v="1407536846"/>
    <d v="2014-08-08T22:27:26"/>
    <n v="1404944846"/>
    <d v="2014-07-09T22:27:26"/>
    <b v="0"/>
    <n v="11"/>
  </r>
  <r>
    <x v="3074"/>
    <x v="3068"/>
    <s v="Magic Morgan &amp; Liliana are raising funds to expand their famed traveling magic show to a theater of magic."/>
    <n v="15000"/>
    <n v="1296"/>
    <x v="1"/>
    <s v="US"/>
    <s v="USD"/>
    <n v="1471573640"/>
    <d v="2016-08-19T02:27:20"/>
    <n v="1467253640"/>
    <d v="2016-06-30T02:27:20"/>
    <b v="0"/>
    <n v="20"/>
  </r>
  <r>
    <x v="3075"/>
    <x v="3069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d v="2017-02-14T19:49:01"/>
    <b v="0"/>
    <n v="117"/>
  </r>
  <r>
    <x v="3076"/>
    <x v="3070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d v="2014-07-15T15:59:33"/>
    <b v="1"/>
    <n v="244"/>
  </r>
  <r>
    <x v="3077"/>
    <x v="3071"/>
    <s v="A sci-fi thriller for the stage opening March 10 in Los Angeles."/>
    <n v="15000"/>
    <n v="15126"/>
    <x v="0"/>
    <s v="US"/>
    <s v="USD"/>
    <n v="1489352400"/>
    <d v="2017-03-12T21:00:00"/>
    <n v="1486411204"/>
    <d v="2017-02-06T20:00:04"/>
    <b v="1"/>
    <n v="59"/>
  </r>
  <r>
    <x v="3078"/>
    <x v="3072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d v="2016-06-01T08:20:51"/>
    <b v="1"/>
    <n v="181"/>
  </r>
  <r>
    <x v="3079"/>
    <x v="3073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d v="2015-06-17T18:11:00"/>
    <b v="1"/>
    <n v="288"/>
  </r>
  <r>
    <x v="3080"/>
    <x v="3074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d v="2016-07-16T20:09:42"/>
    <b v="0"/>
    <n v="122"/>
  </r>
  <r>
    <x v="3081"/>
    <x v="3075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d v="2016-11-22T14:59:12"/>
    <b v="0"/>
    <n v="175"/>
  </r>
  <r>
    <x v="3082"/>
    <x v="3076"/>
    <s v="Join Estelle Parsons in support of Theater That Looks and Sounds Like America"/>
    <n v="15000"/>
    <n v="15327"/>
    <x v="0"/>
    <s v="US"/>
    <s v="USD"/>
    <n v="1487944080"/>
    <d v="2017-02-24T13:48:00"/>
    <n v="1486129680"/>
    <d v="2017-02-03T13:48:00"/>
    <b v="0"/>
    <n v="112"/>
  </r>
  <r>
    <x v="3083"/>
    <x v="3077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d v="2015-10-13T14:50:43"/>
    <b v="0"/>
    <n v="165"/>
  </r>
  <r>
    <x v="3084"/>
    <x v="3078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d v="2015-09-18T00:32:52"/>
    <b v="0"/>
    <n v="78"/>
  </r>
  <r>
    <x v="3085"/>
    <x v="3079"/>
    <s v="A fresh, re-telling of the Jesus story for a new generation."/>
    <n v="15000"/>
    <n v="15597"/>
    <x v="0"/>
    <s v="US"/>
    <s v="USD"/>
    <n v="1459010340"/>
    <d v="2016-03-26T16:39:00"/>
    <n v="1456421940"/>
    <d v="2016-02-25T17:39:00"/>
    <b v="0"/>
    <n v="115"/>
  </r>
  <r>
    <x v="3086"/>
    <x v="3080"/>
    <s v="As a non profit graduate student at Penn,my passion is the arts, we need support to fund our new CHILDREN's DINNER THEATRE"/>
    <n v="15000"/>
    <n v="0"/>
    <x v="1"/>
    <s v="US"/>
    <s v="USD"/>
    <n v="1479834023"/>
    <d v="2016-11-22T17:00:23"/>
    <n v="1477238423"/>
    <d v="2016-10-23T16:00:23"/>
    <b v="0"/>
    <n v="0"/>
  </r>
  <r>
    <x v="3087"/>
    <x v="3081"/>
    <s v="We are a brand new theatrical teen production company, and we need enough money to put on our first musical production."/>
    <n v="15000"/>
    <n v="0"/>
    <x v="2"/>
    <s v="US"/>
    <s v="USD"/>
    <n v="1439522996"/>
    <d v="2015-08-14T03:29:56"/>
    <n v="1435202996"/>
    <d v="2015-06-25T03:29:56"/>
    <b v="0"/>
    <n v="0"/>
  </r>
  <r>
    <x v="3088"/>
    <x v="3082"/>
    <s v="Theatre â€˜Portableâ€™ Royal is a portable, fully working, 40 seater theatre which will tour the UK and beyond!"/>
    <n v="15000"/>
    <n v="0"/>
    <x v="2"/>
    <s v="GB"/>
    <s v="GBP"/>
    <n v="1422218396"/>
    <d v="2015-01-25T20:39:56"/>
    <n v="1419626396"/>
    <d v="2014-12-26T20:39:56"/>
    <b v="0"/>
    <n v="0"/>
  </r>
  <r>
    <x v="3089"/>
    <x v="3083"/>
    <s v="CAGED - A New Musical is the story of One Passion, One Voice, One Dream. - One man's quest to become the woman he always wanted to be."/>
    <n v="15000"/>
    <n v="0"/>
    <x v="2"/>
    <s v="GB"/>
    <s v="GBP"/>
    <n v="1409668069"/>
    <d v="2014-09-02T14:27:49"/>
    <n v="1407076069"/>
    <d v="2014-08-03T14:27:49"/>
    <b v="0"/>
    <n v="0"/>
  </r>
  <r>
    <x v="3090"/>
    <x v="3084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8:12:24"/>
    <n v="1434478344"/>
    <d v="2015-06-16T18:12:24"/>
    <b v="0"/>
    <n v="8"/>
  </r>
  <r>
    <x v="3091"/>
    <x v="3085"/>
    <s v="Ryan and Vanessa are hosting Christmas for the first time but instead of a happy celebration, they get a hilarious survival situation."/>
    <n v="15000"/>
    <n v="520"/>
    <x v="1"/>
    <s v="US"/>
    <s v="USD"/>
    <n v="1481000340"/>
    <d v="2016-12-06T04:59:00"/>
    <n v="1478386812"/>
    <d v="2016-11-05T23:00:12"/>
    <b v="0"/>
    <n v="11"/>
  </r>
  <r>
    <x v="3092"/>
    <x v="3086"/>
    <s v="Producing &amp; directing Jake's Women by Neil Simon opening July 9 and running through July 26 for Sonoma Arts Live"/>
    <n v="15000"/>
    <n v="1"/>
    <x v="1"/>
    <s v="US"/>
    <s v="USD"/>
    <n v="1429936500"/>
    <d v="2015-04-25T04:35:00"/>
    <n v="1424759330"/>
    <d v="2015-02-24T06:28:50"/>
    <b v="0"/>
    <n v="1"/>
  </r>
  <r>
    <x v="3093"/>
    <x v="3087"/>
    <s v="Help Comedy Illusionist Reggie Rice spread the magic of laughter as he takes his award-winning illusion show to a town near you!"/>
    <n v="15000"/>
    <n v="2290"/>
    <x v="1"/>
    <s v="US"/>
    <s v="USD"/>
    <n v="1403823722"/>
    <d v="2014-06-26T23:02:02"/>
    <n v="1401231722"/>
    <d v="2014-05-27T23:02:02"/>
    <b v="0"/>
    <n v="40"/>
  </r>
  <r>
    <x v="3094"/>
    <x v="3088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20:43:31"/>
    <n v="1458333811"/>
    <d v="2016-03-18T20:43:31"/>
    <b v="0"/>
    <n v="2"/>
  </r>
  <r>
    <x v="3095"/>
    <x v="3089"/>
    <s v="Help a group of actors end bigotry in Houston, TX by supporting a  full production of Angels in America."/>
    <n v="15000"/>
    <n v="125"/>
    <x v="1"/>
    <s v="US"/>
    <s v="USD"/>
    <n v="1414360358"/>
    <d v="2014-10-26T21:52:38"/>
    <n v="1409176358"/>
    <d v="2014-08-27T21:52:38"/>
    <b v="0"/>
    <n v="2"/>
  </r>
  <r>
    <x v="3096"/>
    <x v="3090"/>
    <s v="We have created an outstanding mobile Performing Arts Program that has great impact on the social development in multiple communities."/>
    <n v="15000"/>
    <n v="25"/>
    <x v="1"/>
    <s v="US"/>
    <s v="USD"/>
    <n v="1463619388"/>
    <d v="2016-05-19T00:56:28"/>
    <n v="1461027388"/>
    <d v="2016-04-19T00:56:28"/>
    <b v="0"/>
    <n v="1"/>
  </r>
  <r>
    <x v="3097"/>
    <x v="3091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7:03:14"/>
    <n v="1479747794"/>
    <d v="2016-11-21T17:03:14"/>
    <b v="0"/>
    <n v="6"/>
  </r>
  <r>
    <x v="3098"/>
    <x v="3092"/>
    <s v="A beautiful book of Polaroid photographs which celebrates the beauty, diversity, and distinctive character of Colombia"/>
    <n v="15500"/>
    <n v="5452"/>
    <x v="1"/>
    <s v="US"/>
    <s v="USD"/>
    <n v="1447521404"/>
    <d v="2015-11-14T17:16:44"/>
    <n v="1444061804"/>
    <d v="2015-10-05T16:16:44"/>
    <b v="1"/>
    <n v="52"/>
  </r>
  <r>
    <x v="3099"/>
    <x v="3093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d v="2016-01-31T16:54:32"/>
    <b v="1"/>
    <n v="286"/>
  </r>
  <r>
    <x v="3100"/>
    <x v="3094"/>
    <s v="Woody Woodland and Carol Stone, are back on the scene presenting Philly Jazz Fest â€œRemembering Groverâ€ September 22, 2012."/>
    <n v="16000"/>
    <n v="520"/>
    <x v="1"/>
    <s v="US"/>
    <s v="USD"/>
    <n v="1343016000"/>
    <d v="2012-07-23T04:00:00"/>
    <n v="1340296440"/>
    <d v="2012-06-21T16:34:00"/>
    <b v="0"/>
    <n v="8"/>
  </r>
  <r>
    <x v="3101"/>
    <x v="3095"/>
    <s v="Peruvian food truck with an LA twist."/>
    <n v="16000"/>
    <n v="911"/>
    <x v="1"/>
    <s v="US"/>
    <s v="USD"/>
    <n v="1431709312"/>
    <d v="2015-05-15T17:01:52"/>
    <n v="1429117312"/>
    <d v="2015-04-15T17:01:52"/>
    <b v="0"/>
    <n v="15"/>
  </r>
  <r>
    <x v="3102"/>
    <x v="3096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d v="2015-12-02T04:07:46"/>
    <b v="1"/>
    <n v="248"/>
  </r>
  <r>
    <x v="3103"/>
    <x v="3097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d v="2016-02-14T10:38:23"/>
    <b v="1"/>
    <n v="345"/>
  </r>
  <r>
    <x v="3104"/>
    <x v="3098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d v="2014-06-19T09:14:38"/>
    <b v="1"/>
    <n v="405"/>
  </r>
  <r>
    <x v="3105"/>
    <x v="3099"/>
    <s v="A photographic series on Mexican cowboys that I want to have published as a fine art book that will also include cowboy poetry."/>
    <n v="16000"/>
    <n v="2182"/>
    <x v="1"/>
    <s v="US"/>
    <s v="USD"/>
    <n v="1454572233"/>
    <d v="2016-02-04T07:50:33"/>
    <n v="1449388233"/>
    <d v="2015-12-06T07:50:33"/>
    <b v="1"/>
    <n v="37"/>
  </r>
  <r>
    <x v="3106"/>
    <x v="3100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d v="2013-02-08T18:07:31"/>
    <b v="1"/>
    <n v="253"/>
  </r>
  <r>
    <x v="3107"/>
    <x v="3101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d v="2012-08-14T04:13:00"/>
    <b v="0"/>
    <n v="191"/>
  </r>
  <r>
    <x v="3108"/>
    <x v="3102"/>
    <s v="Kiwwi va dÃ©poussiÃ©rer le marchÃ© de l'emploi, avec peu de moyens mais de trÃ¨s bonnes idÃ©es, cependant, nous avons besoin de vous !"/>
    <n v="16000"/>
    <n v="30"/>
    <x v="2"/>
    <s v="FR"/>
    <s v="EUR"/>
    <n v="1437861540"/>
    <d v="2015-07-25T21:59:00"/>
    <n v="1435160452"/>
    <d v="2015-06-24T15:40:52"/>
    <b v="0"/>
    <n v="1"/>
  </r>
  <r>
    <x v="3109"/>
    <x v="3103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9T01:29:58"/>
    <n v="1327886998"/>
    <d v="2012-01-30T01:29:58"/>
    <b v="0"/>
    <n v="22"/>
  </r>
  <r>
    <x v="3110"/>
    <x v="3104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8:10:18"/>
    <n v="1467619818"/>
    <d v="2016-07-04T08:10:18"/>
    <b v="0"/>
    <n v="90"/>
  </r>
  <r>
    <x v="3111"/>
    <x v="3105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d v="2015-05-01T14:45:27"/>
    <b v="0"/>
    <n v="101"/>
  </r>
  <r>
    <x v="3112"/>
    <x v="3106"/>
    <s v="The Box is a fine art book of Ron Amato's innovative and seductive photography project."/>
    <n v="16350"/>
    <n v="26024"/>
    <x v="0"/>
    <s v="US"/>
    <s v="USD"/>
    <n v="1476961513"/>
    <d v="2016-10-20T11:05:13"/>
    <n v="1474369513"/>
    <d v="2016-09-20T11:05:13"/>
    <b v="0"/>
    <n v="253"/>
  </r>
  <r>
    <x v="3113"/>
    <x v="3107"/>
    <s v="I can do all things through christ jesus"/>
    <n v="16500"/>
    <n v="1"/>
    <x v="1"/>
    <s v="US"/>
    <s v="USD"/>
    <n v="1427745150"/>
    <d v="2015-03-30T19:52:30"/>
    <n v="1425156750"/>
    <d v="2015-02-28T20:52:30"/>
    <b v="0"/>
    <n v="1"/>
  </r>
  <r>
    <x v="3114"/>
    <x v="3108"/>
    <s v="Help light the lights at the historic Fischer Theatre in Danville, IL."/>
    <n v="16500"/>
    <n v="1739"/>
    <x v="3"/>
    <s v="US"/>
    <s v="USD"/>
    <n v="1490389158"/>
    <d v="2017-03-24T20:59:18"/>
    <n v="1486504758"/>
    <d v="2017-02-07T21:59:18"/>
    <b v="0"/>
    <n v="8"/>
  </r>
  <r>
    <x v="3115"/>
    <x v="3109"/>
    <s v="A humanistic photo book about ancestral &amp; post-modern Italy."/>
    <n v="16700"/>
    <n v="17396"/>
    <x v="0"/>
    <s v="IT"/>
    <s v="EUR"/>
    <n v="1459418400"/>
    <d v="2016-03-31T10:00:00"/>
    <n v="1456827573"/>
    <d v="2016-03-01T10:19:33"/>
    <b v="0"/>
    <n v="141"/>
  </r>
  <r>
    <x v="3116"/>
    <x v="3110"/>
    <s v="Pangea Cuisines offers authentic hand crafted dishes, utilizing fresh ingredients selected that very morning."/>
    <n v="16870"/>
    <n v="2501"/>
    <x v="1"/>
    <s v="US"/>
    <s v="USD"/>
    <n v="1415583695"/>
    <d v="2014-11-10T01:41:35"/>
    <n v="1410396095"/>
    <d v="2014-09-11T00:41:35"/>
    <b v="0"/>
    <n v="36"/>
  </r>
  <r>
    <x v="3117"/>
    <x v="3111"/>
    <s v="A teacher. A boy. The beach and a heatwave that drove them all insane."/>
    <n v="17000"/>
    <n v="0"/>
    <x v="1"/>
    <s v="GB"/>
    <s v="GBP"/>
    <n v="1452613724"/>
    <d v="2016-01-12T15:48:44"/>
    <n v="1450021724"/>
    <d v="2015-12-13T15:48:44"/>
    <b v="0"/>
    <n v="0"/>
  </r>
  <r>
    <x v="3118"/>
    <x v="3112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d v="2017-01-24T05:51:36"/>
    <b v="1"/>
    <n v="305"/>
  </r>
  <r>
    <x v="3119"/>
    <x v="31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d v="2010-06-28T05:28:14"/>
    <b v="1"/>
    <n v="222"/>
  </r>
  <r>
    <x v="3120"/>
    <x v="3114"/>
    <s v="Doomsday is here"/>
    <n v="17000"/>
    <n v="6691"/>
    <x v="1"/>
    <s v="US"/>
    <s v="USD"/>
    <n v="1424380783"/>
    <d v="2015-02-19T21:19:43"/>
    <n v="1421788783"/>
    <d v="2015-01-20T21:19:43"/>
    <b v="0"/>
    <n v="17"/>
  </r>
  <r>
    <x v="3121"/>
    <x v="3115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6:03:36"/>
    <n v="1445922216"/>
    <d v="2015-10-27T05:03:36"/>
    <b v="0"/>
    <n v="47"/>
  </r>
  <r>
    <x v="3122"/>
    <x v="3116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d v="2016-09-06T11:11:32"/>
    <b v="1"/>
    <n v="116"/>
  </r>
  <r>
    <x v="3123"/>
    <x v="3117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12:10:00"/>
    <n v="1447429868"/>
    <d v="2015-11-13T15:51:08"/>
    <b v="1"/>
    <n v="37"/>
  </r>
  <r>
    <x v="3124"/>
    <x v="3118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11:13:07"/>
    <n v="1457352787"/>
    <d v="2016-03-07T12:13:07"/>
    <b v="0"/>
    <n v="91"/>
  </r>
  <r>
    <x v="3125"/>
    <x v="3119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3T03:59:00"/>
    <n v="1409335497"/>
    <d v="2014-08-29T18:04:57"/>
    <b v="0"/>
    <n v="59"/>
  </r>
  <r>
    <x v="3126"/>
    <x v="3120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d v="2015-03-30T22:07:45"/>
    <b v="0"/>
    <n v="78"/>
  </r>
  <r>
    <x v="3127"/>
    <x v="3121"/>
    <s v="Daniel was an ordinary boy, until unordinary events began to occur. Danny had never been exposed to supernatural activity until now..."/>
    <n v="17500"/>
    <n v="0"/>
    <x v="1"/>
    <s v="US"/>
    <s v="USD"/>
    <n v="1361750369"/>
    <d v="2013-02-24T23:59:29"/>
    <n v="1358294369"/>
    <d v="2013-01-15T23:59:29"/>
    <b v="0"/>
    <n v="0"/>
  </r>
  <r>
    <x v="3128"/>
    <x v="3122"/>
    <s v="revolutonary ultra-slim 2-in-1 Smart  2-in-1 I-PHONE handle/WALLETtm with 360 rotatiion"/>
    <n v="17500"/>
    <n v="3"/>
    <x v="1"/>
    <s v="US"/>
    <s v="USD"/>
    <n v="1475431486"/>
    <d v="2016-10-02T18:04:46"/>
    <n v="1472839486"/>
    <d v="2016-09-02T18:04:46"/>
    <b v="0"/>
    <n v="3"/>
  </r>
  <r>
    <x v="3129"/>
    <x v="3123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d v="2017-01-16T12:48:05"/>
    <b v="1"/>
    <n v="196"/>
  </r>
  <r>
    <x v="3130"/>
    <x v="3124"/>
    <s v="Photographs capture fleeting experiences, where childhood is our past and adulthood is our future. In between. On the verge."/>
    <n v="17500"/>
    <n v="5390"/>
    <x v="1"/>
    <s v="US"/>
    <s v="USD"/>
    <n v="1423878182"/>
    <d v="2015-02-14T01:43:02"/>
    <n v="1421199782"/>
    <d v="2015-01-14T01:43:02"/>
    <b v="1"/>
    <n v="75"/>
  </r>
  <r>
    <x v="3131"/>
    <x v="3125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d v="2015-11-05T00:36:37"/>
    <b v="0"/>
    <n v="104"/>
  </r>
  <r>
    <x v="3132"/>
    <x v="3126"/>
    <s v="Actors and actresses are needed to help me create a stage play. A stage play needs to be adapted from the book I wrote."/>
    <n v="17600"/>
    <n v="0"/>
    <x v="1"/>
    <s v="US"/>
    <s v="USD"/>
    <n v="1469834940"/>
    <d v="2016-07-29T23:29:00"/>
    <n v="1467162586"/>
    <d v="2016-06-29T01:09:46"/>
    <b v="0"/>
    <n v="0"/>
  </r>
  <r>
    <x v="3133"/>
    <x v="3127"/>
    <s v="What is the impact of survivorship on the human condition?"/>
    <n v="18000"/>
    <n v="20569.05"/>
    <x v="0"/>
    <s v="US"/>
    <s v="USD"/>
    <n v="1306904340"/>
    <d v="2011-06-01T04:59:00"/>
    <n v="1305219744"/>
    <d v="2011-05-12T17:02:24"/>
    <b v="1"/>
    <n v="202"/>
  </r>
  <r>
    <x v="3134"/>
    <x v="3128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d v="2012-08-13T18:02:14"/>
    <b v="1"/>
    <n v="238"/>
  </r>
  <r>
    <x v="3135"/>
    <x v="3129"/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22:37:55"/>
    <n v="1455230275"/>
    <d v="2016-02-11T22:37:55"/>
    <b v="0"/>
    <n v="1"/>
  </r>
  <r>
    <x v="3136"/>
    <x v="3130"/>
    <s v="Humanity's future in the Galaxy"/>
    <n v="18000"/>
    <n v="15"/>
    <x v="1"/>
    <s v="US"/>
    <s v="USD"/>
    <n v="1408913291"/>
    <d v="2014-08-24T20:48:11"/>
    <n v="1406321291"/>
    <d v="2014-07-25T20:48:11"/>
    <b v="0"/>
    <n v="2"/>
  </r>
  <r>
    <x v="3137"/>
    <x v="3131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7:07:13"/>
    <n v="1315588033"/>
    <d v="2011-09-09T17:07:13"/>
    <b v="0"/>
    <n v="27"/>
  </r>
  <r>
    <x v="3138"/>
    <x v="3132"/>
    <s v="Amazing delicious pizza a real hit a true niche that has not been explored ground floor opportunity in food trucks done by a real chef"/>
    <n v="18000"/>
    <n v="0"/>
    <x v="1"/>
    <s v="US"/>
    <s v="USD"/>
    <n v="1432047989"/>
    <d v="2015-05-19T15:06:29"/>
    <n v="1430233589"/>
    <d v="2015-04-28T15:06:29"/>
    <b v="0"/>
    <n v="0"/>
  </r>
  <r>
    <x v="3139"/>
    <x v="3133"/>
    <s v="Simply fresh farm to table on wheels working close with local farms to ensure the highest of quality of product ."/>
    <n v="18000"/>
    <n v="1020"/>
    <x v="1"/>
    <s v="US"/>
    <s v="USD"/>
    <n v="1474507065"/>
    <d v="2016-09-22T01:17:45"/>
    <n v="1471915065"/>
    <d v="2016-08-23T01:17:45"/>
    <b v="0"/>
    <n v="3"/>
  </r>
  <r>
    <x v="3140"/>
    <x v="3134"/>
    <s v="A self-published photography book by Andrew Miksys from his new series about Belarus"/>
    <n v="18000"/>
    <n v="18625"/>
    <x v="0"/>
    <s v="US"/>
    <s v="USD"/>
    <n v="1418961600"/>
    <d v="2014-12-19T04:00:00"/>
    <n v="1415824513"/>
    <d v="2014-11-12T20:35:13"/>
    <b v="1"/>
    <n v="167"/>
  </r>
  <r>
    <x v="3141"/>
    <x v="3135"/>
    <s v="My Goal is to travel across Panama with my team and capture the beauty and wildlife throughout the canal."/>
    <n v="18000"/>
    <n v="6"/>
    <x v="1"/>
    <s v="US"/>
    <s v="USD"/>
    <n v="1420045538"/>
    <d v="2014-12-31T17:05:38"/>
    <n v="1417453538"/>
    <d v="2014-12-01T17:05:38"/>
    <b v="0"/>
    <n v="2"/>
  </r>
  <r>
    <x v="3142"/>
    <x v="3136"/>
    <s v="Hundreds of breathtaking rodeo photographs collected in a beautiful coffee table book."/>
    <n v="18000"/>
    <n v="9419"/>
    <x v="1"/>
    <s v="US"/>
    <s v="USD"/>
    <n v="1485759540"/>
    <d v="2017-01-30T06:59:00"/>
    <n v="1480607607"/>
    <d v="2016-12-01T15:53:27"/>
    <b v="0"/>
    <n v="100"/>
  </r>
  <r>
    <x v="3143"/>
    <x v="3137"/>
    <s v="Purple Fishing is an online game and social media platform for Trump Supporters and Critics to have fun finding common ground."/>
    <n v="18000"/>
    <n v="1455"/>
    <x v="1"/>
    <s v="US"/>
    <s v="USD"/>
    <n v="1488958200"/>
    <d v="2017-03-08T07:30:00"/>
    <n v="1484912974"/>
    <d v="2017-01-20T11:49:34"/>
    <b v="0"/>
    <n v="16"/>
  </r>
  <r>
    <x v="3144"/>
    <x v="3138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d v="2011-01-12T07:44:38"/>
    <b v="0"/>
    <n v="246"/>
  </r>
  <r>
    <x v="3145"/>
    <x v="3139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d v="2017-01-10T14:24:21"/>
    <b v="0"/>
    <n v="340"/>
  </r>
  <r>
    <x v="3146"/>
    <x v="3140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d v="2016-01-12T19:10:22"/>
    <b v="0"/>
    <n v="321"/>
  </r>
  <r>
    <x v="3147"/>
    <x v="3141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d v="2014-10-03T00:04:43"/>
    <b v="0"/>
    <n v="983"/>
  </r>
  <r>
    <x v="3148"/>
    <x v="3142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d v="2014-07-14T16:41:12"/>
    <b v="1"/>
    <n v="167"/>
  </r>
  <r>
    <x v="3149"/>
    <x v="3143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8:15:30"/>
    <n v="1424200530"/>
    <d v="2015-02-17T19:15:30"/>
    <b v="0"/>
    <n v="33"/>
  </r>
  <r>
    <x v="3150"/>
    <x v="3144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d v="2013-01-24T12:14:21"/>
    <b v="0"/>
    <n v="185"/>
  </r>
  <r>
    <x v="3151"/>
    <x v="3145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d v="2016-04-05T14:19:05"/>
    <b v="1"/>
    <n v="148"/>
  </r>
  <r>
    <x v="3152"/>
    <x v="3146"/>
    <s v="Restoration of a theatre to make an educational center for youngs and a place to socialize for everybody through the power of art."/>
    <n v="18000"/>
    <n v="3"/>
    <x v="1"/>
    <s v="IT"/>
    <s v="EUR"/>
    <n v="1463734740"/>
    <d v="2016-05-20T08:59:00"/>
    <n v="1459414740"/>
    <d v="2016-03-31T08:59:00"/>
    <b v="0"/>
    <n v="3"/>
  </r>
  <r>
    <x v="3153"/>
    <x v="3147"/>
    <s v="Encouraging young males to engage in vocational development in the art of musical theater and related dance classes."/>
    <n v="18000"/>
    <n v="10"/>
    <x v="2"/>
    <s v="US"/>
    <s v="USD"/>
    <n v="1435636740"/>
    <d v="2015-06-30T03:59:00"/>
    <n v="1433014746"/>
    <d v="2015-05-30T19:39:06"/>
    <b v="0"/>
    <n v="1"/>
  </r>
  <r>
    <x v="3154"/>
    <x v="3148"/>
    <s v="Help us produce a video of the first Original Pronunciation Merchant of Venice."/>
    <n v="18000"/>
    <n v="12521"/>
    <x v="1"/>
    <s v="US"/>
    <s v="USD"/>
    <n v="1422759240"/>
    <d v="2015-02-01T02:54:00"/>
    <n v="1418824867"/>
    <d v="2014-12-17T14:01:07"/>
    <b v="0"/>
    <n v="197"/>
  </r>
  <r>
    <x v="3155"/>
    <x v="3149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d v="2014-08-27T15:03:09"/>
    <b v="0"/>
    <n v="101"/>
  </r>
  <r>
    <x v="3156"/>
    <x v="3150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d v="2011-08-08T17:12:51"/>
    <b v="0"/>
    <n v="206"/>
  </r>
  <r>
    <x v="3157"/>
    <x v="3151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d v="2013-09-12T01:31:05"/>
    <b v="0"/>
    <n v="208"/>
  </r>
  <r>
    <x v="3158"/>
    <x v="3152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d v="2014-05-27T14:44:41"/>
    <b v="1"/>
    <n v="211"/>
  </r>
  <r>
    <x v="3159"/>
    <x v="3153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d v="2014-11-21T18:01:56"/>
    <b v="1"/>
    <n v="241"/>
  </r>
  <r>
    <x v="3160"/>
    <x v="3154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d v="2015-07-15T15:59:25"/>
    <b v="0"/>
    <n v="380"/>
  </r>
  <r>
    <x v="3161"/>
    <x v="3155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d v="2013-02-19T19:03:35"/>
    <b v="1"/>
    <n v="1224"/>
  </r>
  <r>
    <x v="3162"/>
    <x v="3156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d v="2016-03-16T19:45:12"/>
    <b v="1"/>
    <n v="206"/>
  </r>
  <r>
    <x v="3163"/>
    <x v="3157"/>
    <s v="Donate $30 or more and receive a free selfie stick."/>
    <n v="18900"/>
    <n v="108"/>
    <x v="2"/>
    <s v="NZ"/>
    <s v="NZD"/>
    <n v="1430360739"/>
    <d v="2015-04-30T02:25:39"/>
    <n v="1427768739"/>
    <d v="2015-03-31T02:25:39"/>
    <b v="0"/>
    <n v="7"/>
  </r>
  <r>
    <x v="3164"/>
    <x v="3158"/>
    <s v="Modern Literal Translation of the Torah in English and Russian with sub-linear and interlinear layout."/>
    <n v="18950"/>
    <n v="2"/>
    <x v="2"/>
    <s v="US"/>
    <s v="USD"/>
    <n v="1416355259"/>
    <d v="2014-11-19T00:00:59"/>
    <n v="1413759659"/>
    <d v="2014-10-19T23:00:59"/>
    <b v="0"/>
    <n v="2"/>
  </r>
  <r>
    <x v="3165"/>
    <x v="3159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d v="2015-02-17T15:05:20"/>
    <b v="1"/>
    <n v="141"/>
  </r>
  <r>
    <x v="3166"/>
    <x v="3160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10:32:46"/>
    <n v="1464172366"/>
    <d v="2016-05-25T10:32:46"/>
    <b v="1"/>
    <n v="86"/>
  </r>
  <r>
    <x v="3167"/>
    <x v="3161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d v="2014-08-12T10:18:54"/>
    <b v="1"/>
    <n v="205"/>
  </r>
  <r>
    <x v="3168"/>
    <x v="3162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d v="2016-02-17T15:00:04"/>
    <b v="0"/>
    <n v="537"/>
  </r>
  <r>
    <x v="3169"/>
    <x v="3163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d v="2017-02-21T20:41:54"/>
    <b v="0"/>
    <n v="7"/>
  </r>
  <r>
    <x v="3170"/>
    <x v="3164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d v="2015-05-28T15:22:48"/>
    <b v="0"/>
    <n v="100"/>
  </r>
  <r>
    <x v="3171"/>
    <x v="3165"/>
    <s v="A mobile tech lab with cutting edge maker tools that travels to schools to offer free creative workshops for school age kids."/>
    <n v="19500"/>
    <n v="3415"/>
    <x v="1"/>
    <s v="US"/>
    <s v="USD"/>
    <n v="1404348143"/>
    <d v="2014-07-03T00:42:23"/>
    <n v="1401756143"/>
    <d v="2014-06-03T00:42:23"/>
    <b v="0"/>
    <n v="27"/>
  </r>
  <r>
    <x v="3172"/>
    <x v="3166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d v="2016-10-11T04:15:09"/>
    <b v="0"/>
    <n v="191"/>
  </r>
  <r>
    <x v="3173"/>
    <x v="3167"/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7:00:00"/>
    <n v="1355489140"/>
    <d v="2012-12-14T12:45:40"/>
    <b v="0"/>
    <n v="0"/>
  </r>
  <r>
    <x v="3174"/>
    <x v="3168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d v="2014-10-17T03:57:13"/>
    <b v="0"/>
    <n v="150"/>
  </r>
  <r>
    <x v="3175"/>
    <x v="3169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d v="2015-08-14T05:39:36"/>
    <b v="0"/>
    <n v="33"/>
  </r>
  <r>
    <x v="3176"/>
    <x v="3170"/>
    <s v="HEY!!! I'm David House, and I am currently working on a film called Justice League Origins!!! non-profit based on DC Comics Characters."/>
    <n v="20000"/>
    <n v="0"/>
    <x v="2"/>
    <s v="US"/>
    <s v="USD"/>
    <n v="1414708183"/>
    <d v="2014-10-30T22:29:43"/>
    <n v="1409524183"/>
    <d v="2014-08-31T22:29:43"/>
    <b v="0"/>
    <n v="0"/>
  </r>
  <r>
    <x v="3177"/>
    <x v="3171"/>
    <s v="California and the west have declared their refusal to support the election of a staunch conservative president. Will it be Civil War?"/>
    <n v="20000"/>
    <n v="115"/>
    <x v="2"/>
    <s v="US"/>
    <s v="USD"/>
    <n v="1484698998"/>
    <d v="2017-01-18T00:23:18"/>
    <n v="1479514998"/>
    <d v="2016-11-19T00:23:18"/>
    <b v="0"/>
    <n v="3"/>
  </r>
  <r>
    <x v="3178"/>
    <x v="3172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8:40:11"/>
    <n v="1407177611"/>
    <d v="2014-08-04T18:40:11"/>
    <b v="0"/>
    <n v="26"/>
  </r>
  <r>
    <x v="3179"/>
    <x v="3173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d v="2012-04-18T21:15:04"/>
    <b v="1"/>
    <n v="220"/>
  </r>
  <r>
    <x v="3180"/>
    <x v="3174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d v="2012-10-11T00:46:06"/>
    <b v="1"/>
    <n v="332"/>
  </r>
  <r>
    <x v="3181"/>
    <x v="3175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d v="2015-03-26T17:28:21"/>
    <b v="1"/>
    <n v="142"/>
  </r>
  <r>
    <x v="3182"/>
    <x v="3176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d v="2011-11-21T05:16:32"/>
    <b v="1"/>
    <n v="150"/>
  </r>
  <r>
    <x v="3183"/>
    <x v="3177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d v="2015-11-23T13:13:53"/>
    <b v="1"/>
    <n v="158"/>
  </r>
  <r>
    <x v="3184"/>
    <x v="3178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d v="2014-12-07T18:45:47"/>
    <b v="0"/>
    <n v="383"/>
  </r>
  <r>
    <x v="3185"/>
    <x v="3179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d v="2011-11-18T01:00:51"/>
    <b v="0"/>
    <n v="193"/>
  </r>
  <r>
    <x v="3186"/>
    <x v="3180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d v="2016-11-13T21:01:07"/>
    <b v="0"/>
    <n v="95"/>
  </r>
  <r>
    <x v="3187"/>
    <x v="3181"/>
    <s v="from the makers of COPS: Skyrim comes the Dark Brotherhood. a dramatic series created with Skyrim machinima."/>
    <n v="20000"/>
    <n v="153"/>
    <x v="1"/>
    <s v="US"/>
    <s v="USD"/>
    <n v="1370470430"/>
    <d v="2013-06-05T22:13:50"/>
    <n v="1367878430"/>
    <d v="2013-05-06T22:13:50"/>
    <b v="0"/>
    <n v="13"/>
  </r>
  <r>
    <x v="3188"/>
    <x v="3182"/>
    <s v="As Smyton pushes himself to become respected, he unlocks secrets about himself and the world around him."/>
    <n v="20000"/>
    <n v="1876"/>
    <x v="1"/>
    <s v="US"/>
    <s v="USD"/>
    <n v="1447830958"/>
    <d v="2015-11-18T07:15:58"/>
    <n v="1445235358"/>
    <d v="2015-10-19T06:15:58"/>
    <b v="0"/>
    <n v="11"/>
  </r>
  <r>
    <x v="3189"/>
    <x v="3183"/>
    <s v="This comedy follows two devils who discover a magical boombox to become musicians after an 80s rapture enchants earth with fairy-tales."/>
    <n v="20000"/>
    <n v="0"/>
    <x v="1"/>
    <s v="US"/>
    <s v="USD"/>
    <n v="1390669791"/>
    <d v="2014-01-25T17:09:51"/>
    <n v="1388077791"/>
    <d v="2013-12-26T17:09:51"/>
    <b v="0"/>
    <n v="0"/>
  </r>
  <r>
    <x v="3190"/>
    <x v="3184"/>
    <s v="from my photo work, pyro techniques, aqua technitque and more , i will take the pricipale personnage to the lost land of phenix where ."/>
    <n v="20000"/>
    <n v="0"/>
    <x v="1"/>
    <s v="CA"/>
    <s v="CAD"/>
    <n v="1408213512"/>
    <d v="2014-08-16T18:25:12"/>
    <n v="1405621512"/>
    <d v="2014-07-17T18:25:12"/>
    <b v="0"/>
    <n v="0"/>
  </r>
  <r>
    <x v="3191"/>
    <x v="3185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6:18:54"/>
    <n v="1344961134"/>
    <d v="2012-08-14T16:18:54"/>
    <b v="0"/>
    <n v="39"/>
  </r>
  <r>
    <x v="3192"/>
    <x v="3186"/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3T03:00:00"/>
    <n v="1402343765"/>
    <d v="2014-06-09T19:56:05"/>
    <b v="0"/>
    <n v="3"/>
  </r>
  <r>
    <x v="3193"/>
    <x v="3187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20:59:00"/>
    <n v="1250630968"/>
    <d v="2009-08-18T21:29:28"/>
    <b v="0"/>
    <n v="26"/>
  </r>
  <r>
    <x v="3194"/>
    <x v="3188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12:17:05"/>
    <n v="1329484625"/>
    <d v="2012-02-17T13:17:05"/>
    <b v="0"/>
    <n v="4"/>
  </r>
  <r>
    <x v="3195"/>
    <x v="3189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23:00:57"/>
    <n v="1346799657"/>
    <d v="2012-09-04T23:00:57"/>
    <b v="0"/>
    <n v="10"/>
  </r>
  <r>
    <x v="3196"/>
    <x v="3190"/>
    <s v="We present digitaibook,com site which can become a free electronic library with your help,"/>
    <n v="20000"/>
    <n v="6"/>
    <x v="1"/>
    <s v="US"/>
    <s v="USD"/>
    <n v="1478122292"/>
    <d v="2016-11-02T21:31:32"/>
    <n v="1475530292"/>
    <d v="2016-10-03T21:31:32"/>
    <b v="0"/>
    <n v="2"/>
  </r>
  <r>
    <x v="3197"/>
    <x v="3191"/>
    <s v="Our goal is to create a system, students can find universities that best match their interests."/>
    <n v="20000"/>
    <n v="0"/>
    <x v="2"/>
    <s v="NL"/>
    <s v="EUR"/>
    <n v="1448470165"/>
    <d v="2015-11-25T16:49:25"/>
    <n v="1445874565"/>
    <d v="2015-10-26T15:49:25"/>
    <b v="0"/>
    <n v="0"/>
  </r>
  <r>
    <x v="3198"/>
    <x v="3192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d v="2015-07-14T15:37:54"/>
    <b v="0"/>
    <n v="2174"/>
  </r>
  <r>
    <x v="3199"/>
    <x v="3193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5T02:30:53"/>
    <n v="1442284253"/>
    <d v="2015-09-15T02:30:53"/>
    <b v="0"/>
    <n v="36"/>
  </r>
  <r>
    <x v="3200"/>
    <x v="3194"/>
    <s v="A radiation shield for your fitness tracker, smartwatch or other wearable smart device"/>
    <n v="20000"/>
    <n v="2468"/>
    <x v="1"/>
    <s v="US"/>
    <s v="USD"/>
    <n v="1473400800"/>
    <d v="2016-09-09T06:00:00"/>
    <n v="1469718841"/>
    <d v="2016-07-28T15:14:01"/>
    <b v="0"/>
    <n v="34"/>
  </r>
  <r>
    <x v="3201"/>
    <x v="3195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9:01:03"/>
    <n v="1479805263"/>
    <d v="2016-11-22T09:01:03"/>
    <b v="0"/>
    <n v="201"/>
  </r>
  <r>
    <x v="3202"/>
    <x v="3196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d v="2015-11-13T15:01:52"/>
    <b v="0"/>
    <n v="140"/>
  </r>
  <r>
    <x v="3203"/>
    <x v="3197"/>
    <s v="A Massive but Cheerful Online Digital Archive of Surfing"/>
    <n v="20000"/>
    <n v="26438"/>
    <x v="0"/>
    <s v="US"/>
    <s v="USD"/>
    <n v="1323280391"/>
    <d v="2011-12-07T17:53:11"/>
    <n v="1320688391"/>
    <d v="2011-11-07T17:53:11"/>
    <b v="0"/>
    <n v="265"/>
  </r>
  <r>
    <x v="3204"/>
    <x v="3198"/>
    <s v="The Orchestra and it's boy/girl singers perform a plethora of hit songs arranged by Nelson Riddle, for the world's greatest singers."/>
    <n v="20000"/>
    <n v="62"/>
    <x v="1"/>
    <s v="GB"/>
    <s v="GBP"/>
    <n v="1377995523"/>
    <d v="2013-09-01T00:32:03"/>
    <n v="1375403523"/>
    <d v="2013-08-02T00:32:03"/>
    <b v="0"/>
    <n v="5"/>
  </r>
  <r>
    <x v="3205"/>
    <x v="3199"/>
    <s v="Help Saint Sebastian finish their debut album, Melancholy Breakdown, accompanied by a short documentary film about fibromyalgia."/>
    <n v="20000"/>
    <n v="7834"/>
    <x v="1"/>
    <s v="US"/>
    <s v="USD"/>
    <n v="1465169610"/>
    <d v="2016-06-05T23:33:30"/>
    <n v="1462577610"/>
    <d v="2016-05-06T23:33:30"/>
    <b v="0"/>
    <n v="53"/>
  </r>
  <r>
    <x v="3206"/>
    <x v="3200"/>
    <s v="Cool jazz with a New Orleans flavor."/>
    <n v="20000"/>
    <n v="100"/>
    <x v="1"/>
    <s v="US"/>
    <s v="USD"/>
    <n v="1355930645"/>
    <d v="2012-12-19T15:24:05"/>
    <n v="1352906645"/>
    <d v="2012-11-14T15:24:05"/>
    <b v="0"/>
    <n v="1"/>
  </r>
  <r>
    <x v="3207"/>
    <x v="3201"/>
    <s v="Studio CD/DVD Solo project of Pianist &amp; Keyboardist Jetro da Silva"/>
    <n v="20000"/>
    <n v="0"/>
    <x v="1"/>
    <s v="US"/>
    <s v="USD"/>
    <n v="1337024695"/>
    <d v="2012-05-14T19:44:55"/>
    <n v="1334432695"/>
    <d v="2012-04-14T19:44:55"/>
    <b v="0"/>
    <n v="0"/>
  </r>
  <r>
    <x v="3208"/>
    <x v="3202"/>
    <s v="Der INBED ist ein innovatives Multisensor-Wearable fÃ¼r die SturzprÃ¤vention motorisch eingeschrÃ¤nkter Personen."/>
    <n v="20000"/>
    <n v="273"/>
    <x v="1"/>
    <s v="DE"/>
    <s v="EUR"/>
    <n v="1456016576"/>
    <d v="2016-02-21T01:02:56"/>
    <n v="1450832576"/>
    <d v="2015-12-23T01:02:56"/>
    <b v="0"/>
    <n v="7"/>
  </r>
  <r>
    <x v="3209"/>
    <x v="3203"/>
    <s v="Better Beanie is the new therapeutic wearable designed to assist you while keeping your hands free."/>
    <n v="20000"/>
    <n v="3562"/>
    <x v="1"/>
    <s v="US"/>
    <s v="USD"/>
    <n v="1461301574"/>
    <d v="2016-04-22T05:06:14"/>
    <n v="1456121174"/>
    <d v="2016-02-22T06:06:14"/>
    <b v="0"/>
    <n v="81"/>
  </r>
  <r>
    <x v="3210"/>
    <x v="3204"/>
    <s v="Slackers Patent-Pending Magnetic Clip and Cable System, Amazing Sound, Durability and Value Can't Be Beat...AT ANY PRICE!!"/>
    <n v="20000"/>
    <n v="6925"/>
    <x v="1"/>
    <s v="US"/>
    <s v="USD"/>
    <n v="1409813940"/>
    <d v="2014-09-04T06:59:00"/>
    <n v="1407271598"/>
    <d v="2014-08-05T20:46:38"/>
    <b v="0"/>
    <n v="45"/>
  </r>
  <r>
    <x v="3211"/>
    <x v="3205"/>
    <s v="The RS-1 is one of the most innovative workout tools to hit the market ever.  A must have for anyone that enjoys new ways to get fit."/>
    <n v="20000"/>
    <n v="411"/>
    <x v="1"/>
    <s v="US"/>
    <s v="USD"/>
    <n v="1447032093"/>
    <d v="2015-11-09T01:21:33"/>
    <n v="1441844493"/>
    <d v="2015-09-10T00:21:33"/>
    <b v="0"/>
    <n v="8"/>
  </r>
  <r>
    <x v="3212"/>
    <x v="3206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10T00:00:00"/>
    <n v="1447698300"/>
    <d v="2015-11-16T18:25:00"/>
    <b v="0"/>
    <n v="23"/>
  </r>
  <r>
    <x v="3213"/>
    <x v="3207"/>
    <s v="Connected, heating, premium quality and comfortable leather sneakers - hand-crafted in France."/>
    <n v="20000"/>
    <n v="3211"/>
    <x v="2"/>
    <s v="FR"/>
    <s v="EUR"/>
    <n v="1489680061"/>
    <d v="2017-03-16T16:01:01"/>
    <n v="1487091661"/>
    <d v="2017-02-14T17:01:01"/>
    <b v="0"/>
    <n v="15"/>
  </r>
  <r>
    <x v="3214"/>
    <x v="3208"/>
    <s v="The first action sports training sleeve/leg protector of its kind to offer an unduplicated level of targeted protection!"/>
    <n v="20000"/>
    <n v="75"/>
    <x v="2"/>
    <s v="US"/>
    <s v="USD"/>
    <n v="1418938395"/>
    <d v="2014-12-18T21:33:15"/>
    <n v="1415050395"/>
    <d v="2014-11-03T21:33:15"/>
    <b v="0"/>
    <n v="1"/>
  </r>
  <r>
    <x v="3215"/>
    <x v="3209"/>
    <s v="Owl is a fitness tracker along with an accompanying iOS app, that is both fun and interactive for children."/>
    <n v="20000"/>
    <n v="621"/>
    <x v="2"/>
    <s v="US"/>
    <s v="USD"/>
    <n v="1468496933"/>
    <d v="2016-07-14T11:48:53"/>
    <n v="1465904933"/>
    <d v="2016-06-14T11:48:53"/>
    <b v="0"/>
    <n v="7"/>
  </r>
  <r>
    <x v="3216"/>
    <x v="3210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d v="2016-01-01T13:56:03"/>
    <b v="1"/>
    <n v="61"/>
  </r>
  <r>
    <x v="3217"/>
    <x v="3211"/>
    <s v="A fantasy action RPG which follows an elven ex-slave on a journey of magic, revenge, intrigue, and deceit."/>
    <n v="20000"/>
    <n v="1821"/>
    <x v="1"/>
    <s v="US"/>
    <s v="USD"/>
    <n v="1399778333"/>
    <d v="2014-05-11T03:18:53"/>
    <n v="1397186333"/>
    <d v="2014-04-11T03:18:53"/>
    <b v="0"/>
    <n v="98"/>
  </r>
  <r>
    <x v="3218"/>
    <x v="3212"/>
    <s v="This app will provide you with the ability to use your most favorite profanities while playing a game with your friends."/>
    <n v="20000"/>
    <n v="21"/>
    <x v="1"/>
    <s v="US"/>
    <s v="USD"/>
    <n v="1465107693"/>
    <d v="2016-06-05T06:21:33"/>
    <n v="1462515693"/>
    <d v="2016-05-06T06:21:33"/>
    <b v="0"/>
    <n v="2"/>
  </r>
  <r>
    <x v="3219"/>
    <x v="3213"/>
    <s v="&quot;Create-Your-Cone&quot;. Freshly made waffle cones stuffed with your choice of yummy ingredients, or frozen yogurt!"/>
    <n v="20000"/>
    <n v="585"/>
    <x v="1"/>
    <s v="US"/>
    <s v="USD"/>
    <n v="1436981339"/>
    <d v="2015-07-15T17:28:59"/>
    <n v="1434389339"/>
    <d v="2015-06-15T17:28:59"/>
    <b v="0"/>
    <n v="9"/>
  </r>
  <r>
    <x v="3220"/>
    <x v="3214"/>
    <s v="En fotobok om livet i det enda andra GÃ¶teborg i vÃ¤rlden"/>
    <n v="20000"/>
    <n v="50863"/>
    <x v="0"/>
    <s v="SE"/>
    <s v="SEK"/>
    <n v="1433106000"/>
    <d v="2015-05-31T21:00:00"/>
    <n v="1431124572"/>
    <d v="2015-05-08T22:36:12"/>
    <b v="0"/>
    <n v="103"/>
  </r>
  <r>
    <x v="3221"/>
    <x v="3215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d v="2016-04-01T17:55:58"/>
    <b v="0"/>
    <n v="238"/>
  </r>
  <r>
    <x v="3222"/>
    <x v="3216"/>
    <s v="An essential hoodie that holds all sized smart phones and keep your headphone wires tangle free."/>
    <n v="20000"/>
    <n v="3100"/>
    <x v="2"/>
    <s v="US"/>
    <s v="USD"/>
    <n v="1471622450"/>
    <d v="2016-08-19T16:00:50"/>
    <n v="1467734450"/>
    <d v="2016-07-05T16:00:50"/>
    <b v="0"/>
    <n v="24"/>
  </r>
  <r>
    <x v="3223"/>
    <x v="3217"/>
    <s v="The PowerCap is a device able to charge most mobile devices, and contains a battery for situations when the sun just isn't enough."/>
    <n v="20000"/>
    <n v="486"/>
    <x v="2"/>
    <s v="US"/>
    <s v="USD"/>
    <n v="1483063435"/>
    <d v="2016-12-30T02:03:55"/>
    <n v="1480471435"/>
    <d v="2016-11-30T02:03:55"/>
    <b v="0"/>
    <n v="8"/>
  </r>
  <r>
    <x v="3224"/>
    <x v="3218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d v="2016-01-13T17:45:44"/>
    <b v="0"/>
    <n v="120"/>
  </r>
  <r>
    <x v="3225"/>
    <x v="3219"/>
    <s v="Feltmaking is an acient yet modern craft using wool in creative ways. Our thorough guides should be for people all over the world."/>
    <n v="20000"/>
    <n v="600"/>
    <x v="1"/>
    <s v="DK"/>
    <s v="DKK"/>
    <n v="1461765300"/>
    <d v="2016-04-27T13:55:00"/>
    <n v="1459198499"/>
    <d v="2016-03-28T20:54:59"/>
    <b v="0"/>
    <n v="8"/>
  </r>
  <r>
    <x v="3226"/>
    <x v="3220"/>
    <s v="Follow the intimate and intense journey of a young woman's last moments of her unexpected death and journey to the continuance of life."/>
    <n v="20000"/>
    <n v="48"/>
    <x v="1"/>
    <s v="US"/>
    <s v="USD"/>
    <n v="1425009761"/>
    <d v="2015-02-27T04:02:41"/>
    <n v="1422417761"/>
    <d v="2015-01-28T04:02:41"/>
    <b v="0"/>
    <n v="3"/>
  </r>
  <r>
    <x v="3227"/>
    <x v="3221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d v="2016-12-01T22:03:39"/>
    <b v="0"/>
    <n v="284"/>
  </r>
  <r>
    <x v="3228"/>
    <x v="3222"/>
    <s v="I create art by photographing flowers/seeds i would love to buy my own camera/computer/Photoshop and restore my old shed into my studio"/>
    <n v="20000"/>
    <n v="0"/>
    <x v="1"/>
    <s v="AU"/>
    <s v="AUD"/>
    <n v="1438495390"/>
    <d v="2015-08-02T06:03:10"/>
    <n v="1435903390"/>
    <d v="2015-07-03T06:03:10"/>
    <b v="0"/>
    <n v="0"/>
  </r>
  <r>
    <x v="3229"/>
    <x v="3223"/>
    <s v="I am a photographer who is inspired by the original Jules Verne story. I will make a thousands of photo and video materials for You."/>
    <n v="20000"/>
    <n v="15"/>
    <x v="1"/>
    <s v="GB"/>
    <s v="GBP"/>
    <n v="1411681391"/>
    <d v="2014-09-25T21:43:11"/>
    <n v="1409089391"/>
    <d v="2014-08-26T21:43:11"/>
    <b v="0"/>
    <n v="1"/>
  </r>
  <r>
    <x v="3230"/>
    <x v="3224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d v="2017-03-02T01:43:10"/>
    <b v="0"/>
    <n v="79"/>
  </r>
  <r>
    <x v="3231"/>
    <x v="3225"/>
    <s v="Join me in publishing an amazing and unprecedented book with full frontal photopraphs of 8 American Presidents Naked"/>
    <n v="20000"/>
    <n v="591"/>
    <x v="1"/>
    <s v="GB"/>
    <s v="GBP"/>
    <n v="1412090349"/>
    <d v="2014-09-30T15:19:09"/>
    <n v="1409066349"/>
    <d v="2014-08-26T15:19:09"/>
    <b v="1"/>
    <n v="8"/>
  </r>
  <r>
    <x v="3232"/>
    <x v="3226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d v="2014-04-07T21:35:30"/>
    <b v="0"/>
    <n v="48"/>
  </r>
  <r>
    <x v="3233"/>
    <x v="3227"/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22:11:52"/>
    <n v="1475791912"/>
    <d v="2016-10-06T22:11:52"/>
    <b v="0"/>
    <n v="1"/>
  </r>
  <r>
    <x v="3234"/>
    <x v="3228"/>
    <s v="A Top-View Action game where you play as Bob, the FIRST zombie to rise from the grave. Bring chaos to town, feast and don't die again."/>
    <n v="20000"/>
    <n v="212"/>
    <x v="1"/>
    <s v="US"/>
    <s v="USD"/>
    <n v="1435633602"/>
    <d v="2015-06-30T03:06:42"/>
    <n v="1433041602"/>
    <d v="2015-05-31T03:06:42"/>
    <b v="0"/>
    <n v="13"/>
  </r>
  <r>
    <x v="3235"/>
    <x v="3229"/>
    <s v="The Paint Can Holder Makes Painting Easier and Safer on Extension Ladders."/>
    <n v="20000"/>
    <n v="102"/>
    <x v="1"/>
    <s v="US"/>
    <s v="USD"/>
    <n v="1478542375"/>
    <d v="2016-11-07T18:12:55"/>
    <n v="1476378775"/>
    <d v="2016-10-13T17:12:55"/>
    <b v="0"/>
    <n v="6"/>
  </r>
  <r>
    <x v="3236"/>
    <x v="3230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d v="2014-04-01T15:55:29"/>
    <b v="1"/>
    <n v="405"/>
  </r>
  <r>
    <x v="3237"/>
    <x v="3231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d v="2016-07-06T19:01:08"/>
    <b v="1"/>
    <n v="1887"/>
  </r>
  <r>
    <x v="3238"/>
    <x v="3232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d v="2013-06-20T08:01:09"/>
    <b v="1"/>
    <n v="402"/>
  </r>
  <r>
    <x v="3239"/>
    <x v="3233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d v="2016-08-18T06:41:24"/>
    <b v="0"/>
    <n v="278"/>
  </r>
  <r>
    <x v="3240"/>
    <x v="3234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d v="2016-11-18T18:30:57"/>
    <b v="0"/>
    <n v="48"/>
  </r>
  <r>
    <x v="3241"/>
    <x v="3235"/>
    <s v="Lead your team to victory in this fast-paced, action, sports game! Use Power-ups and avoid attacks as you fight for victory!"/>
    <n v="20000"/>
    <n v="10"/>
    <x v="1"/>
    <s v="US"/>
    <s v="USD"/>
    <n v="1418080887"/>
    <d v="2014-12-08T23:21:27"/>
    <n v="1415488887"/>
    <d v="2014-11-08T23:21:27"/>
    <b v="0"/>
    <n v="2"/>
  </r>
  <r>
    <x v="3242"/>
    <x v="3236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d v="2016-08-01T14:45:43"/>
    <b v="0"/>
    <n v="392"/>
  </r>
  <r>
    <x v="3243"/>
    <x v="3237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d v="2015-03-05T05:01:06"/>
    <b v="1"/>
    <n v="3562"/>
  </r>
  <r>
    <x v="3244"/>
    <x v="3238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d v="2014-11-25T19:54:57"/>
    <b v="0"/>
    <n v="404"/>
  </r>
  <r>
    <x v="3245"/>
    <x v="3239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d v="2016-11-10T00:00:04"/>
    <b v="0"/>
    <n v="1328"/>
  </r>
  <r>
    <x v="3246"/>
    <x v="3240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d v="2014-01-27T22:11:35"/>
    <b v="1"/>
    <n v="2165"/>
  </r>
  <r>
    <x v="3247"/>
    <x v="3241"/>
    <s v="Using the power of internet to help people save hundreds in car repair."/>
    <n v="20000"/>
    <n v="25"/>
    <x v="2"/>
    <s v="US"/>
    <s v="USD"/>
    <n v="1427825044"/>
    <d v="2015-03-31T18:04:04"/>
    <n v="1425236644"/>
    <d v="2015-03-01T19:04:04"/>
    <b v="0"/>
    <n v="1"/>
  </r>
  <r>
    <x v="3248"/>
    <x v="3242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5:00:00"/>
    <n v="1421343743"/>
    <d v="2015-01-15T17:42:23"/>
    <b v="0"/>
    <n v="1"/>
  </r>
  <r>
    <x v="3249"/>
    <x v="3243"/>
    <s v="Aspiring to create a food truck with many delicious low calorie meals to encourage healthy eating while enjoying every bite."/>
    <n v="20000"/>
    <n v="0"/>
    <x v="1"/>
    <s v="US"/>
    <s v="USD"/>
    <n v="1439006692"/>
    <d v="2015-08-08T04:04:52"/>
    <n v="1433822692"/>
    <d v="2015-06-09T04:04:52"/>
    <b v="0"/>
    <n v="0"/>
  </r>
  <r>
    <x v="3250"/>
    <x v="3244"/>
    <s v="Mobile food truck loaded with locally grown fresh fruits and veggies. Caters to the inner-city and zip codes known as food deserts."/>
    <n v="20000"/>
    <n v="26"/>
    <x v="1"/>
    <s v="US"/>
    <s v="USD"/>
    <n v="1438662474"/>
    <d v="2015-08-04T04:27:54"/>
    <n v="1435206474"/>
    <d v="2015-06-25T04:27:54"/>
    <b v="0"/>
    <n v="2"/>
  </r>
  <r>
    <x v="3251"/>
    <x v="3245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d v="2014-07-16T15:00:22"/>
    <b v="0"/>
    <n v="311"/>
  </r>
  <r>
    <x v="3252"/>
    <x v="3246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d v="2013-03-15T04:02:20"/>
    <b v="0"/>
    <n v="259"/>
  </r>
  <r>
    <x v="3253"/>
    <x v="3247"/>
    <s v="I make Amazing homemade fudge available in 18 flavors. I want to open my own business to be able to let my area eat my incredible fudge"/>
    <n v="20000"/>
    <n v="0"/>
    <x v="1"/>
    <s v="US"/>
    <s v="USD"/>
    <n v="1408056634"/>
    <d v="2014-08-14T22:50:34"/>
    <n v="1405464634"/>
    <d v="2014-07-15T22:50:34"/>
    <b v="0"/>
    <n v="0"/>
  </r>
  <r>
    <x v="3254"/>
    <x v="3248"/>
    <s v="Mark Hayes: Requiem Recording"/>
    <n v="20000"/>
    <n v="20755"/>
    <x v="0"/>
    <s v="US"/>
    <s v="USD"/>
    <n v="1417463945"/>
    <d v="2014-12-01T19:59:05"/>
    <n v="1414781945"/>
    <d v="2014-10-31T18:59:05"/>
    <b v="0"/>
    <n v="78"/>
  </r>
  <r>
    <x v="3255"/>
    <x v="3249"/>
    <s v="Michigan based bubble tea and specialty ice cream food truck"/>
    <n v="20000"/>
    <n v="0"/>
    <x v="2"/>
    <s v="US"/>
    <s v="USD"/>
    <n v="1438226451"/>
    <d v="2015-07-30T03:20:51"/>
    <n v="1433042451"/>
    <d v="2015-05-31T03:20:51"/>
    <b v="0"/>
    <n v="0"/>
  </r>
  <r>
    <x v="3256"/>
    <x v="3250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d v="2012-03-30T01:13:43"/>
    <b v="1"/>
    <n v="321"/>
  </r>
  <r>
    <x v="3257"/>
    <x v="3251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d v="2015-08-02T04:03:47"/>
    <b v="0"/>
    <n v="286"/>
  </r>
  <r>
    <x v="3258"/>
    <x v="3252"/>
    <s v="Phase one of a small winged reentry craft. This phase will be testing the supersonic stability of a small craft traveling at 1,800kph"/>
    <n v="20000"/>
    <n v="2100"/>
    <x v="2"/>
    <s v="AU"/>
    <s v="AUD"/>
    <n v="1415481203"/>
    <d v="2014-11-08T21:13:23"/>
    <n v="1412885603"/>
    <d v="2014-10-09T20:13:23"/>
    <b v="1"/>
    <n v="23"/>
  </r>
  <r>
    <x v="3259"/>
    <x v="3253"/>
    <s v="COAS is an organization that does community outreach programs to encourage and educate children and adults on Astronomy related subject"/>
    <n v="20000"/>
    <n v="19"/>
    <x v="2"/>
    <s v="US"/>
    <s v="USD"/>
    <n v="1448388418"/>
    <d v="2015-11-24T18:06:58"/>
    <n v="1443200818"/>
    <d v="2015-09-25T17:06:58"/>
    <b v="0"/>
    <n v="5"/>
  </r>
  <r>
    <x v="3260"/>
    <x v="3254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d v="2015-07-22T17:55:13"/>
    <b v="0"/>
    <n v="80"/>
  </r>
  <r>
    <x v="3261"/>
    <x v="3255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d v="2015-08-06T14:56:47"/>
    <b v="0"/>
    <n v="56"/>
  </r>
  <r>
    <x v="3262"/>
    <x v="3256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d v="2016-05-22T16:45:26"/>
    <b v="1"/>
    <n v="1049"/>
  </r>
  <r>
    <x v="3263"/>
    <x v="3257"/>
    <s v="A story about two friends who part ways because they are different, then reunite after learning they both are made of atoms."/>
    <n v="20000"/>
    <n v="2082.25"/>
    <x v="1"/>
    <s v="US"/>
    <s v="USD"/>
    <n v="1395158130"/>
    <d v="2014-03-18T15:55:30"/>
    <n v="1392569730"/>
    <d v="2014-02-16T16:55:30"/>
    <b v="0"/>
    <n v="33"/>
  </r>
  <r>
    <x v="3264"/>
    <x v="3258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14:14:41"/>
    <n v="1466345681"/>
    <d v="2016-06-19T14:14:41"/>
    <b v="0"/>
    <n v="5"/>
  </r>
  <r>
    <x v="3265"/>
    <x v="3259"/>
    <s v="Play about Tracey a gay man trapped in his room by his Bible thumping mother. He finds love but the room can not keep the love alive."/>
    <n v="20000"/>
    <n v="7"/>
    <x v="1"/>
    <s v="US"/>
    <s v="USD"/>
    <n v="1462417493"/>
    <d v="2016-05-05T03:04:53"/>
    <n v="1459825493"/>
    <d v="2016-04-05T03:04:53"/>
    <b v="0"/>
    <n v="3"/>
  </r>
  <r>
    <x v="3266"/>
    <x v="3260"/>
    <s v="Mountain Haven transforms a former disused Mt Laguna Church into space for celebrations, events, learning, conferences, retreats &amp; more"/>
    <n v="20000"/>
    <n v="1605"/>
    <x v="2"/>
    <s v="US"/>
    <s v="USD"/>
    <n v="1476676800"/>
    <d v="2016-10-17T04:00:00"/>
    <n v="1473957239"/>
    <d v="2016-09-15T16:33:59"/>
    <b v="0"/>
    <n v="8"/>
  </r>
  <r>
    <x v="3267"/>
    <x v="3261"/>
    <s v="Bring the movies back to Bethel, Maine."/>
    <n v="20000"/>
    <n v="35307"/>
    <x v="0"/>
    <s v="US"/>
    <s v="USD"/>
    <n v="1450673940"/>
    <d v="2015-12-21T04:59:00"/>
    <n v="1448756962"/>
    <d v="2015-11-29T00:29:22"/>
    <b v="0"/>
    <n v="364"/>
  </r>
  <r>
    <x v="3268"/>
    <x v="3262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d v="2013-12-02T19:03:58"/>
    <b v="0"/>
    <n v="236"/>
  </r>
  <r>
    <x v="3269"/>
    <x v="3263"/>
    <s v="I have been in the Surfing business since 1962 have a collection of surfing memorabilia I would like to open a surfing museum"/>
    <n v="20000"/>
    <n v="1"/>
    <x v="1"/>
    <s v="US"/>
    <s v="USD"/>
    <n v="1420844390"/>
    <d v="2015-01-09T22:59:50"/>
    <n v="1415660390"/>
    <d v="2014-11-10T22:59:50"/>
    <b v="0"/>
    <n v="1"/>
  </r>
  <r>
    <x v="3270"/>
    <x v="3264"/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5:00:00"/>
    <n v="1406986278"/>
    <d v="2014-08-02T13:31:18"/>
    <b v="0"/>
    <n v="3"/>
  </r>
  <r>
    <x v="3271"/>
    <x v="3265"/>
    <s v="A memorable theatre experience in the middle of Genoa's old town. Summer is coming and we have no intention to stop making you laugh."/>
    <n v="20000"/>
    <n v="50"/>
    <x v="1"/>
    <s v="IT"/>
    <s v="EUR"/>
    <n v="1439827559"/>
    <d v="2015-08-17T16:05:59"/>
    <n v="1434643559"/>
    <d v="2015-06-18T16:05:59"/>
    <b v="0"/>
    <n v="3"/>
  </r>
  <r>
    <x v="3272"/>
    <x v="3266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1T04:36:30"/>
    <n v="1477107390"/>
    <d v="2016-10-22T03:36:30"/>
    <b v="0"/>
    <n v="2"/>
  </r>
  <r>
    <x v="3273"/>
    <x v="3267"/>
    <s v="To create a learning center for acting and all art types including anything that expresses the emotion of the human spirit."/>
    <n v="20000"/>
    <n v="795"/>
    <x v="1"/>
    <s v="US"/>
    <s v="USD"/>
    <n v="1432151326"/>
    <d v="2015-05-20T19:48:46"/>
    <n v="1429559326"/>
    <d v="2015-04-20T19:48:46"/>
    <b v="0"/>
    <n v="14"/>
  </r>
  <r>
    <x v="3274"/>
    <x v="3268"/>
    <s v="Help All Puppet Players perform it's 2015 season in a beautiful 200 seat theater for an entire year."/>
    <n v="20000"/>
    <n v="5328"/>
    <x v="1"/>
    <s v="US"/>
    <s v="USD"/>
    <n v="1412432220"/>
    <d v="2014-10-04T14:17:00"/>
    <n v="1409753820"/>
    <d v="2014-09-03T14:17:00"/>
    <b v="0"/>
    <n v="76"/>
  </r>
  <r>
    <x v="3275"/>
    <x v="3269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d v="2014-09-27T23:15:55"/>
    <b v="1"/>
    <n v="213"/>
  </r>
  <r>
    <x v="3276"/>
    <x v="3270"/>
    <s v="Eyes Closed is a collaborative play and docudrama about New Yorkers and their dreams."/>
    <n v="20000"/>
    <n v="20022"/>
    <x v="0"/>
    <s v="US"/>
    <s v="USD"/>
    <n v="1427063747"/>
    <d v="2015-03-22T22:35:47"/>
    <n v="1424043347"/>
    <d v="2015-02-15T23:35:47"/>
    <b v="1"/>
    <n v="119"/>
  </r>
  <r>
    <x v="3277"/>
    <x v="3271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d v="2014-10-21T06:59:58"/>
    <b v="1"/>
    <n v="202"/>
  </r>
  <r>
    <x v="3278"/>
    <x v="3272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d v="2016-11-28T22:00:33"/>
    <b v="0"/>
    <n v="110"/>
  </r>
  <r>
    <x v="3279"/>
    <x v="3273"/>
    <s v="Can you ever truly feel what someone else is feeling?_x000a_Do you want to?"/>
    <n v="20000"/>
    <n v="20365"/>
    <x v="0"/>
    <s v="US"/>
    <s v="USD"/>
    <n v="1473306300"/>
    <d v="2016-09-08T03:45:00"/>
    <n v="1471701028"/>
    <d v="2016-08-20T13:50:28"/>
    <b v="1"/>
    <n v="115"/>
  </r>
  <r>
    <x v="3280"/>
    <x v="3274"/>
    <s v="Bare Bones Shakespeare's first season will start with a DFW school touring show: Romeo and Juliet."/>
    <n v="20000"/>
    <n v="1862"/>
    <x v="1"/>
    <s v="US"/>
    <s v="USD"/>
    <n v="1439957176"/>
    <d v="2015-08-19T04:06:16"/>
    <n v="1437365176"/>
    <d v="2015-07-20T04:06:16"/>
    <b v="0"/>
    <n v="31"/>
  </r>
  <r>
    <x v="3281"/>
    <x v="3275"/>
    <s v="A small community with a love for theater would like to continue. Help the children of this community continue."/>
    <n v="20000"/>
    <n v="0"/>
    <x v="1"/>
    <s v="US"/>
    <s v="USD"/>
    <n v="1450389950"/>
    <d v="2015-12-17T22:05:50"/>
    <n v="1447797950"/>
    <d v="2015-11-17T22:05:50"/>
    <b v="0"/>
    <n v="0"/>
  </r>
  <r>
    <x v="3282"/>
    <x v="3276"/>
    <s v="We need to raise funds to bring this elaborate production to life with special FX makeup, highly detailed sets, and costumes."/>
    <n v="20000"/>
    <n v="453"/>
    <x v="1"/>
    <s v="US"/>
    <s v="USD"/>
    <n v="1474228265"/>
    <d v="2016-09-18T19:51:05"/>
    <n v="1471636265"/>
    <d v="2016-08-19T19:51:05"/>
    <b v="0"/>
    <n v="14"/>
  </r>
  <r>
    <x v="3283"/>
    <x v="3277"/>
    <s v="This stage play is a true story about one woman's fight against breast cancer while still having to deal with the adversities of life."/>
    <n v="20000"/>
    <n v="0"/>
    <x v="1"/>
    <s v="US"/>
    <s v="USD"/>
    <n v="1480576720"/>
    <d v="2016-12-01T07:18:40"/>
    <n v="1477981120"/>
    <d v="2016-11-01T06:18:40"/>
    <b v="0"/>
    <n v="0"/>
  </r>
  <r>
    <x v="3284"/>
    <x v="3278"/>
    <s v="A theater complex that educates as we entertain.  We will provide shows that inspire and theater classes that motivate."/>
    <n v="20000"/>
    <n v="0"/>
    <x v="1"/>
    <s v="US"/>
    <s v="USD"/>
    <n v="1450053370"/>
    <d v="2015-12-14T00:36:10"/>
    <n v="1447461370"/>
    <d v="2015-11-14T00:36:10"/>
    <b v="0"/>
    <n v="0"/>
  </r>
  <r>
    <x v="3285"/>
    <x v="3279"/>
    <s v="A caravan heist goes horribly wrong. When the rogues meet up to discuss the matter, they suspect one of them is the King's guard."/>
    <n v="20000"/>
    <n v="16"/>
    <x v="1"/>
    <s v="US"/>
    <s v="USD"/>
    <n v="1436914815"/>
    <d v="2015-07-14T23:00:15"/>
    <n v="1434322815"/>
    <d v="2015-06-14T23:00:15"/>
    <b v="0"/>
    <n v="1"/>
  </r>
  <r>
    <x v="3286"/>
    <x v="3280"/>
    <s v="Shakespeare's beloved tragedy, MacBeth, staged in the Black Hills of Wyoming during Sturgis '76. Warning! This is no church picnic!"/>
    <n v="20000"/>
    <n v="490"/>
    <x v="1"/>
    <s v="US"/>
    <s v="USD"/>
    <n v="1467481468"/>
    <d v="2016-07-02T17:44:28"/>
    <n v="1464889468"/>
    <d v="2016-06-02T17:44:28"/>
    <b v="0"/>
    <n v="3"/>
  </r>
  <r>
    <x v="3287"/>
    <x v="3281"/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9:18:51"/>
    <n v="1480187931"/>
    <d v="2016-11-26T19:18:51"/>
    <b v="0"/>
    <n v="0"/>
  </r>
  <r>
    <x v="3288"/>
    <x v="3282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d v="2016-02-09T18:37:33"/>
    <b v="0"/>
    <n v="273"/>
  </r>
  <r>
    <x v="3289"/>
    <x v="3283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d v="2014-08-22T19:00:15"/>
    <b v="0"/>
    <n v="1204"/>
  </r>
  <r>
    <x v="3290"/>
    <x v="3284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7:07:56"/>
    <n v="1431414476"/>
    <d v="2015-05-12T07:07:56"/>
    <b v="0"/>
    <n v="36"/>
  </r>
  <r>
    <x v="3291"/>
    <x v="3285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d v="2015-05-11T14:24:18"/>
    <b v="0"/>
    <n v="270"/>
  </r>
  <r>
    <x v="3292"/>
    <x v="3286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d v="2015-01-28T16:37:59"/>
    <b v="0"/>
    <n v="253"/>
  </r>
  <r>
    <x v="3293"/>
    <x v="3287"/>
    <s v="Why is grammar important?"/>
    <n v="22000"/>
    <n v="24490"/>
    <x v="0"/>
    <s v="US"/>
    <s v="USD"/>
    <n v="1360276801"/>
    <d v="2013-02-07T22:40:01"/>
    <n v="1357684801"/>
    <d v="2013-01-08T22:40:01"/>
    <b v="1"/>
    <n v="576"/>
  </r>
  <r>
    <x v="3294"/>
    <x v="3288"/>
    <s v="I want to make it easy for those with food allergies to know where they can safely, and happily eat out with friends and family."/>
    <n v="22000"/>
    <n v="70"/>
    <x v="1"/>
    <s v="AU"/>
    <s v="AUD"/>
    <n v="1414807962"/>
    <d v="2014-11-01T02:12:42"/>
    <n v="1412215962"/>
    <d v="2014-10-02T02:12:42"/>
    <b v="0"/>
    <n v="2"/>
  </r>
  <r>
    <x v="3295"/>
    <x v="3289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d v="2017-01-06T14:23:31"/>
    <b v="0"/>
    <n v="375"/>
  </r>
  <r>
    <x v="3296"/>
    <x v="3290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d v="2013-06-24T14:02:38"/>
    <b v="1"/>
    <n v="159"/>
  </r>
  <r>
    <x v="3297"/>
    <x v="3291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d v="2016-02-26T13:01:20"/>
    <b v="1"/>
    <n v="329"/>
  </r>
  <r>
    <x v="3298"/>
    <x v="3292"/>
    <s v="A trip to fulfill a dream of capturing the wonders and history of ancient Italy in person."/>
    <n v="22000"/>
    <n v="3"/>
    <x v="1"/>
    <s v="US"/>
    <s v="USD"/>
    <n v="1425154655"/>
    <d v="2015-02-28T20:17:35"/>
    <n v="1422562655"/>
    <d v="2015-01-29T20:17:35"/>
    <b v="0"/>
    <n v="3"/>
  </r>
  <r>
    <x v="3299"/>
    <x v="3293"/>
    <s v="Next time you want a beer, put down your keys and pick up your phone. We prevent drunk driving by delivering alcohol to you at home."/>
    <n v="22000"/>
    <n v="10"/>
    <x v="2"/>
    <s v="US"/>
    <s v="USD"/>
    <n v="1423772060"/>
    <d v="2015-02-12T20:14:20"/>
    <n v="1421180060"/>
    <d v="2015-01-13T20:14:20"/>
    <b v="0"/>
    <n v="1"/>
  </r>
  <r>
    <x v="3300"/>
    <x v="3294"/>
    <s v="Hummus-mediterranean diet, real food, organic, vegan, kosher._x000a_An original great health oriented street food in Santa Fe NM."/>
    <n v="22000"/>
    <n v="5557"/>
    <x v="1"/>
    <s v="US"/>
    <s v="USD"/>
    <n v="1428732000"/>
    <d v="2015-04-11T06:00:00"/>
    <n v="1426772928"/>
    <d v="2015-03-19T13:48:48"/>
    <b v="0"/>
    <n v="33"/>
  </r>
  <r>
    <x v="3301"/>
    <x v="3295"/>
    <s v="Hi, everyone my name is Alex, and i want to create not just a cafe spot, but a place that gives everyone a nice warm homey feeling."/>
    <n v="22000"/>
    <n v="0"/>
    <x v="1"/>
    <s v="US"/>
    <s v="USD"/>
    <n v="1417279252"/>
    <d v="2014-11-29T16:40:52"/>
    <n v="1414683652"/>
    <d v="2014-10-30T15:40:52"/>
    <b v="0"/>
    <n v="0"/>
  </r>
  <r>
    <x v="3302"/>
    <x v="3296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d v="2014-07-21T20:24:03"/>
    <b v="0"/>
    <n v="159"/>
  </r>
  <r>
    <x v="3303"/>
    <x v="3297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22:57:58"/>
    <n v="1485903478"/>
    <d v="2017-01-31T22:57:58"/>
    <b v="0"/>
    <n v="2"/>
  </r>
  <r>
    <x v="3304"/>
    <x v="3298"/>
    <s v="Playground was established in 2007 on the back of paper napkins and has since provided opportunities for over 800 boys and girls."/>
    <n v="22000"/>
    <n v="881"/>
    <x v="1"/>
    <s v="US"/>
    <s v="USD"/>
    <n v="1420952340"/>
    <d v="2015-01-11T04:59:00"/>
    <n v="1418146883"/>
    <d v="2014-12-09T17:41:23"/>
    <b v="0"/>
    <n v="16"/>
  </r>
  <r>
    <x v="3305"/>
    <x v="3299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d v="2015-06-23T06:46:37"/>
    <b v="0"/>
    <n v="104"/>
  </r>
  <r>
    <x v="3306"/>
    <x v="3300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8:00:00"/>
    <n v="1441048658"/>
    <d v="2015-08-31T19:17:38"/>
    <b v="1"/>
    <n v="122"/>
  </r>
  <r>
    <x v="3307"/>
    <x v="3301"/>
    <s v="Part Psychological Thriller - Part Heartbreaking Drama - Part Spectacular Farce - 100% New American Musical Theatre"/>
    <n v="22500"/>
    <n v="1"/>
    <x v="1"/>
    <s v="US"/>
    <s v="USD"/>
    <n v="1484354556"/>
    <d v="2017-01-14T00:42:36"/>
    <n v="1479170556"/>
    <d v="2016-11-15T00:42:36"/>
    <b v="0"/>
    <n v="1"/>
  </r>
  <r>
    <x v="3308"/>
    <x v="3302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d v="2016-07-13T21:08:45"/>
    <b v="1"/>
    <n v="577"/>
  </r>
  <r>
    <x v="3309"/>
    <x v="3303"/>
    <s v="In case you missed out on this campaign but are interested in owning a Hotblack London watch, please visit www.hotblacklondon.com."/>
    <n v="23000"/>
    <n v="6118"/>
    <x v="1"/>
    <s v="GB"/>
    <s v="GBP"/>
    <n v="1406130880"/>
    <d v="2014-07-23T15:54:40"/>
    <n v="1403538880"/>
    <d v="2014-06-23T15:54:40"/>
    <b v="0"/>
    <n v="21"/>
  </r>
  <r>
    <x v="3310"/>
    <x v="3304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d v="2015-12-01T06:37:27"/>
    <b v="1"/>
    <n v="280"/>
  </r>
  <r>
    <x v="3311"/>
    <x v="3305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d v="2016-02-23T14:27:36"/>
    <b v="0"/>
    <n v="124"/>
  </r>
  <r>
    <x v="3312"/>
    <x v="3306"/>
    <s v="Stuffed waffles made from Dough. Sweet, savory, salty and then stuffed with meats, fruits, and sauces!"/>
    <n v="23000"/>
    <n v="6061"/>
    <x v="1"/>
    <s v="US"/>
    <s v="USD"/>
    <n v="1438552800"/>
    <d v="2015-08-02T22:00:00"/>
    <n v="1435876423"/>
    <d v="2015-07-02T22:33:43"/>
    <b v="0"/>
    <n v="52"/>
  </r>
  <r>
    <x v="3313"/>
    <x v="3307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d v="2014-07-14T14:04:40"/>
    <b v="1"/>
    <n v="322"/>
  </r>
  <r>
    <x v="3314"/>
    <x v="3308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d v="2016-09-01T18:15:45"/>
    <b v="1"/>
    <n v="97"/>
  </r>
  <r>
    <x v="3315"/>
    <x v="3309"/>
    <s v="Help us produce an iconic new verse play, set in the year 2020, with virtuoso acting and hauntingly beautiful words and music"/>
    <n v="23900"/>
    <n v="6141.99"/>
    <x v="1"/>
    <s v="GB"/>
    <s v="GBP"/>
    <n v="1475398800"/>
    <d v="2016-10-02T09:00:00"/>
    <n v="1472711224"/>
    <d v="2016-09-01T06:27:04"/>
    <b v="0"/>
    <n v="94"/>
  </r>
  <r>
    <x v="3316"/>
    <x v="3310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d v="2015-09-16T22:51:50"/>
    <b v="1"/>
    <n v="314"/>
  </r>
  <r>
    <x v="3317"/>
    <x v="3311"/>
    <s v="A book about a school bus converted into a living space, and the adventure shared by friends on its maiden voyage."/>
    <n v="24000"/>
    <n v="4853"/>
    <x v="1"/>
    <s v="US"/>
    <s v="USD"/>
    <n v="1413417600"/>
    <d v="2014-10-16T00:00:00"/>
    <n v="1410750855"/>
    <d v="2014-09-15T03:14:15"/>
    <b v="1"/>
    <n v="108"/>
  </r>
  <r>
    <x v="3318"/>
    <x v="3312"/>
    <s v="The first tea from a new sustainable tea region in India's young, rising Himalayas."/>
    <n v="24000"/>
    <n v="30226"/>
    <x v="0"/>
    <s v="US"/>
    <s v="USD"/>
    <n v="1426777228"/>
    <d v="2015-03-19T15:00:28"/>
    <n v="1424188828"/>
    <d v="2015-02-17T16:00:28"/>
    <b v="0"/>
    <n v="372"/>
  </r>
  <r>
    <x v="3319"/>
    <x v="3313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d v="2014-10-23T01:41:30"/>
    <b v="1"/>
    <n v="302"/>
  </r>
  <r>
    <x v="3320"/>
    <x v="3314"/>
    <s v="An animated DVD starring Woodsy Owl that entertains children while  showing them how they can help create a cleaner, greener planet."/>
    <n v="24500"/>
    <n v="335"/>
    <x v="1"/>
    <s v="US"/>
    <s v="USD"/>
    <n v="1334097387"/>
    <d v="2012-04-10T22:36:27"/>
    <n v="1328916987"/>
    <d v="2012-02-10T23:36:27"/>
    <b v="0"/>
    <n v="5"/>
  </r>
  <r>
    <x v="3321"/>
    <x v="3315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11:00:00"/>
    <n v="1449785223"/>
    <d v="2015-12-10T22:07:03"/>
    <b v="0"/>
    <n v="5"/>
  </r>
  <r>
    <x v="3322"/>
    <x v="3316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8:43:14"/>
    <n v="1410288194"/>
    <d v="2014-09-09T18:43:14"/>
    <b v="1"/>
    <n v="92"/>
  </r>
  <r>
    <x v="3323"/>
    <x v="3317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d v="2014-04-25T01:07:48"/>
    <b v="0"/>
    <n v="217"/>
  </r>
  <r>
    <x v="3324"/>
    <x v="3318"/>
    <s v="A man learns the undiscovered laws of nature hidden in acts of weather &amp; light phenomena. He soon realizes these acts can be harnessed."/>
    <n v="25000"/>
    <n v="1387"/>
    <x v="2"/>
    <s v="US"/>
    <s v="USD"/>
    <n v="1433988000"/>
    <d v="2015-06-11T02:00:00"/>
    <n v="1431353337"/>
    <d v="2015-05-11T14:08:57"/>
    <b v="0"/>
    <n v="13"/>
  </r>
  <r>
    <x v="3325"/>
    <x v="3319"/>
    <s v="Nine Lives is a story of one woman's survival of EIGHT near deaths and her love for one man as an influence to fight for the NINTH."/>
    <n v="25000"/>
    <n v="279"/>
    <x v="1"/>
    <s v="US"/>
    <s v="USD"/>
    <n v="1412500322"/>
    <d v="2014-10-05T09:12:02"/>
    <n v="1409908322"/>
    <d v="2014-09-05T09:12:02"/>
    <b v="0"/>
    <n v="6"/>
  </r>
  <r>
    <x v="3326"/>
    <x v="3320"/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22:08:55"/>
    <n v="1433974135"/>
    <d v="2015-06-10T22:08:55"/>
    <b v="0"/>
    <n v="0"/>
  </r>
  <r>
    <x v="3327"/>
    <x v="3321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d v="2014-01-23T01:08:24"/>
    <b v="1"/>
    <n v="328"/>
  </r>
  <r>
    <x v="3328"/>
    <x v="3322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d v="2012-08-28T22:54:54"/>
    <b v="1"/>
    <n v="963"/>
  </r>
  <r>
    <x v="3329"/>
    <x v="3323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d v="2012-08-13T11:24:43"/>
    <b v="1"/>
    <n v="129"/>
  </r>
  <r>
    <x v="3330"/>
    <x v="3324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d v="2011-03-24T23:02:18"/>
    <b v="1"/>
    <n v="298"/>
  </r>
  <r>
    <x v="3331"/>
    <x v="3325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d v="2012-07-23T18:32:14"/>
    <b v="1"/>
    <n v="126"/>
  </r>
  <r>
    <x v="3332"/>
    <x v="3326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d v="2016-04-13T13:40:48"/>
    <b v="1"/>
    <n v="186"/>
  </r>
  <r>
    <x v="3333"/>
    <x v="3327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d v="2015-10-14T14:18:38"/>
    <b v="1"/>
    <n v="493"/>
  </r>
  <r>
    <x v="3334"/>
    <x v="3328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d v="2016-08-04T01:35:09"/>
    <b v="1"/>
    <n v="221"/>
  </r>
  <r>
    <x v="3335"/>
    <x v="3329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d v="2016-12-07T19:05:00"/>
    <b v="0"/>
    <n v="43"/>
  </r>
  <r>
    <x v="3336"/>
    <x v="3330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d v="2012-06-25T16:45:17"/>
    <b v="0"/>
    <n v="251"/>
  </r>
  <r>
    <x v="3337"/>
    <x v="3331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d v="2014-10-22T14:01:41"/>
    <b v="0"/>
    <n v="237"/>
  </r>
  <r>
    <x v="3338"/>
    <x v="3332"/>
    <s v="Groundbreaking New Classifieds Website Grows Into Largest Nationwide Coverage By Turning Users Into Entrepreneurs"/>
    <n v="25000"/>
    <n v="123"/>
    <x v="1"/>
    <s v="US"/>
    <s v="USD"/>
    <n v="1415988991"/>
    <d v="2014-11-14T18:16:31"/>
    <n v="1413393391"/>
    <d v="2014-10-15T17:16:31"/>
    <b v="0"/>
    <n v="6"/>
  </r>
  <r>
    <x v="3339"/>
    <x v="3333"/>
    <s v="Our objective is to provide a platform which helps teachers to provide courses to leaners in wide range of locations including Africa."/>
    <n v="25000"/>
    <n v="0"/>
    <x v="1"/>
    <s v="GB"/>
    <s v="GBP"/>
    <n v="1436554249"/>
    <d v="2015-07-10T18:50:49"/>
    <n v="1433962249"/>
    <d v="2015-06-10T18:50:49"/>
    <b v="0"/>
    <n v="0"/>
  </r>
  <r>
    <x v="3340"/>
    <x v="3334"/>
    <s v="Snag-A-Slip is an online platform that connects boaters with awesome marinas and available boat slips so that they can book with ease."/>
    <n v="25000"/>
    <n v="106"/>
    <x v="1"/>
    <s v="US"/>
    <s v="USD"/>
    <n v="1437969540"/>
    <d v="2015-07-27T03:59:00"/>
    <n v="1436297723"/>
    <d v="2015-07-07T19:35:23"/>
    <b v="0"/>
    <n v="2"/>
  </r>
  <r>
    <x v="3341"/>
    <x v="3335"/>
    <s v="Creating a fitness site that will change the fitness game forever!"/>
    <n v="25000"/>
    <n v="26"/>
    <x v="1"/>
    <s v="US"/>
    <s v="USD"/>
    <n v="1460832206"/>
    <d v="2016-04-16T18:43:26"/>
    <n v="1458240206"/>
    <d v="2016-03-17T18:43:26"/>
    <b v="0"/>
    <n v="2"/>
  </r>
  <r>
    <x v="3342"/>
    <x v="3336"/>
    <s v="Creating a web portal to train law enforcement departments on how to handle dogs and a directory and profile system for our dog's."/>
    <n v="25000"/>
    <n v="261"/>
    <x v="2"/>
    <s v="US"/>
    <s v="USD"/>
    <n v="1467934937"/>
    <d v="2016-07-07T23:42:17"/>
    <n v="1465342937"/>
    <d v="2016-06-07T23:42:17"/>
    <b v="0"/>
    <n v="3"/>
  </r>
  <r>
    <x v="3343"/>
    <x v="3337"/>
    <s v="SkyRooms.IO is a social network for business people that actually equips them to do work together. Resume, video conferencing and PM."/>
    <n v="25000"/>
    <n v="0"/>
    <x v="2"/>
    <s v="CA"/>
    <s v="CAD"/>
    <n v="1490560177"/>
    <d v="2017-03-26T20:29:37"/>
    <n v="1487971777"/>
    <d v="2017-02-24T21:29:37"/>
    <b v="0"/>
    <n v="0"/>
  </r>
  <r>
    <x v="3344"/>
    <x v="3338"/>
    <s v="TSOLife is a revolutionary digital platform that allows users to record a personalized legacy to leave behind for future generations."/>
    <n v="25000"/>
    <n v="4345"/>
    <x v="2"/>
    <s v="US"/>
    <s v="USD"/>
    <n v="1439644920"/>
    <d v="2015-08-15T13:22:00"/>
    <n v="1436793939"/>
    <d v="2015-07-13T13:25:39"/>
    <b v="0"/>
    <n v="39"/>
  </r>
  <r>
    <x v="3345"/>
    <x v="3339"/>
    <s v="Network used for building technology development teams."/>
    <n v="25000"/>
    <n v="2"/>
    <x v="2"/>
    <s v="US"/>
    <s v="USD"/>
    <n v="1428804762"/>
    <d v="2015-04-12T02:12:42"/>
    <n v="1426212762"/>
    <d v="2015-03-13T02:12:42"/>
    <b v="0"/>
    <n v="1"/>
  </r>
  <r>
    <x v="3346"/>
    <x v="3340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d v="2015-04-06T15:24:35"/>
    <b v="0"/>
    <n v="152"/>
  </r>
  <r>
    <x v="3347"/>
    <x v="3341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d v="2014-09-16T15:58:59"/>
    <b v="0"/>
    <n v="1021"/>
  </r>
  <r>
    <x v="3348"/>
    <x v="3342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d v="2014-11-13T00:25:11"/>
    <b v="0"/>
    <n v="105"/>
  </r>
  <r>
    <x v="3349"/>
    <x v="3343"/>
    <s v="The first GPS tracker created entirely in Italy that allows you to know where your pet is located at any time throughout any device."/>
    <n v="25000"/>
    <n v="199"/>
    <x v="1"/>
    <s v="IT"/>
    <s v="EUR"/>
    <n v="1465130532"/>
    <d v="2016-06-05T12:42:12"/>
    <n v="1462538532"/>
    <d v="2016-05-06T12:42:12"/>
    <b v="0"/>
    <n v="1"/>
  </r>
  <r>
    <x v="3350"/>
    <x v="3344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d v="2012-03-09T19:19:38"/>
    <b v="0"/>
    <n v="153"/>
  </r>
  <r>
    <x v="3351"/>
    <x v="3345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8:49:03"/>
    <n v="1409942943"/>
    <d v="2014-09-05T18:49:03"/>
    <b v="0"/>
    <n v="32"/>
  </r>
  <r>
    <x v="3352"/>
    <x v="3346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6T03:59:00"/>
    <n v="1474676646"/>
    <d v="2016-09-24T00:24:06"/>
    <b v="0"/>
    <n v="6"/>
  </r>
  <r>
    <x v="3353"/>
    <x v="3347"/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8:49:24"/>
    <n v="1407178164"/>
    <d v="2014-08-04T18:49:24"/>
    <b v="0"/>
    <n v="2"/>
  </r>
  <r>
    <x v="3354"/>
    <x v="3348"/>
    <s v="Harnessing wearable technology as a powerful defense for food-allergy children."/>
    <n v="25000"/>
    <n v="20552"/>
    <x v="2"/>
    <s v="US"/>
    <s v="USD"/>
    <n v="1455814827"/>
    <d v="2016-02-18T17:00:27"/>
    <n v="1453222827"/>
    <d v="2016-01-19T17:00:27"/>
    <b v="0"/>
    <n v="95"/>
  </r>
  <r>
    <x v="3355"/>
    <x v="3349"/>
    <s v="Versa Prima: The first portable and wearable LED strip that's controlled via Bluetooth. Designed to be versatile for your creativity."/>
    <n v="25000"/>
    <n v="8632"/>
    <x v="2"/>
    <s v="US"/>
    <s v="USD"/>
    <n v="1451419200"/>
    <d v="2015-12-29T20:00:00"/>
    <n v="1449000056"/>
    <d v="2015-12-01T20:00:56"/>
    <b v="0"/>
    <n v="90"/>
  </r>
  <r>
    <x v="3356"/>
    <x v="3350"/>
    <s v="An epic strategy game of world conquest with simultaneous turn-based multiplayer gameplay and no hotseat waiting"/>
    <n v="25000"/>
    <n v="7344"/>
    <x v="1"/>
    <s v="US"/>
    <s v="USD"/>
    <n v="1452744011"/>
    <d v="2016-01-14T04:00:11"/>
    <n v="1450152011"/>
    <d v="2015-12-15T04:00:11"/>
    <b v="0"/>
    <n v="167"/>
  </r>
  <r>
    <x v="3357"/>
    <x v="3351"/>
    <s v="Kick, Punch... Fireball is an FPS type arena game set inside the fantasy world."/>
    <n v="25000"/>
    <n v="1803"/>
    <x v="1"/>
    <s v="US"/>
    <s v="USD"/>
    <n v="1397413095"/>
    <d v="2014-04-13T18:18:15"/>
    <n v="1394821095"/>
    <d v="2014-03-14T18:18:15"/>
    <b v="0"/>
    <n v="22"/>
  </r>
  <r>
    <x v="3358"/>
    <x v="3352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14:17:15"/>
    <n v="1329146235"/>
    <d v="2012-02-13T15:17:15"/>
    <b v="0"/>
    <n v="21"/>
  </r>
  <r>
    <x v="3359"/>
    <x v="3353"/>
    <s v="Planet Ninjahwah is a highly anticipated futuristic action adventure game that will blow your mind!!"/>
    <n v="25000"/>
    <n v="0"/>
    <x v="1"/>
    <s v="US"/>
    <s v="USD"/>
    <n v="1319835400"/>
    <d v="2011-10-28T20:56:40"/>
    <n v="1315947400"/>
    <d v="2011-09-13T20:56:40"/>
    <b v="0"/>
    <n v="0"/>
  </r>
  <r>
    <x v="3360"/>
    <x v="3354"/>
    <s v="We are creating a new Mario Bro's style game called KFK:Original. It's challenging, fun and totally awesome!!!"/>
    <n v="25000"/>
    <n v="1"/>
    <x v="1"/>
    <s v="AU"/>
    <s v="AUD"/>
    <n v="1417235580"/>
    <d v="2014-11-29T04:33:00"/>
    <n v="1416034228"/>
    <d v="2014-11-15T06:50:28"/>
    <b v="0"/>
    <n v="1"/>
  </r>
  <r>
    <x v="3361"/>
    <x v="3355"/>
    <s v="This classic online RPG is being overhauled to run on more devices with an interface better suited for both mobile and widescreen."/>
    <n v="25000"/>
    <n v="9875"/>
    <x v="1"/>
    <s v="US"/>
    <s v="USD"/>
    <n v="1461440421"/>
    <d v="2016-04-23T19:40:21"/>
    <n v="1458848421"/>
    <d v="2016-03-24T19:40:21"/>
    <b v="0"/>
    <n v="39"/>
  </r>
  <r>
    <x v="3362"/>
    <x v="3356"/>
    <s v="amazing gourmet baked potato truck with variable options for everyone, its always been my dream, help me make it come true :)."/>
    <n v="25000"/>
    <n v="0"/>
    <x v="1"/>
    <s v="CA"/>
    <s v="CAD"/>
    <n v="1413760783"/>
    <d v="2014-10-19T23:19:43"/>
    <n v="1408576783"/>
    <d v="2014-08-20T23:19:43"/>
    <b v="0"/>
    <n v="0"/>
  </r>
  <r>
    <x v="3363"/>
    <x v="3357"/>
    <s v="Basically home style foods as huge sandwiches, burgers, and apps. Limitited to NOTHING. Irish,Mexican, cajÃ£n, southern bqq even veggies"/>
    <n v="25000"/>
    <n v="0"/>
    <x v="1"/>
    <s v="US"/>
    <s v="USD"/>
    <n v="1441592863"/>
    <d v="2015-09-07T02:27:43"/>
    <n v="1439000863"/>
    <d v="2015-08-08T02:27:43"/>
    <b v="0"/>
    <n v="0"/>
  </r>
  <r>
    <x v="3364"/>
    <x v="3358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8:20:08"/>
    <n v="1405448408"/>
    <d v="2014-07-15T18:20:08"/>
    <b v="0"/>
    <n v="8"/>
  </r>
  <r>
    <x v="3365"/>
    <x v="3359"/>
    <s v="They are sweet, sticky and incredibly addictive. People are left with a huge smile and a full stomach but still ask for more!!!"/>
    <n v="25000"/>
    <n v="100"/>
    <x v="1"/>
    <s v="GB"/>
    <s v="GBP"/>
    <n v="1433021171"/>
    <d v="2015-05-30T21:26:11"/>
    <n v="1430429171"/>
    <d v="2015-04-30T21:26:11"/>
    <b v="0"/>
    <n v="2"/>
  </r>
  <r>
    <x v="3366"/>
    <x v="3360"/>
    <s v="Tulsa's first true biodiesel, alternative energy powered food truck! Oh yeah, and delicious food!"/>
    <n v="25000"/>
    <n v="25"/>
    <x v="1"/>
    <s v="US"/>
    <s v="USD"/>
    <n v="1415909927"/>
    <d v="2014-11-13T20:18:47"/>
    <n v="1414351127"/>
    <d v="2014-10-26T19:18:47"/>
    <b v="0"/>
    <n v="1"/>
  </r>
  <r>
    <x v="3367"/>
    <x v="336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d v="2015-05-28T06:55:54"/>
    <b v="0"/>
    <n v="271"/>
  </r>
  <r>
    <x v="3368"/>
    <x v="3362"/>
    <s v="We have the songs, concept, need to add songs and mix/package for shows in Hawaii, book dates outside of Maui and advance his message"/>
    <n v="25000"/>
    <n v="0"/>
    <x v="2"/>
    <s v="US"/>
    <s v="USD"/>
    <n v="1345790865"/>
    <d v="2012-08-24T06:47:45"/>
    <n v="1344062865"/>
    <d v="2012-08-04T06:47:45"/>
    <b v="0"/>
    <n v="0"/>
  </r>
  <r>
    <x v="3369"/>
    <x v="3363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d v="2012-07-26T16:33:45"/>
    <b v="1"/>
    <n v="467"/>
  </r>
  <r>
    <x v="3370"/>
    <x v="3364"/>
    <s v="Dial up your performance with UB Fit: 1st wearable resistance technology that allows you to tone muscles while doing a cardio workout"/>
    <n v="25000"/>
    <n v="4940"/>
    <x v="2"/>
    <s v="US"/>
    <s v="USD"/>
    <n v="1449354502"/>
    <d v="2015-12-05T22:28:22"/>
    <n v="1446762502"/>
    <d v="2015-11-05T22:28:22"/>
    <b v="0"/>
    <n v="16"/>
  </r>
  <r>
    <x v="3371"/>
    <x v="3365"/>
    <s v="BRILLAR: Your Kids Ultimate Wearable Companion. Educates, Rewards, Entertains, Calls, Motivates, Messages + Tracks Location &amp; Steps."/>
    <n v="25000"/>
    <n v="17590"/>
    <x v="2"/>
    <s v="GB"/>
    <s v="GBP"/>
    <n v="1475333917"/>
    <d v="2016-10-01T14:58:37"/>
    <n v="1472569117"/>
    <d v="2016-08-30T14:58:37"/>
    <b v="0"/>
    <n v="46"/>
  </r>
  <r>
    <x v="3372"/>
    <x v="3366"/>
    <s v="Will more people read the Bible if it were translated into Emoticons?"/>
    <n v="25000"/>
    <n v="105"/>
    <x v="1"/>
    <s v="US"/>
    <s v="USD"/>
    <n v="1417195201"/>
    <d v="2014-11-28T17:20:01"/>
    <n v="1414599601"/>
    <d v="2014-10-29T16:20:01"/>
    <b v="1"/>
    <n v="17"/>
  </r>
  <r>
    <x v="3373"/>
    <x v="3367"/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5:45:04"/>
    <n v="1471844704"/>
    <d v="2016-08-22T05:45:04"/>
    <b v="0"/>
    <n v="2"/>
  </r>
  <r>
    <x v="3374"/>
    <x v="3368"/>
    <s v="The ambitious translation of one of the most important books in the history of medicine by Charles Estienne, the classmate of Vesalius"/>
    <n v="25000"/>
    <n v="0"/>
    <x v="2"/>
    <s v="FR"/>
    <s v="EUR"/>
    <n v="1492270947"/>
    <d v="2017-04-15T15:42:27"/>
    <n v="1488386547"/>
    <d v="2017-03-01T16:42:27"/>
    <b v="0"/>
    <n v="0"/>
  </r>
  <r>
    <x v="3375"/>
    <x v="3369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d v="2013-09-16T13:01:43"/>
    <b v="1"/>
    <n v="336"/>
  </r>
  <r>
    <x v="3376"/>
    <x v="3370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d v="2015-08-18T14:20:40"/>
    <b v="1"/>
    <n v="176"/>
  </r>
  <r>
    <x v="3377"/>
    <x v="3371"/>
    <s v="A world adventure to seek culture and inspiration through art. Putting a visual documentation of our journey into a book."/>
    <n v="25000"/>
    <n v="3410"/>
    <x v="2"/>
    <s v="US"/>
    <s v="USD"/>
    <n v="1419384585"/>
    <d v="2014-12-24T01:29:45"/>
    <n v="1416360585"/>
    <d v="2014-11-19T01:29:45"/>
    <b v="0"/>
    <n v="22"/>
  </r>
  <r>
    <x v="3378"/>
    <x v="3372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d v="2012-04-24T18:46:08"/>
    <b v="0"/>
    <n v="221"/>
  </r>
  <r>
    <x v="3379"/>
    <x v="3373"/>
    <s v="Change the world. Music should be more fun, positive, and compassionate. What goes into your ears is important- same for your kids."/>
    <n v="25000"/>
    <n v="1967"/>
    <x v="1"/>
    <s v="US"/>
    <s v="USD"/>
    <n v="1430517761"/>
    <d v="2015-05-01T22:02:41"/>
    <n v="1427925761"/>
    <d v="2015-04-01T22:02:41"/>
    <b v="0"/>
    <n v="17"/>
  </r>
  <r>
    <x v="3380"/>
    <x v="3374"/>
    <s v="In 1970 Helaine Garren shot a series of images at Bensingerâ€™s Pool Hall in Chicago, Illinois."/>
    <n v="25000"/>
    <n v="15281"/>
    <x v="1"/>
    <s v="US"/>
    <s v="USD"/>
    <n v="1439189940"/>
    <d v="2015-08-10T06:59:00"/>
    <n v="1435970682"/>
    <d v="2015-07-04T00:44:42"/>
    <b v="1"/>
    <n v="139"/>
  </r>
  <r>
    <x v="3381"/>
    <x v="3375"/>
    <s v="A unique Photographic Book Project about the Passionate Moments and Strong Emotions that lie within Karate"/>
    <n v="25000"/>
    <n v="509"/>
    <x v="1"/>
    <s v="CH"/>
    <s v="CHF"/>
    <n v="1469473200"/>
    <d v="2016-07-25T19:00:00"/>
    <n v="1467061303"/>
    <d v="2016-06-27T21:01:43"/>
    <b v="0"/>
    <n v="6"/>
  </r>
  <r>
    <x v="3382"/>
    <x v="3376"/>
    <s v="A mobile application that will allow math learners to practice math operations and improve critical thinking. Ideal for ages 7 to 12."/>
    <n v="25000"/>
    <n v="125"/>
    <x v="1"/>
    <s v="US"/>
    <s v="USD"/>
    <n v="1488340800"/>
    <d v="2017-03-01T04:00:00"/>
    <n v="1483768497"/>
    <d v="2017-01-07T05:54:57"/>
    <b v="0"/>
    <n v="2"/>
  </r>
  <r>
    <x v="3383"/>
    <x v="3377"/>
    <s v="PaperChase is a popular endless flying game conceived by a 15 year old and loved by millions worldwide.  Help us build version 3!"/>
    <n v="25000"/>
    <n v="1217"/>
    <x v="1"/>
    <s v="US"/>
    <s v="USD"/>
    <n v="1450166340"/>
    <d v="2015-12-15T07:59:00"/>
    <n v="1448044925"/>
    <d v="2015-11-20T18:42:05"/>
    <b v="0"/>
    <n v="17"/>
  </r>
  <r>
    <x v="3384"/>
    <x v="3378"/>
    <s v="Before Dick Armstrong passed away unexpectedly in 2003, he invented an AxleCrutch device to help his customers-his idea lives on today."/>
    <n v="25000"/>
    <n v="42"/>
    <x v="1"/>
    <s v="US"/>
    <s v="USD"/>
    <n v="1410127994"/>
    <d v="2014-09-07T22:13:14"/>
    <n v="1407535994"/>
    <d v="2014-08-08T22:13:14"/>
    <b v="0"/>
    <n v="4"/>
  </r>
  <r>
    <x v="3385"/>
    <x v="3379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22:01:40"/>
    <n v="1480456900"/>
    <d v="2016-11-29T22:01:40"/>
    <b v="0"/>
    <n v="4"/>
  </r>
  <r>
    <x v="3386"/>
    <x v="3380"/>
    <s v="Repel Japanese beetles and garden pests. Grow organic fruit and vegetables to help the environment, one plant at a time."/>
    <n v="25000"/>
    <n v="260"/>
    <x v="1"/>
    <s v="US"/>
    <s v="USD"/>
    <n v="1407869851"/>
    <d v="2014-08-12T18:57:31"/>
    <n v="1404845851"/>
    <d v="2014-07-08T18:57:31"/>
    <b v="0"/>
    <n v="9"/>
  </r>
  <r>
    <x v="3387"/>
    <x v="3381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d v="2012-02-22T01:22:35"/>
    <b v="1"/>
    <n v="426"/>
  </r>
  <r>
    <x v="3388"/>
    <x v="3382"/>
    <s v="MIDI Sprout enables plants to play synthesizers in real time."/>
    <n v="25000"/>
    <n v="33370.769999999997"/>
    <x v="0"/>
    <s v="US"/>
    <s v="USD"/>
    <n v="1398052740"/>
    <d v="2014-04-21T03:59:00"/>
    <n v="1394127585"/>
    <d v="2014-03-06T17:39:45"/>
    <b v="1"/>
    <n v="454"/>
  </r>
  <r>
    <x v="3389"/>
    <x v="3383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d v="2016-11-15T13:34:34"/>
    <b v="1"/>
    <n v="531"/>
  </r>
  <r>
    <x v="3390"/>
    <x v="3384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d v="2014-03-27T01:58:38"/>
    <b v="1"/>
    <n v="158"/>
  </r>
  <r>
    <x v="3391"/>
    <x v="3385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d v="2014-05-24T15:25:50"/>
    <b v="0"/>
    <n v="1364"/>
  </r>
  <r>
    <x v="3392"/>
    <x v="3386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d v="2016-09-20T20:11:55"/>
    <b v="0"/>
    <n v="76"/>
  </r>
  <r>
    <x v="3393"/>
    <x v="3387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d v="2016-12-19T15:16:37"/>
    <b v="0"/>
    <n v="859"/>
  </r>
  <r>
    <x v="3394"/>
    <x v="3388"/>
    <s v="Next stretch goal unlocks at $33,000 and/or 500 backers unlocks 2 bonus stretch goals."/>
    <n v="25000"/>
    <n v="32006.67"/>
    <x v="0"/>
    <s v="US"/>
    <s v="USD"/>
    <n v="1385870520"/>
    <d v="2013-12-01T04:02:00"/>
    <n v="1382742014"/>
    <d v="2013-10-25T23:00:14"/>
    <b v="0"/>
    <n v="426"/>
  </r>
  <r>
    <x v="3395"/>
    <x v="3389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d v="2016-11-03T00:07:53"/>
    <b v="0"/>
    <n v="571"/>
  </r>
  <r>
    <x v="3396"/>
    <x v="3390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d v="2016-12-21T20:51:53"/>
    <b v="0"/>
    <n v="1670"/>
  </r>
  <r>
    <x v="3397"/>
    <x v="3391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d v="2014-06-17T14:59:06"/>
    <b v="1"/>
    <n v="125"/>
  </r>
  <r>
    <x v="3398"/>
    <x v="3392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d v="2015-01-07T15:04:31"/>
    <b v="1"/>
    <n v="352"/>
  </r>
  <r>
    <x v="3399"/>
    <x v="3393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d v="2014-05-12T13:44:03"/>
    <b v="1"/>
    <n v="221"/>
  </r>
  <r>
    <x v="3400"/>
    <x v="3394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d v="2016-11-18T19:11:49"/>
    <b v="1"/>
    <n v="1104"/>
  </r>
  <r>
    <x v="3401"/>
    <x v="3395"/>
    <s v="iDEA virtual activities, the perfect way to encourage children and families to get active - physically, socially and mentally."/>
    <n v="25000"/>
    <n v="2630"/>
    <x v="2"/>
    <s v="GB"/>
    <s v="GBP"/>
    <n v="1445431533"/>
    <d v="2015-10-21T12:45:33"/>
    <n v="1442839533"/>
    <d v="2015-09-21T12:45:33"/>
    <b v="0"/>
    <n v="27"/>
  </r>
  <r>
    <x v="3402"/>
    <x v="3396"/>
    <s v="A website that lets local businesses offer deals to customers and be found online. They pay a small yearly fee and keep %100 of profit."/>
    <n v="25000"/>
    <n v="0"/>
    <x v="2"/>
    <s v="US"/>
    <s v="USD"/>
    <n v="1455132611"/>
    <d v="2016-02-10T19:30:11"/>
    <n v="1452540611"/>
    <d v="2016-01-11T19:30:11"/>
    <b v="0"/>
    <n v="0"/>
  </r>
  <r>
    <x v="3403"/>
    <x v="3397"/>
    <s v="Let's go get it back! Most people can get $5,000 to $6,000 more a year in tax deductions. Stop the abuse and get back your share!"/>
    <n v="25000"/>
    <n v="82"/>
    <x v="2"/>
    <s v="US"/>
    <s v="USD"/>
    <n v="1418877141"/>
    <d v="2014-12-18T04:32:21"/>
    <n v="1416285141"/>
    <d v="2014-11-18T04:32:21"/>
    <b v="0"/>
    <n v="4"/>
  </r>
  <r>
    <x v="3404"/>
    <x v="3398"/>
    <s v="I am looking to start a food truck with an infusion of my Puerto Rican heritage and my love for BBQ."/>
    <n v="25000"/>
    <n v="460"/>
    <x v="1"/>
    <s v="US"/>
    <s v="USD"/>
    <n v="1439931675"/>
    <d v="2015-08-18T21:01:15"/>
    <n v="1437339675"/>
    <d v="2015-07-19T21:01:15"/>
    <b v="0"/>
    <n v="6"/>
  </r>
  <r>
    <x v="3405"/>
    <x v="3399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7:34:42"/>
    <n v="1437932082"/>
    <d v="2015-07-26T17:34:42"/>
    <b v="0"/>
    <n v="3"/>
  </r>
  <r>
    <x v="3406"/>
    <x v="3400"/>
    <s v="I want to start my food truck business."/>
    <n v="25000"/>
    <n v="5"/>
    <x v="1"/>
    <s v="US"/>
    <s v="USD"/>
    <n v="1427225644"/>
    <d v="2015-03-24T19:34:04"/>
    <n v="1422045244"/>
    <d v="2015-01-23T20:34:04"/>
    <b v="0"/>
    <n v="5"/>
  </r>
  <r>
    <x v="3407"/>
    <x v="3401"/>
    <s v="Great and creative food from the heart in the form of a sweet food truck!"/>
    <n v="25000"/>
    <n v="310"/>
    <x v="1"/>
    <s v="US"/>
    <s v="USD"/>
    <n v="1414445108"/>
    <d v="2014-10-27T21:25:08"/>
    <n v="1411853108"/>
    <d v="2014-09-27T21:25:08"/>
    <b v="0"/>
    <n v="9"/>
  </r>
  <r>
    <x v="3408"/>
    <x v="3402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d v="2015-07-26T23:52:09"/>
    <b v="1"/>
    <n v="238"/>
  </r>
  <r>
    <x v="3409"/>
    <x v="3403"/>
    <s v="We will build hubs so that teens can use tech to develop business solutions to their communities greatest challenges. Help us!"/>
    <n v="25000"/>
    <n v="2836"/>
    <x v="1"/>
    <s v="US"/>
    <s v="USD"/>
    <n v="1419017880"/>
    <d v="2014-12-19T19:38:00"/>
    <n v="1416419916"/>
    <d v="2014-11-19T17:58:36"/>
    <b v="1"/>
    <n v="84"/>
  </r>
  <r>
    <x v="3410"/>
    <x v="3404"/>
    <s v="We are working to establish a collaborative work-space with the goal of creating a community of knowledge, design, and creativity."/>
    <n v="25000"/>
    <n v="1897"/>
    <x v="1"/>
    <s v="US"/>
    <s v="USD"/>
    <n v="1415655289"/>
    <d v="2014-11-10T21:34:49"/>
    <n v="1413059689"/>
    <d v="2014-10-11T20:34:49"/>
    <b v="1"/>
    <n v="29"/>
  </r>
  <r>
    <x v="3411"/>
    <x v="3405"/>
    <s v="The Crane will be the new home for independent theater in Northeast Minneapolis"/>
    <n v="25000"/>
    <n v="29089"/>
    <x v="0"/>
    <s v="US"/>
    <s v="USD"/>
    <n v="1476486000"/>
    <d v="2016-10-14T23:00:00"/>
    <n v="1474040596"/>
    <d v="2016-09-16T15:43:16"/>
    <b v="1"/>
    <n v="305"/>
  </r>
  <r>
    <x v="3412"/>
    <x v="3406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d v="2014-10-22T21:57:29"/>
    <b v="1"/>
    <n v="325"/>
  </r>
  <r>
    <x v="3413"/>
    <x v="3407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d v="2016-10-12T11:10:53"/>
    <b v="0"/>
    <n v="173"/>
  </r>
  <r>
    <x v="3414"/>
    <x v="3408"/>
    <s v="Hercules must complete four challenges in order to meet the father he never knew"/>
    <n v="25000"/>
    <n v="1"/>
    <x v="1"/>
    <s v="GB"/>
    <s v="GBP"/>
    <n v="1426365994"/>
    <d v="2015-03-14T20:46:34"/>
    <n v="1421185594"/>
    <d v="2015-01-13T21:46:34"/>
    <b v="0"/>
    <n v="1"/>
  </r>
  <r>
    <x v="3415"/>
    <x v="3409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d v="2015-04-09T13:21:50"/>
    <b v="0"/>
    <n v="147"/>
  </r>
  <r>
    <x v="3416"/>
    <x v="3410"/>
    <s v="Ovations wants to buy property to open a variety club to become the 1st minority owned club in Cincy, focusing on artists on the rise."/>
    <n v="25000"/>
    <n v="1"/>
    <x v="1"/>
    <s v="US"/>
    <s v="USD"/>
    <n v="1425250955"/>
    <d v="2015-03-01T23:02:35"/>
    <n v="1422658955"/>
    <d v="2015-01-30T23:02:35"/>
    <b v="0"/>
    <n v="1"/>
  </r>
  <r>
    <x v="3417"/>
    <x v="3411"/>
    <s v="Bringing Health, Wellness and Creative Empowerment to an active community in a whole new way... are you ready to 'FLOAT', Duluth?"/>
    <n v="25000"/>
    <n v="1072"/>
    <x v="1"/>
    <s v="US"/>
    <s v="USD"/>
    <n v="1480007460"/>
    <d v="2016-11-24T17:11:00"/>
    <n v="1475760567"/>
    <d v="2016-10-06T13:29:27"/>
    <b v="0"/>
    <n v="13"/>
  </r>
  <r>
    <x v="3418"/>
    <x v="3412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d v="2016-07-25T06:41:21"/>
    <b v="1"/>
    <n v="218"/>
  </r>
  <r>
    <x v="3419"/>
    <x v="3413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d v="2016-09-14T07:22:31"/>
    <b v="0"/>
    <n v="265"/>
  </r>
  <r>
    <x v="3420"/>
    <x v="3414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d v="2014-10-27T13:40:40"/>
    <b v="0"/>
    <n v="128"/>
  </r>
  <r>
    <x v="3421"/>
    <x v="3415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d v="2014-10-08T02:58:00"/>
    <b v="0"/>
    <n v="557"/>
  </r>
  <r>
    <x v="3422"/>
    <x v="3416"/>
    <s v="Help create a permanent home for live comedy shows and classes in Downtown RVA."/>
    <n v="25000"/>
    <n v="27196.71"/>
    <x v="0"/>
    <s v="US"/>
    <s v="USD"/>
    <n v="1367674009"/>
    <d v="2013-05-04T13:26:49"/>
    <n v="1365082009"/>
    <d v="2013-04-04T13:26:49"/>
    <b v="0"/>
    <n v="307"/>
  </r>
  <r>
    <x v="3423"/>
    <x v="3417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d v="2013-07-11T18:50:44"/>
    <b v="0"/>
    <n v="329"/>
  </r>
  <r>
    <x v="3424"/>
    <x v="3418"/>
    <s v="Looking to establish a communal space for art shows, bands, farmer's markets, environmental education, and traditional skills."/>
    <n v="25000"/>
    <n v="0"/>
    <x v="1"/>
    <s v="US"/>
    <s v="USD"/>
    <n v="1412003784"/>
    <d v="2014-09-29T15:16:24"/>
    <n v="1406819784"/>
    <d v="2014-07-31T15:16:24"/>
    <b v="0"/>
    <n v="0"/>
  </r>
  <r>
    <x v="3425"/>
    <x v="3419"/>
    <s v="A castle themed events center with large and small spaces to support a variety of arts i.e. performing, visual, music, theater, dance"/>
    <n v="25000"/>
    <n v="10"/>
    <x v="1"/>
    <s v="US"/>
    <s v="USD"/>
    <n v="1406683172"/>
    <d v="2014-07-30T01:19:32"/>
    <n v="1404523172"/>
    <d v="2014-07-05T01:19:32"/>
    <b v="0"/>
    <n v="2"/>
  </r>
  <r>
    <x v="3426"/>
    <x v="3420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13:42:39"/>
    <n v="1455025359"/>
    <d v="2016-02-09T13:42:39"/>
    <b v="0"/>
    <n v="3"/>
  </r>
  <r>
    <x v="3427"/>
    <x v="3421"/>
    <s v="Get behind a new music venue in our city by helping with equipment! We're pre-selling tickets to our party and offering other perks."/>
    <n v="25000"/>
    <n v="610"/>
    <x v="1"/>
    <s v="US"/>
    <s v="USD"/>
    <n v="1443561159"/>
    <d v="2015-09-29T21:12:39"/>
    <n v="1440969159"/>
    <d v="2015-08-30T21:12:39"/>
    <b v="0"/>
    <n v="9"/>
  </r>
  <r>
    <x v="3428"/>
    <x v="3422"/>
    <s v="A community space in Somerville, MA to celebrate the beautiful intersection of sports and creativity."/>
    <n v="25000"/>
    <n v="5854"/>
    <x v="1"/>
    <s v="US"/>
    <s v="USD"/>
    <n v="1468029540"/>
    <d v="2016-07-09T01:59:00"/>
    <n v="1465304483"/>
    <d v="2016-06-07T13:01:23"/>
    <b v="0"/>
    <n v="45"/>
  </r>
  <r>
    <x v="3429"/>
    <x v="3423"/>
    <s v="Cat People Unite! It's time we get a space of our own to relax, socialize and learn! Join the Catmunity!"/>
    <n v="25000"/>
    <n v="10"/>
    <x v="1"/>
    <s v="US"/>
    <s v="USD"/>
    <n v="1487465119"/>
    <d v="2017-02-19T00:45:19"/>
    <n v="1484009119"/>
    <d v="2017-01-10T00:45:19"/>
    <b v="0"/>
    <n v="1"/>
  </r>
  <r>
    <x v="3430"/>
    <x v="3424"/>
    <s v="A big dream, small budget, the drive/passion of so many volunteers...indoor skatepark in Eau Claire, WI._x000a__x000a_This is UR skatepark!"/>
    <n v="25000"/>
    <n v="1040"/>
    <x v="2"/>
    <s v="US"/>
    <s v="USD"/>
    <n v="1459121162"/>
    <d v="2016-03-27T23:26:02"/>
    <n v="1456532762"/>
    <d v="2016-02-27T00:26:02"/>
    <b v="0"/>
    <n v="17"/>
  </r>
  <r>
    <x v="3431"/>
    <x v="3425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d v="2017-01-27T00:58:54"/>
    <b v="0"/>
    <n v="0"/>
  </r>
  <r>
    <x v="3432"/>
    <x v="3426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d v="2014-10-06T17:48:44"/>
    <b v="1"/>
    <n v="213"/>
  </r>
  <r>
    <x v="3433"/>
    <x v="3427"/>
    <s v="POE is a tragicomic musical about the life and works of Edgar Poe, with Death as his therapist helping him find peace in the beyond."/>
    <n v="25000"/>
    <n v="1"/>
    <x v="1"/>
    <s v="US"/>
    <s v="USD"/>
    <n v="1475853060"/>
    <d v="2016-10-07T15:11:00"/>
    <n v="1470672906"/>
    <d v="2016-08-08T16:15:06"/>
    <b v="0"/>
    <n v="1"/>
  </r>
  <r>
    <x v="3434"/>
    <x v="3428"/>
    <s v="It feels like the first time. Like the very first time everyone's coming-of-age comes to the stage. Think 'Wicked', with bad acne."/>
    <n v="25000"/>
    <n v="0"/>
    <x v="1"/>
    <s v="US"/>
    <s v="USD"/>
    <n v="1447734439"/>
    <d v="2015-11-17T04:27:19"/>
    <n v="1444274839"/>
    <d v="2015-10-08T03:27:19"/>
    <b v="0"/>
    <n v="0"/>
  </r>
  <r>
    <x v="3435"/>
    <x v="3429"/>
    <s v="Help us record the concept album and stage grand concerts with a fantastic cast and orchestra. Get your tickets, music and more!"/>
    <n v="25000"/>
    <n v="1241"/>
    <x v="2"/>
    <s v="US"/>
    <s v="USD"/>
    <n v="1481213752"/>
    <d v="2016-12-08T16:15:52"/>
    <n v="1478621752"/>
    <d v="2016-11-08T16:15:52"/>
    <b v="0"/>
    <n v="14"/>
  </r>
  <r>
    <x v="3436"/>
    <x v="3430"/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5:37:44"/>
    <n v="1400168264"/>
    <d v="2014-05-15T15:37:44"/>
    <b v="0"/>
    <n v="0"/>
  </r>
  <r>
    <x v="3437"/>
    <x v="3431"/>
    <s v="A film to stop society from judging others and get along. Life is not about discrimination! Donate for this Thrilling Drama Series!!!!"/>
    <n v="26000"/>
    <n v="0"/>
    <x v="1"/>
    <s v="US"/>
    <s v="USD"/>
    <n v="1483088400"/>
    <d v="2016-12-30T09:00:00"/>
    <n v="1481324760"/>
    <d v="2016-12-09T23:06:00"/>
    <b v="0"/>
    <n v="0"/>
  </r>
  <r>
    <x v="3438"/>
    <x v="3432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d v="2014-03-21T16:01:54"/>
    <b v="1"/>
    <n v="131"/>
  </r>
  <r>
    <x v="3439"/>
    <x v="3433"/>
    <s v="Sirius Online is currently the work of two brothers striving to bring the Era of Freelancer back, adding dynamic markets and more."/>
    <n v="26000"/>
    <n v="678"/>
    <x v="1"/>
    <s v="DE"/>
    <s v="EUR"/>
    <n v="1463232936"/>
    <d v="2016-05-14T13:35:36"/>
    <n v="1461072936"/>
    <d v="2016-04-19T13:35:36"/>
    <b v="0"/>
    <n v="18"/>
  </r>
  <r>
    <x v="3440"/>
    <x v="3434"/>
    <s v="An Iconic look at one of California's oldest beach communities, photographed in Monochrome, on a c1947 medium format 6x6cm Box Camera."/>
    <n v="26000"/>
    <n v="1707"/>
    <x v="1"/>
    <s v="US"/>
    <s v="USD"/>
    <n v="1427850090"/>
    <d v="2015-04-01T01:01:30"/>
    <n v="1425261690"/>
    <d v="2015-03-02T02:01:30"/>
    <b v="0"/>
    <n v="8"/>
  </r>
  <r>
    <x v="3441"/>
    <x v="3435"/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8:58:10"/>
    <n v="1440701890"/>
    <d v="2015-08-27T18:58:10"/>
    <b v="0"/>
    <n v="1"/>
  </r>
  <r>
    <x v="3442"/>
    <x v="3436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d v="2016-06-14T19:25:40"/>
    <b v="0"/>
    <n v="183"/>
  </r>
  <r>
    <x v="3443"/>
    <x v="3437"/>
    <s v="Help us exceed our goal to convert the Sidney Auto Vue Drive-In from 35mm to digital. This will cost upwards of $75,000. Thank you!"/>
    <n v="26500"/>
    <n v="6633"/>
    <x v="1"/>
    <s v="US"/>
    <s v="USD"/>
    <n v="1409194810"/>
    <d v="2014-08-28T03:00:10"/>
    <n v="1406170810"/>
    <d v="2014-07-24T03:00:10"/>
    <b v="0"/>
    <n v="114"/>
  </r>
  <r>
    <x v="3444"/>
    <x v="3438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d v="2012-09-12T00:58:59"/>
    <b v="1"/>
    <n v="415"/>
  </r>
  <r>
    <x v="3445"/>
    <x v="3439"/>
    <s v="Our goal is to help educate the world about jazz and its components; how it relates to love, romance, and success."/>
    <n v="27000"/>
    <n v="5680"/>
    <x v="1"/>
    <s v="US"/>
    <s v="USD"/>
    <n v="1412167393"/>
    <d v="2014-10-01T12:43:13"/>
    <n v="1409143393"/>
    <d v="2014-08-27T12:43:13"/>
    <b v="0"/>
    <n v="30"/>
  </r>
  <r>
    <x v="3446"/>
    <x v="3440"/>
    <s v="Click For Therapy is a website that was created to connect consumers and therapists across the UK."/>
    <n v="27000"/>
    <n v="0"/>
    <x v="2"/>
    <s v="GB"/>
    <s v="GBP"/>
    <n v="1445093578"/>
    <d v="2015-10-17T14:52:58"/>
    <n v="1442501578"/>
    <d v="2015-09-17T14:52:58"/>
    <b v="0"/>
    <n v="0"/>
  </r>
  <r>
    <x v="3447"/>
    <x v="3441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d v="2013-03-18T12:59:35"/>
    <b v="0"/>
    <n v="682"/>
  </r>
  <r>
    <x v="3448"/>
    <x v="3442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5T03:10:40"/>
    <n v="1443233440"/>
    <d v="2015-09-26T02:10:40"/>
    <b v="0"/>
    <n v="12"/>
  </r>
  <r>
    <x v="3449"/>
    <x v="3443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d v="2016-11-28T05:05:46"/>
    <b v="0"/>
    <n v="499"/>
  </r>
  <r>
    <x v="3450"/>
    <x v="3444"/>
    <s v="Imagine your life is full is nothing but pain and darkness. One day, you had the chance to be free from it all. Would you take it?"/>
    <n v="28000"/>
    <n v="0"/>
    <x v="1"/>
    <s v="US"/>
    <s v="USD"/>
    <n v="1436477241"/>
    <d v="2015-07-09T21:27:21"/>
    <n v="1433885241"/>
    <d v="2015-06-09T21:27:21"/>
    <b v="0"/>
    <n v="0"/>
  </r>
  <r>
    <x v="3451"/>
    <x v="3445"/>
    <s v="A photography book documenting the impact of the ISAF mission on the Afghan people of Mazar-e Sharif."/>
    <n v="28000"/>
    <n v="10846"/>
    <x v="1"/>
    <s v="DE"/>
    <s v="EUR"/>
    <n v="1476460800"/>
    <d v="2016-10-14T16:00:00"/>
    <n v="1473922541"/>
    <d v="2016-09-15T06:55:41"/>
    <b v="1"/>
    <n v="81"/>
  </r>
  <r>
    <x v="3452"/>
    <x v="3446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6:20:30"/>
    <n v="1483806030"/>
    <d v="2017-01-07T16:20:30"/>
    <b v="1"/>
    <n v="96"/>
  </r>
  <r>
    <x v="3453"/>
    <x v="3447"/>
    <s v="Three Monkeys is an audio adventure game for PC."/>
    <n v="28000"/>
    <n v="8076"/>
    <x v="1"/>
    <s v="GB"/>
    <s v="GBP"/>
    <n v="1426158463"/>
    <d v="2015-03-12T11:07:43"/>
    <n v="1423570063"/>
    <d v="2015-02-10T12:07:43"/>
    <b v="0"/>
    <n v="236"/>
  </r>
  <r>
    <x v="3454"/>
    <x v="3448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d v="2017-02-10T01:58:35"/>
    <b v="0"/>
    <n v="194"/>
  </r>
  <r>
    <x v="3455"/>
    <x v="3449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9:44:56"/>
    <n v="1452023096"/>
    <d v="2016-01-05T19:44:56"/>
    <b v="0"/>
    <n v="9"/>
  </r>
  <r>
    <x v="3456"/>
    <x v="3450"/>
    <s v="A play about something, or maybe nothing. Four actors depicting all 9 seasons of Seinfeld in 90 minutes."/>
    <n v="28000"/>
    <n v="7"/>
    <x v="1"/>
    <s v="US"/>
    <s v="USD"/>
    <n v="1468020354"/>
    <d v="2016-07-08T23:25:54"/>
    <n v="1464045954"/>
    <d v="2016-05-23T23:25:54"/>
    <b v="0"/>
    <n v="1"/>
  </r>
  <r>
    <x v="3457"/>
    <x v="3451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d v="2016-04-01T15:03:37"/>
    <b v="0"/>
    <n v="89"/>
  </r>
  <r>
    <x v="3458"/>
    <x v="3452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d v="2015-06-24T03:51:29"/>
    <b v="0"/>
    <n v="276"/>
  </r>
  <r>
    <x v="3459"/>
    <x v="3453"/>
    <s v="A TRUE STORY OF DOMESTIC VILOLENCE THAT SEEKS TO OFFER THE VIEWER OUTLEST OF SUPPORT."/>
    <n v="29000"/>
    <n v="250"/>
    <x v="1"/>
    <s v="GB"/>
    <s v="GBP"/>
    <n v="1433064540"/>
    <d v="2015-05-31T09:29:00"/>
    <n v="1428854344"/>
    <d v="2015-04-12T15:59:04"/>
    <b v="0"/>
    <n v="2"/>
  </r>
  <r>
    <x v="3460"/>
    <x v="3454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9:02:18"/>
    <n v="1461229338"/>
    <d v="2016-04-21T09:02:18"/>
    <b v="0"/>
    <n v="17"/>
  </r>
  <r>
    <x v="3461"/>
    <x v="3455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d v="2014-06-01T17:07:05"/>
    <b v="0"/>
    <n v="827"/>
  </r>
  <r>
    <x v="3462"/>
    <x v="3456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d v="2014-08-18T13:00:56"/>
    <b v="0"/>
    <n v="342"/>
  </r>
  <r>
    <x v="3463"/>
    <x v="3457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d v="2013-05-07T13:34:51"/>
    <b v="1"/>
    <n v="437"/>
  </r>
  <r>
    <x v="3464"/>
    <x v="3458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d v="2011-05-19T01:14:26"/>
    <b v="1"/>
    <n v="688"/>
  </r>
  <r>
    <x v="3465"/>
    <x v="3459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d v="2013-12-04T02:24:21"/>
    <b v="1"/>
    <n v="287"/>
  </r>
  <r>
    <x v="3466"/>
    <x v="3460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d v="2013-11-11T16:14:43"/>
    <b v="1"/>
    <n v="316"/>
  </r>
  <r>
    <x v="3467"/>
    <x v="3461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d v="2014-10-14T17:42:25"/>
    <b v="1"/>
    <n v="524"/>
  </r>
  <r>
    <x v="3468"/>
    <x v="3462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d v="2013-11-20T04:13:24"/>
    <b v="0"/>
    <n v="241"/>
  </r>
  <r>
    <x v="3469"/>
    <x v="3463"/>
    <s v="10 tracks have been professionally recorded by CGI supergroup, The Fat Rich Bastards. Funding required for 10 animated music videos."/>
    <n v="30000"/>
    <n v="5"/>
    <x v="1"/>
    <s v="GB"/>
    <s v="GBP"/>
    <n v="1364041163"/>
    <d v="2013-03-23T12:19:23"/>
    <n v="1361884763"/>
    <d v="2013-02-26T13:19:23"/>
    <b v="0"/>
    <n v="1"/>
  </r>
  <r>
    <x v="3470"/>
    <x v="3464"/>
    <s v="Quantum Kidz follows a young girlâ€™s journey becoming a superhero and dealing with alien threats against the Earth!"/>
    <n v="30000"/>
    <n v="861"/>
    <x v="1"/>
    <s v="US"/>
    <s v="USD"/>
    <n v="1410972319"/>
    <d v="2014-09-17T16:45:19"/>
    <n v="1408380319"/>
    <d v="2014-08-18T16:45:19"/>
    <b v="0"/>
    <n v="14"/>
  </r>
  <r>
    <x v="3471"/>
    <x v="3465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6:08:09"/>
    <n v="1347293289"/>
    <d v="2012-09-10T16:08:09"/>
    <b v="0"/>
    <n v="21"/>
  </r>
  <r>
    <x v="3472"/>
    <x v="3466"/>
    <s v="The Chupacabra is not a myth and one man is on a mission to prove its existence no matter what, his name is Joc Barrera."/>
    <n v="30000"/>
    <n v="0"/>
    <x v="1"/>
    <s v="GB"/>
    <s v="GBP"/>
    <n v="1432142738"/>
    <d v="2015-05-20T17:25:38"/>
    <n v="1429550738"/>
    <d v="2015-04-20T17:25:38"/>
    <b v="0"/>
    <n v="0"/>
  </r>
  <r>
    <x v="3473"/>
    <x v="3467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8:10:33"/>
    <n v="1426615833"/>
    <d v="2015-03-17T18:10:33"/>
    <b v="0"/>
    <n v="7"/>
  </r>
  <r>
    <x v="3474"/>
    <x v="3468"/>
    <s v="iShopGreen.ca is an online marketplace that connects consumers and suppliers with green products &amp; services"/>
    <n v="30000"/>
    <n v="300"/>
    <x v="2"/>
    <s v="CA"/>
    <s v="CAD"/>
    <n v="1408986738"/>
    <d v="2014-08-25T17:12:18"/>
    <n v="1405098738"/>
    <d v="2014-07-11T17:12:18"/>
    <b v="0"/>
    <n v="1"/>
  </r>
  <r>
    <x v="3475"/>
    <x v="3469"/>
    <s v="SmoothEye tracks eye movements to accurately measure alertness and focus level, allowing you to easily and reliably test your brain."/>
    <n v="30000"/>
    <n v="11828"/>
    <x v="1"/>
    <s v="US"/>
    <s v="USD"/>
    <n v="1421208000"/>
    <d v="2015-01-14T04:00:00"/>
    <n v="1418315852"/>
    <d v="2014-12-11T16:37:32"/>
    <b v="0"/>
    <n v="15"/>
  </r>
  <r>
    <x v="3476"/>
    <x v="3470"/>
    <s v="I'VE STARTED A BRAND NEW ALBUM THAT WILL FEATURE ACID JAZZ, FUNK, ROCK, AND DANCE WITH THE PROMISE OF TOURING NEXT YEAR IN THE USA"/>
    <n v="30000"/>
    <n v="90"/>
    <x v="1"/>
    <s v="US"/>
    <s v="USD"/>
    <n v="1409412600"/>
    <d v="2014-08-30T15:30:00"/>
    <n v="1404947422"/>
    <d v="2014-07-09T23:10:22"/>
    <b v="0"/>
    <n v="3"/>
  </r>
  <r>
    <x v="3477"/>
    <x v="3471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5T03:20:19"/>
    <n v="1333596019"/>
    <d v="2012-04-05T03:20:19"/>
    <b v="0"/>
    <n v="24"/>
  </r>
  <r>
    <x v="3478"/>
    <x v="3472"/>
    <s v="Geek &amp; Chic Smart Jewelry Collection, Wearables Meet Style!"/>
    <n v="30000"/>
    <n v="14000"/>
    <x v="1"/>
    <s v="MX"/>
    <s v="MXN"/>
    <n v="1486624607"/>
    <d v="2017-02-09T07:16:47"/>
    <n v="1483773407"/>
    <d v="2017-01-07T07:16:47"/>
    <b v="0"/>
    <n v="11"/>
  </r>
  <r>
    <x v="3479"/>
    <x v="3473"/>
    <s v="Make your heart shine and watch it work! Cardiglow tracks improvements, times intervals and translates heart rate into color."/>
    <n v="30000"/>
    <n v="1888"/>
    <x v="1"/>
    <s v="DE"/>
    <s v="EUR"/>
    <n v="1451602800"/>
    <d v="2015-12-31T23:00:00"/>
    <n v="1449011610"/>
    <d v="2015-12-01T23:13:30"/>
    <b v="0"/>
    <n v="23"/>
  </r>
  <r>
    <x v="3480"/>
    <x v="3474"/>
    <s v="Our knee sleeve monitors your muscles and recommends rest time (on a mobile app) when it detects overexertion!"/>
    <n v="30000"/>
    <n v="13296"/>
    <x v="2"/>
    <s v="US"/>
    <s v="USD"/>
    <n v="1481727623"/>
    <d v="2016-12-14T15:00:23"/>
    <n v="1478095223"/>
    <d v="2016-11-02T14:00:23"/>
    <b v="0"/>
    <n v="76"/>
  </r>
  <r>
    <x v="3481"/>
    <x v="3475"/>
    <s v="THE QUEST TO SAVE HIP HOP is an old school beat em up st game that has a focus on old school hip hop and new age hip hop coming to pc."/>
    <n v="30000"/>
    <n v="45"/>
    <x v="1"/>
    <s v="US"/>
    <s v="USD"/>
    <n v="1460274864"/>
    <d v="2016-04-10T07:54:24"/>
    <n v="1457686464"/>
    <d v="2016-03-11T08:54:24"/>
    <b v="0"/>
    <n v="4"/>
  </r>
  <r>
    <x v="3482"/>
    <x v="3476"/>
    <s v="The new kid on the block. Re-imagining old games and creating new ones. Ship, Lazer, Rock is first."/>
    <n v="30000"/>
    <n v="1026"/>
    <x v="1"/>
    <s v="CA"/>
    <s v="CAD"/>
    <n v="1457967975"/>
    <d v="2016-03-14T15:06:15"/>
    <n v="1455379575"/>
    <d v="2016-02-13T16:06:15"/>
    <b v="0"/>
    <n v="9"/>
  </r>
  <r>
    <x v="3483"/>
    <x v="3477"/>
    <s v="Food is a lifestyle...the art, the challenge, and the happiness is the wealth I seek....join me on my journey to success."/>
    <n v="30000"/>
    <n v="1155"/>
    <x v="1"/>
    <s v="US"/>
    <s v="USD"/>
    <n v="1427510586"/>
    <d v="2015-03-28T02:43:06"/>
    <n v="1424922186"/>
    <d v="2015-02-26T03:43:06"/>
    <b v="0"/>
    <n v="19"/>
  </r>
  <r>
    <x v="3484"/>
    <x v="3478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d v="2014-07-23T15:25:31"/>
    <b v="1"/>
    <n v="508"/>
  </r>
  <r>
    <x v="3485"/>
    <x v="3479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d v="2012-01-13T22:03:51"/>
    <b v="1"/>
    <n v="361"/>
  </r>
  <r>
    <x v="3486"/>
    <x v="3480"/>
    <s v="Instantly alert and show friends and family where you are during an assault or an emergency with a ring that fits on your finger"/>
    <n v="30000"/>
    <n v="7793"/>
    <x v="2"/>
    <s v="US"/>
    <s v="USD"/>
    <n v="1469122200"/>
    <d v="2016-07-21T17:30:00"/>
    <n v="1466611108"/>
    <d v="2016-06-22T15:58:28"/>
    <b v="0"/>
    <n v="86"/>
  </r>
  <r>
    <x v="3487"/>
    <x v="3481"/>
    <s v="HandL makes your phone feel like an organic extension of your hand. Elastic and brace system supports your device with just two fingers"/>
    <n v="30000"/>
    <n v="991"/>
    <x v="2"/>
    <s v="US"/>
    <s v="USD"/>
    <n v="1438543033"/>
    <d v="2015-08-02T19:17:13"/>
    <n v="1435951033"/>
    <d v="2015-07-03T19:17:13"/>
    <b v="0"/>
    <n v="15"/>
  </r>
  <r>
    <x v="3488"/>
    <x v="3482"/>
    <s v="Help fund me to destroy the monopoly Rupert Murdoch has over the publication of modern bibles. I have a new one to rival the NKJV."/>
    <n v="30000"/>
    <n v="100"/>
    <x v="1"/>
    <s v="AU"/>
    <s v="AUD"/>
    <n v="1451637531"/>
    <d v="2016-01-01T08:38:51"/>
    <n v="1449045531"/>
    <d v="2015-12-02T08:38:51"/>
    <b v="0"/>
    <n v="1"/>
  </r>
  <r>
    <x v="3489"/>
    <x v="3483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d v="2012-02-20T17:37:32"/>
    <b v="1"/>
    <n v="2602"/>
  </r>
  <r>
    <x v="3490"/>
    <x v="3484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d v="2011-10-24T14:46:44"/>
    <b v="1"/>
    <n v="369"/>
  </r>
  <r>
    <x v="3491"/>
    <x v="3485"/>
    <s v="Joe DeVito's first Art Book and original King Kong novellas available in both Limited and Deluxe Editions."/>
    <n v="30000"/>
    <n v="6375"/>
    <x v="2"/>
    <s v="US"/>
    <s v="USD"/>
    <n v="1469656800"/>
    <d v="2016-07-27T22:00:00"/>
    <n v="1467151204"/>
    <d v="2016-06-28T22:00:04"/>
    <b v="0"/>
    <n v="59"/>
  </r>
  <r>
    <x v="3492"/>
    <x v="3486"/>
    <s v="to be removed"/>
    <n v="30000"/>
    <n v="0"/>
    <x v="2"/>
    <s v="US"/>
    <s v="USD"/>
    <n v="1369498714"/>
    <d v="2013-05-25T16:18:34"/>
    <n v="1366906714"/>
    <d v="2013-04-25T16:18:34"/>
    <b v="0"/>
    <n v="0"/>
  </r>
  <r>
    <x v="3493"/>
    <x v="3487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d v="2017-03-01T16:50:08"/>
    <b v="0"/>
    <n v="38"/>
  </r>
  <r>
    <x v="3494"/>
    <x v="3488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8:14:58"/>
    <n v="1417803298"/>
    <d v="2014-12-05T18:14:58"/>
    <b v="1"/>
    <n v="19"/>
  </r>
  <r>
    <x v="3495"/>
    <x v="3489"/>
    <s v="It is time to recognize and give to the indigenus groups the credit they deserve. It is time to understand where we come from."/>
    <n v="30000"/>
    <n v="11923"/>
    <x v="1"/>
    <s v="US"/>
    <s v="USD"/>
    <n v="1467469510"/>
    <d v="2016-07-02T14:25:10"/>
    <n v="1462285510"/>
    <d v="2016-05-03T14:25:10"/>
    <b v="1"/>
    <n v="152"/>
  </r>
  <r>
    <x v="3496"/>
    <x v="3490"/>
    <s v="Litter-Buddy is great economical alternative to leading pet waste disposal systems with cartridge bag elements."/>
    <n v="30000"/>
    <n v="85"/>
    <x v="1"/>
    <s v="US"/>
    <s v="USD"/>
    <n v="1400853925"/>
    <d v="2014-05-23T14:05:25"/>
    <n v="1399557925"/>
    <d v="2014-05-08T14:05:25"/>
    <b v="0"/>
    <n v="4"/>
  </r>
  <r>
    <x v="3497"/>
    <x v="3491"/>
    <s v="An open hardware platform for the best microcontroller in the world."/>
    <n v="30000"/>
    <n v="50251.41"/>
    <x v="0"/>
    <s v="US"/>
    <s v="USD"/>
    <n v="1351304513"/>
    <d v="2012-10-27T02:21:53"/>
    <n v="1348712513"/>
    <d v="2012-09-27T02:21:53"/>
    <b v="1"/>
    <n v="660"/>
  </r>
  <r>
    <x v="3498"/>
    <x v="3492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d v="2013-09-18T19:30:18"/>
    <b v="1"/>
    <n v="191"/>
  </r>
  <r>
    <x v="3499"/>
    <x v="3493"/>
    <s v="Weighitz are miniature smart scales designed to weigh anything in the home."/>
    <n v="30000"/>
    <n v="96015.9"/>
    <x v="0"/>
    <s v="US"/>
    <s v="USD"/>
    <n v="1471564491"/>
    <d v="2016-08-18T23:54:51"/>
    <n v="1468972491"/>
    <d v="2016-07-19T23:54:51"/>
    <b v="1"/>
    <n v="1737"/>
  </r>
  <r>
    <x v="3500"/>
    <x v="3494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d v="2013-02-19T05:08:59"/>
    <b v="1"/>
    <n v="26457"/>
  </r>
  <r>
    <x v="3501"/>
    <x v="3495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d v="2014-04-09T20:45:19"/>
    <b v="1"/>
    <n v="848"/>
  </r>
  <r>
    <x v="3502"/>
    <x v="3496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d v="2015-12-23T14:27:34"/>
    <b v="0"/>
    <n v="375"/>
  </r>
  <r>
    <x v="3503"/>
    <x v="3497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8:00:08"/>
    <n v="1475604008"/>
    <d v="2016-10-04T18:00:08"/>
    <b v="0"/>
    <n v="56"/>
  </r>
  <r>
    <x v="3504"/>
    <x v="3498"/>
    <s v="Our game is going to be a space shooter that has RPG elements with New Game+! It will be unlike any space shooter ever played."/>
    <n v="30000"/>
    <n v="50"/>
    <x v="1"/>
    <s v="US"/>
    <s v="USD"/>
    <n v="1394909909"/>
    <d v="2014-03-15T18:58:29"/>
    <n v="1392321509"/>
    <d v="2014-02-13T19:58:29"/>
    <b v="0"/>
    <n v="4"/>
  </r>
  <r>
    <x v="3505"/>
    <x v="3499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d v="2015-01-29T14:00:59"/>
    <b v="0"/>
    <n v="4330"/>
  </r>
  <r>
    <x v="3506"/>
    <x v="3500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d v="2014-02-24T20:10:33"/>
    <b v="0"/>
    <n v="288"/>
  </r>
  <r>
    <x v="3507"/>
    <x v="3501"/>
    <s v="Selectcooks.com is a community marketplace for people to list, find and hire chefs."/>
    <n v="30000"/>
    <n v="0"/>
    <x v="2"/>
    <s v="US"/>
    <s v="USD"/>
    <n v="1444004616"/>
    <d v="2015-10-05T00:23:36"/>
    <n v="1440116616"/>
    <d v="2015-08-21T00:23:36"/>
    <b v="0"/>
    <n v="0"/>
  </r>
  <r>
    <x v="3508"/>
    <x v="3502"/>
    <s v="Realjobmatch is not just a job search site but a matching site , matching the right jobseekers with the best jobs."/>
    <n v="30000"/>
    <n v="0"/>
    <x v="2"/>
    <s v="CA"/>
    <s v="CAD"/>
    <n v="1420920424"/>
    <d v="2015-01-10T20:07:04"/>
    <n v="1415736424"/>
    <d v="2014-11-11T20:07:04"/>
    <b v="0"/>
    <n v="0"/>
  </r>
  <r>
    <x v="3509"/>
    <x v="3503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d v="2016-02-07T15:18:05"/>
    <b v="0"/>
    <n v="282"/>
  </r>
  <r>
    <x v="3510"/>
    <x v="3504"/>
    <s v="Mesquite smoked brisket nachos, food truck style, with homemade salsa to make your taste buds dance."/>
    <n v="30000"/>
    <n v="0"/>
    <x v="2"/>
    <s v="US"/>
    <s v="USD"/>
    <n v="1428893517"/>
    <d v="2015-04-13T02:51:57"/>
    <n v="1426301517"/>
    <d v="2015-03-14T02:51:57"/>
    <b v="0"/>
    <n v="0"/>
  </r>
  <r>
    <x v="3511"/>
    <x v="3505"/>
    <s v="Evie's Eats uses local ingredients to create sweet treats, healthy snacks and on the go meals, all with the family budget in mind!"/>
    <n v="30000"/>
    <n v="50"/>
    <x v="1"/>
    <s v="US"/>
    <s v="USD"/>
    <n v="1404601632"/>
    <d v="2014-07-05T23:07:12"/>
    <n v="1402009632"/>
    <d v="2014-06-05T23:07:12"/>
    <b v="0"/>
    <n v="1"/>
  </r>
  <r>
    <x v="3512"/>
    <x v="3506"/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9:13:41"/>
    <n v="1409944421"/>
    <d v="2014-09-05T19:13:41"/>
    <b v="0"/>
    <n v="1"/>
  </r>
  <r>
    <x v="3513"/>
    <x v="3507"/>
    <s v="Miles, a team of citizen scientists is reaching for the moon. We've bootstrapped our way to the top and now we need your help."/>
    <n v="30000"/>
    <n v="5621.38"/>
    <x v="2"/>
    <s v="US"/>
    <s v="USD"/>
    <n v="1470187800"/>
    <d v="2016-08-03T01:30:00"/>
    <n v="1467325053"/>
    <d v="2016-06-30T22:17:33"/>
    <b v="0"/>
    <n v="59"/>
  </r>
  <r>
    <x v="3514"/>
    <x v="3508"/>
    <s v="2 years after a car accident, I was told that I could no longer work... I want to change that AND create something amazing Fair FOOD!"/>
    <n v="30000"/>
    <n v="0"/>
    <x v="1"/>
    <s v="US"/>
    <s v="USD"/>
    <n v="1412119423"/>
    <d v="2014-09-30T23:23:43"/>
    <n v="1410391423"/>
    <d v="2014-09-10T23:23:43"/>
    <b v="0"/>
    <n v="0"/>
  </r>
  <r>
    <x v="3515"/>
    <x v="3509"/>
    <s v="Gourmet taco truck infusing savory smoky flavors into your tacos, so when you open your container the aroma and actual smoke  flows out"/>
    <n v="30000"/>
    <n v="1"/>
    <x v="1"/>
    <s v="US"/>
    <s v="USD"/>
    <n v="1411701739"/>
    <d v="2014-09-26T03:22:19"/>
    <n v="1409109739"/>
    <d v="2014-08-27T03:22:19"/>
    <b v="0"/>
    <n v="1"/>
  </r>
  <r>
    <x v="3516"/>
    <x v="3510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d v="2014-08-21T12:37:02"/>
    <b v="0"/>
    <n v="37"/>
  </r>
  <r>
    <x v="3517"/>
    <x v="3511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d v="2013-12-03T22:01:27"/>
    <b v="0"/>
    <n v="456"/>
  </r>
  <r>
    <x v="3518"/>
    <x v="3512"/>
    <s v="We're dedicated to writing &amp; producing plays, infusing inspirational, universal principles that aren't commonly displayed in America."/>
    <n v="30000"/>
    <n v="0"/>
    <x v="1"/>
    <s v="US"/>
    <s v="USD"/>
    <n v="1413608340"/>
    <d v="2014-10-18T04:59:00"/>
    <n v="1412945440"/>
    <d v="2014-10-10T12:50:40"/>
    <b v="0"/>
    <n v="0"/>
  </r>
  <r>
    <x v="3519"/>
    <x v="3513"/>
    <s v="Free drama, dance and singing workshops for disadvantaged young people to inspire, create and help them follow their dreams."/>
    <n v="30000"/>
    <n v="1"/>
    <x v="1"/>
    <s v="GB"/>
    <s v="GBP"/>
    <n v="1434139887"/>
    <d v="2015-06-12T20:11:27"/>
    <n v="1428955887"/>
    <d v="2015-04-13T20:11:27"/>
    <b v="0"/>
    <n v="1"/>
  </r>
  <r>
    <x v="3520"/>
    <x v="3514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d v="2014-10-20T17:00:47"/>
    <b v="0"/>
    <n v="348"/>
  </r>
  <r>
    <x v="3521"/>
    <x v="3515"/>
    <s v="Smells Like Money, Drips Like Honey, Taste Like Mocha, Better Run AWAY"/>
    <n v="30000"/>
    <n v="10"/>
    <x v="3"/>
    <s v="US"/>
    <s v="USD"/>
    <n v="1492759460"/>
    <d v="2017-04-21T07:24:20"/>
    <n v="1487579060"/>
    <d v="2017-02-20T08:24:20"/>
    <b v="0"/>
    <n v="1"/>
  </r>
  <r>
    <x v="3522"/>
    <x v="3516"/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10:11:17"/>
    <n v="1420798277"/>
    <d v="2015-01-09T10:11:17"/>
    <b v="0"/>
    <n v="3"/>
  </r>
  <r>
    <x v="3523"/>
    <x v="3517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d v="2016-11-23T20:25:13"/>
    <b v="1"/>
    <n v="216"/>
  </r>
  <r>
    <x v="3524"/>
    <x v="3518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d v="2014-09-02T14:48:56"/>
    <b v="0"/>
    <n v="104"/>
  </r>
  <r>
    <x v="3525"/>
    <x v="3519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8:24:44"/>
    <n v="1431455084"/>
    <d v="2015-05-12T18:24:44"/>
    <b v="1"/>
    <n v="28"/>
  </r>
  <r>
    <x v="3526"/>
    <x v="3520"/>
    <s v="Det nystartede vÃ¦kstlagsteater NÃ¸rrebro Musicalteater's hÃ¥rrejsende opsÃ¦tning af horror-musicalen &quot;Sweeney Todd&quot;!"/>
    <n v="30000"/>
    <n v="0"/>
    <x v="2"/>
    <s v="DK"/>
    <s v="DKK"/>
    <n v="1472896800"/>
    <d v="2016-09-03T10:00:00"/>
    <n v="1472804365"/>
    <d v="2016-09-02T08:19:25"/>
    <b v="0"/>
    <n v="0"/>
  </r>
  <r>
    <x v="3527"/>
    <x v="3521"/>
    <s v="A musical vision of the Faust tale... how he signed his soul to the devil Mephistopheles to find Lori, the love of his life."/>
    <n v="30000"/>
    <n v="0"/>
    <x v="2"/>
    <s v="AU"/>
    <s v="AUD"/>
    <n v="1454281380"/>
    <d v="2016-01-31T23:03:00"/>
    <n v="1451950570"/>
    <d v="2016-01-04T23:36:10"/>
    <b v="0"/>
    <n v="0"/>
  </r>
  <r>
    <x v="3528"/>
    <x v="3522"/>
    <s v="A group of 12 friends, separated by time, space, state borders and oceans want to head to London for the adventure of a lifetime."/>
    <n v="30000"/>
    <n v="0"/>
    <x v="1"/>
    <s v="AU"/>
    <s v="AUD"/>
    <n v="1410076123"/>
    <d v="2014-09-07T07:48:43"/>
    <n v="1404892123"/>
    <d v="2014-07-09T07:48:43"/>
    <b v="0"/>
    <n v="0"/>
  </r>
  <r>
    <x v="3529"/>
    <x v="1800"/>
    <s v="A Theatrical Production Celebrating the Lebanese Culture and the Human Spirit in Time of War."/>
    <n v="30000"/>
    <n v="1225"/>
    <x v="1"/>
    <s v="US"/>
    <s v="USD"/>
    <n v="1468729149"/>
    <d v="2016-07-17T04:19:09"/>
    <n v="1463545149"/>
    <d v="2016-05-18T04:19:09"/>
    <b v="0"/>
    <n v="7"/>
  </r>
  <r>
    <x v="3530"/>
    <x v="3523"/>
    <s v="Olive and Betty have cheating boyfriends. The solution: Gus and Tor, two Norwegian hit men who specialize in solving such problems."/>
    <n v="30000"/>
    <n v="2"/>
    <x v="1"/>
    <s v="US"/>
    <s v="USD"/>
    <n v="1455647587"/>
    <d v="2016-02-16T18:33:07"/>
    <n v="1453487587"/>
    <d v="2016-01-22T18:33:07"/>
    <b v="0"/>
    <n v="1"/>
  </r>
  <r>
    <x v="3531"/>
    <x v="3524"/>
    <s v="Proyecto teatral dirigido por MartÃ­n Acosta que habla y reflexiona sobre el amor y su naturaleza."/>
    <n v="30000"/>
    <n v="800"/>
    <x v="1"/>
    <s v="MX"/>
    <s v="MXN"/>
    <n v="1482108350"/>
    <d v="2016-12-19T00:45:50"/>
    <n v="1479516350"/>
    <d v="2016-11-19T00:45:50"/>
    <b v="0"/>
    <n v="1"/>
  </r>
  <r>
    <x v="3532"/>
    <x v="3525"/>
    <s v="This is a portrait photo project aiming to inspire women to explore themselves and live their passion"/>
    <n v="31000"/>
    <n v="236"/>
    <x v="1"/>
    <s v="GB"/>
    <s v="GBP"/>
    <n v="1415882108"/>
    <d v="2014-11-13T12:35:08"/>
    <n v="1413286508"/>
    <d v="2014-10-14T11:35:08"/>
    <b v="0"/>
    <n v="7"/>
  </r>
  <r>
    <x v="3533"/>
    <x v="3526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d v="2016-03-16T04:39:48"/>
    <b v="0"/>
    <n v="237"/>
  </r>
  <r>
    <x v="3534"/>
    <x v="3527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d v="2015-03-10T22:58:54"/>
    <b v="1"/>
    <n v="343"/>
  </r>
  <r>
    <x v="3535"/>
    <x v="3528"/>
    <s v="iHeartPillow, Connecting loved ones"/>
    <n v="32000"/>
    <n v="276"/>
    <x v="1"/>
    <s v="ES"/>
    <s v="EUR"/>
    <n v="1459915491"/>
    <d v="2016-04-06T04:04:51"/>
    <n v="1457327091"/>
    <d v="2016-03-07T05:04:51"/>
    <b v="0"/>
    <n v="4"/>
  </r>
  <r>
    <x v="3536"/>
    <x v="352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d v="2014-03-12T14:15:46"/>
    <b v="0"/>
    <n v="406"/>
  </r>
  <r>
    <x v="3537"/>
    <x v="3530"/>
    <s v="Rarely seen images of Muhammad Ali in his prime as he trained in Miami Beach at the famous 5th Street Gym in the early 70s"/>
    <n v="32500"/>
    <n v="21158"/>
    <x v="1"/>
    <s v="US"/>
    <s v="USD"/>
    <n v="1414193160"/>
    <d v="2014-10-24T23:26:00"/>
    <n v="1410305160"/>
    <d v="2014-09-09T23:26:00"/>
    <b v="1"/>
    <n v="124"/>
  </r>
  <r>
    <x v="3538"/>
    <x v="3531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d v="2012-10-30T23:54:56"/>
    <b v="1"/>
    <n v="625"/>
  </r>
  <r>
    <x v="3539"/>
    <x v="3532"/>
    <s v="70 years of incredible photography sits patiently in old film sheet boxes, waiting for a return to relevance."/>
    <n v="33000"/>
    <n v="1636"/>
    <x v="1"/>
    <s v="US"/>
    <s v="USD"/>
    <n v="1423152678"/>
    <d v="2015-02-05T16:11:18"/>
    <n v="1420560678"/>
    <d v="2015-01-06T16:11:18"/>
    <b v="1"/>
    <n v="15"/>
  </r>
  <r>
    <x v="3540"/>
    <x v="3533"/>
    <s v="A vegan photographer bringing Hawaii to the tipping point of plant pure wisdom, featuring the most influential early adopters."/>
    <n v="33000"/>
    <n v="1419"/>
    <x v="1"/>
    <s v="US"/>
    <s v="USD"/>
    <n v="1472799600"/>
    <d v="2016-09-02T07:00:00"/>
    <n v="1470874618"/>
    <d v="2016-08-11T00:16:58"/>
    <b v="0"/>
    <n v="16"/>
  </r>
  <r>
    <x v="3541"/>
    <x v="3534"/>
    <s v="I am making a social website where people can anonymously or openly vent, All walks of life all over the world"/>
    <n v="33000"/>
    <n v="0"/>
    <x v="2"/>
    <s v="US"/>
    <s v="USD"/>
    <n v="1484038620"/>
    <d v="2017-01-10T08:57:00"/>
    <n v="1481597687"/>
    <d v="2016-12-13T02:54:47"/>
    <b v="0"/>
    <n v="0"/>
  </r>
  <r>
    <x v="3542"/>
    <x v="3535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6T00:15:09"/>
    <n v="1479860109"/>
    <d v="2016-11-23T00:15:09"/>
    <b v="0"/>
    <n v="6"/>
  </r>
  <r>
    <x v="3543"/>
    <x v="3536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d v="2015-04-17T23:18:14"/>
    <b v="1"/>
    <n v="285"/>
  </r>
  <r>
    <x v="3544"/>
    <x v="3537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d v="2016-02-27T23:09:14"/>
    <b v="1"/>
    <n v="964"/>
  </r>
  <r>
    <x v="3545"/>
    <x v="3538"/>
    <s v="STL Up Late is a weekly late night comedy talk show for St. Louis television."/>
    <n v="35000"/>
    <n v="38082.69"/>
    <x v="0"/>
    <s v="US"/>
    <s v="USD"/>
    <n v="1442345940"/>
    <d v="2015-09-15T19:39:00"/>
    <n v="1439494863"/>
    <d v="2015-08-13T19:41:03"/>
    <b v="0"/>
    <n v="574"/>
  </r>
  <r>
    <x v="3546"/>
    <x v="3539"/>
    <s v="A short science-fiction film about an underground network of human-animal hybrids &amp; their struggle with oppression &amp; marginalization."/>
    <n v="35000"/>
    <n v="1785"/>
    <x v="2"/>
    <s v="CA"/>
    <s v="CAD"/>
    <n v="1407034796"/>
    <d v="2014-08-03T02:59:56"/>
    <n v="1401850796"/>
    <d v="2014-06-04T02:59:56"/>
    <b v="0"/>
    <n v="15"/>
  </r>
  <r>
    <x v="3547"/>
    <x v="3540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d v="2016-04-19T15:02:42"/>
    <b v="1"/>
    <n v="560"/>
  </r>
  <r>
    <x v="3548"/>
    <x v="3541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d v="2016-10-04T10:43:06"/>
    <b v="1"/>
    <n v="337"/>
  </r>
  <r>
    <x v="3549"/>
    <x v="3542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d v="2013-04-15T12:22:43"/>
    <b v="1"/>
    <n v="340"/>
  </r>
  <r>
    <x v="3550"/>
    <x v="3543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d v="2017-02-06T16:03:27"/>
    <b v="1"/>
    <n v="299"/>
  </r>
  <r>
    <x v="3551"/>
    <x v="3544"/>
    <s v="A documentary film about the late REZA ABDOH and his performance company DAR A LUZ."/>
    <n v="35000"/>
    <n v="40690"/>
    <x v="0"/>
    <s v="US"/>
    <s v="USD"/>
    <n v="1417420994"/>
    <d v="2014-12-01T08:03:14"/>
    <n v="1414738994"/>
    <d v="2014-10-31T07:03:14"/>
    <b v="1"/>
    <n v="165"/>
  </r>
  <r>
    <x v="3552"/>
    <x v="354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d v="2014-10-24T00:01:46"/>
    <b v="0"/>
    <n v="354"/>
  </r>
  <r>
    <x v="3553"/>
    <x v="3546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d v="2014-01-07T15:04:22"/>
    <b v="0"/>
    <n v="271"/>
  </r>
  <r>
    <x v="3554"/>
    <x v="3547"/>
    <s v="Get ready for the next product that you canâ€™t live without"/>
    <n v="35000"/>
    <n v="44388"/>
    <x v="0"/>
    <s v="US"/>
    <s v="USD"/>
    <n v="1413304708"/>
    <d v="2014-10-14T16:38:28"/>
    <n v="1410280708"/>
    <d v="2014-09-09T16:38:28"/>
    <b v="0"/>
    <n v="27"/>
  </r>
  <r>
    <x v="3555"/>
    <x v="3548"/>
    <s v="Mist Buddy is a remote controlled misting system, powered by a rechargeable battery with misting/sipping tip for complete coolness."/>
    <n v="35000"/>
    <n v="298"/>
    <x v="1"/>
    <s v="US"/>
    <s v="USD"/>
    <n v="1477949764"/>
    <d v="2016-10-31T21:36:04"/>
    <n v="1474493764"/>
    <d v="2016-09-21T21:36:04"/>
    <b v="0"/>
    <n v="3"/>
  </r>
  <r>
    <x v="3556"/>
    <x v="3549"/>
    <s v="WE are molding an educated, motivated, non violent GENERATION!"/>
    <n v="35000"/>
    <n v="377"/>
    <x v="1"/>
    <s v="US"/>
    <s v="USD"/>
    <n v="1476717319"/>
    <d v="2016-10-17T15:15:19"/>
    <n v="1473693319"/>
    <d v="2016-09-12T15:15:19"/>
    <b v="0"/>
    <n v="9"/>
  </r>
  <r>
    <x v="3557"/>
    <x v="3550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8:59:00"/>
    <n v="1463392828"/>
    <d v="2016-05-16T10:00:28"/>
    <b v="0"/>
    <n v="96"/>
  </r>
  <r>
    <x v="3558"/>
    <x v="3551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21:30:00"/>
    <n v="1413318600"/>
    <d v="2014-10-14T20:30:00"/>
    <b v="0"/>
    <n v="23"/>
  </r>
  <r>
    <x v="3559"/>
    <x v="3552"/>
    <s v="Have you ever wanted to build your own, ultimate zombie fort in real life? Enjoy a Zombie Apocalypse without the Apocalypse."/>
    <n v="35000"/>
    <n v="125"/>
    <x v="1"/>
    <s v="US"/>
    <s v="USD"/>
    <n v="1485035131"/>
    <d v="2017-01-21T21:45:31"/>
    <n v="1483307131"/>
    <d v="2017-01-01T21:45:31"/>
    <b v="0"/>
    <n v="4"/>
  </r>
  <r>
    <x v="3560"/>
    <x v="3553"/>
    <s v="Invisible Reins - A Bluetooth innovation that links your child to your smart phone via an app. A safe zone can be set from 1-30 metres."/>
    <n v="35000"/>
    <n v="106"/>
    <x v="2"/>
    <s v="GB"/>
    <s v="GBP"/>
    <n v="1432223125"/>
    <d v="2015-05-21T15:45:25"/>
    <n v="1429631125"/>
    <d v="2015-04-21T15:45:25"/>
    <b v="0"/>
    <n v="4"/>
  </r>
  <r>
    <x v="3561"/>
    <x v="3554"/>
    <s v="Outdoor play is essential. Wanderwatch helps to make it fun and safe! Fun for kids, great for parents. Time to Play!"/>
    <n v="35000"/>
    <n v="7873"/>
    <x v="2"/>
    <s v="US"/>
    <s v="USD"/>
    <n v="1467432000"/>
    <d v="2016-07-02T04:00:00"/>
    <n v="1464763109"/>
    <d v="2016-06-01T06:38:29"/>
    <b v="0"/>
    <n v="50"/>
  </r>
  <r>
    <x v="3562"/>
    <x v="3555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d v="2015-09-28T18:24:55"/>
    <b v="1"/>
    <n v="874"/>
  </r>
  <r>
    <x v="3563"/>
    <x v="3556"/>
    <s v="A melody for the galaxy."/>
    <n v="35000"/>
    <n v="75"/>
    <x v="1"/>
    <s v="US"/>
    <s v="USD"/>
    <n v="1463201940"/>
    <d v="2016-05-14T04:59:00"/>
    <n v="1459435149"/>
    <d v="2016-03-31T14:39:09"/>
    <b v="0"/>
    <n v="2"/>
  </r>
  <r>
    <x v="3564"/>
    <x v="3557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13:48:09"/>
    <n v="1453211289"/>
    <d v="2016-01-19T13:48:09"/>
    <b v="1"/>
    <n v="76"/>
  </r>
  <r>
    <x v="3565"/>
    <x v="3558"/>
    <s v="Use Little Occhio to see and share the hidden secrets of nature. Capture, share awesome photos, works with iPhone/Android/tablets."/>
    <n v="35000"/>
    <n v="4939"/>
    <x v="1"/>
    <s v="US"/>
    <s v="USD"/>
    <n v="1414059479"/>
    <d v="2014-10-23T10:17:59"/>
    <n v="1411467479"/>
    <d v="2014-09-23T10:17:59"/>
    <b v="0"/>
    <n v="38"/>
  </r>
  <r>
    <x v="3566"/>
    <x v="3559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d v="2013-09-09T14:33:35"/>
    <b v="1"/>
    <n v="682"/>
  </r>
  <r>
    <x v="3567"/>
    <x v="3560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d v="2014-04-02T12:30:10"/>
    <b v="0"/>
    <n v="621"/>
  </r>
  <r>
    <x v="3568"/>
    <x v="3561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d v="2014-07-22T22:00:40"/>
    <b v="1"/>
    <n v="3355"/>
  </r>
  <r>
    <x v="3569"/>
    <x v="3562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d v="2015-11-24T21:35:43"/>
    <b v="1"/>
    <n v="163"/>
  </r>
  <r>
    <x v="3570"/>
    <x v="3563"/>
    <s v="Almost done with doctorate degree but need funding of $35,000 to complete research of project."/>
    <n v="35000"/>
    <n v="25"/>
    <x v="2"/>
    <s v="US"/>
    <s v="USD"/>
    <n v="1420910460"/>
    <d v="2015-01-10T17:21:00"/>
    <n v="1415726460"/>
    <d v="2014-11-11T17:21:00"/>
    <b v="0"/>
    <n v="1"/>
  </r>
  <r>
    <x v="3571"/>
    <x v="3564"/>
    <s v="From Moo 2 You! We want to offer premium burgers to a taco flooded environment."/>
    <n v="35000"/>
    <n v="1"/>
    <x v="1"/>
    <s v="US"/>
    <s v="USD"/>
    <n v="1426182551"/>
    <d v="2015-03-12T17:49:11"/>
    <n v="1423594151"/>
    <d v="2015-02-10T18:49:11"/>
    <b v="0"/>
    <n v="1"/>
  </r>
  <r>
    <x v="3572"/>
    <x v="3565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d v="2017-02-04T04:50:08"/>
    <b v="0"/>
    <n v="130"/>
  </r>
  <r>
    <x v="3573"/>
    <x v="3566"/>
    <s v="Halal Restaurant and Internet Cafe 20 percent of profits will go to building masjids."/>
    <n v="35000"/>
    <n v="0"/>
    <x v="1"/>
    <s v="US"/>
    <s v="USD"/>
    <n v="1416014534"/>
    <d v="2014-11-15T01:22:14"/>
    <n v="1413418934"/>
    <d v="2014-10-16T00:22:14"/>
    <b v="0"/>
    <n v="0"/>
  </r>
  <r>
    <x v="3574"/>
    <x v="3567"/>
    <s v="You can skip the hotdog cart and enjoy fresh, hot, delicious, handmade pizza when Mamma B's takes her show on the road!"/>
    <n v="35000"/>
    <n v="0"/>
    <x v="2"/>
    <s v="US"/>
    <s v="USD"/>
    <n v="1408663948"/>
    <d v="2014-08-21T23:32:28"/>
    <n v="1406071948"/>
    <d v="2014-07-22T23:32:28"/>
    <b v="0"/>
    <n v="0"/>
  </r>
  <r>
    <x v="3575"/>
    <x v="3568"/>
    <s v="I'm bringing passion, talent, and most importantly some amazing gourmet food to the streets of Lethbridge and southern Alberta."/>
    <n v="35000"/>
    <n v="8256"/>
    <x v="1"/>
    <s v="CA"/>
    <s v="CAD"/>
    <n v="1407427009"/>
    <d v="2014-08-07T15:56:49"/>
    <n v="1404835009"/>
    <d v="2014-07-08T15:56:49"/>
    <b v="0"/>
    <n v="27"/>
  </r>
  <r>
    <x v="3576"/>
    <x v="3569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d v="2012-06-15T05:42:31"/>
    <b v="1"/>
    <n v="676"/>
  </r>
  <r>
    <x v="3577"/>
    <x v="3570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5T04:59:00"/>
    <n v="1465398670"/>
    <d v="2016-06-08T15:11:10"/>
    <b v="1"/>
    <n v="171"/>
  </r>
  <r>
    <x v="3578"/>
    <x v="3571"/>
    <s v="I am creating a high quality, local product only, concession trailer for local and remote events. Dearborn Brand, Winter's Brand, more."/>
    <n v="35000"/>
    <n v="1"/>
    <x v="1"/>
    <s v="US"/>
    <s v="USD"/>
    <n v="1469919890"/>
    <d v="2016-07-30T23:04:50"/>
    <n v="1467327890"/>
    <d v="2016-06-30T23:04:50"/>
    <b v="0"/>
    <n v="1"/>
  </r>
  <r>
    <x v="3579"/>
    <x v="3572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d v="2014-09-17T07:04:43"/>
    <b v="1"/>
    <n v="263"/>
  </r>
  <r>
    <x v="3580"/>
    <x v="3573"/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5:34:19"/>
    <n v="1430321659"/>
    <d v="2015-04-29T15:34:19"/>
    <b v="0"/>
    <n v="3"/>
  </r>
  <r>
    <x v="3581"/>
    <x v="3574"/>
    <s v="A permanent home for comedy in Connecticut in the heart of downtown Hartford."/>
    <n v="35000"/>
    <n v="60180"/>
    <x v="0"/>
    <s v="US"/>
    <s v="USD"/>
    <n v="1432677240"/>
    <d v="2015-05-26T21:54:00"/>
    <n v="1427493240"/>
    <d v="2015-03-27T21:54:00"/>
    <b v="0"/>
    <n v="392"/>
  </r>
  <r>
    <x v="3582"/>
    <x v="3575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d v="2014-10-28T16:35:53"/>
    <b v="1"/>
    <n v="930"/>
  </r>
  <r>
    <x v="3583"/>
    <x v="3576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d v="2015-08-03T15:57:51"/>
    <b v="1"/>
    <n v="134"/>
  </r>
  <r>
    <x v="3584"/>
    <x v="3577"/>
    <s v="An annual campaign supporting our intensive for artists 25 and under."/>
    <n v="35000"/>
    <n v="35275.64"/>
    <x v="0"/>
    <s v="US"/>
    <s v="USD"/>
    <n v="1443499140"/>
    <d v="2015-09-29T03:59:00"/>
    <n v="1441452184"/>
    <d v="2015-09-05T11:23:04"/>
    <b v="1"/>
    <n v="269"/>
  </r>
  <r>
    <x v="3585"/>
    <x v="3578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d v="2016-04-20T01:53:21"/>
    <b v="0"/>
    <n v="336"/>
  </r>
  <r>
    <x v="3586"/>
    <x v="3579"/>
    <s v="A thousand community-built sandbox games (and more!) with a fully-customizable game engine."/>
    <n v="35500"/>
    <n v="607"/>
    <x v="1"/>
    <s v="US"/>
    <s v="USD"/>
    <n v="1379164040"/>
    <d v="2013-09-14T13:07:20"/>
    <n v="1376399240"/>
    <d v="2013-08-13T13:07:20"/>
    <b v="0"/>
    <n v="24"/>
  </r>
  <r>
    <x v="3587"/>
    <x v="3580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d v="2014-11-06T16:45:04"/>
    <b v="1"/>
    <n v="376"/>
  </r>
  <r>
    <x v="3588"/>
    <x v="3581"/>
    <s v="What if you suddenly found out, that your life wasnÂ´t the life you thought you had? What if you were like all the others!"/>
    <n v="37000"/>
    <n v="0"/>
    <x v="2"/>
    <s v="DK"/>
    <s v="DKK"/>
    <n v="1449077100"/>
    <d v="2015-12-02T17:25:00"/>
    <n v="1446612896"/>
    <d v="2015-11-04T04:54:56"/>
    <b v="0"/>
    <n v="0"/>
  </r>
  <r>
    <x v="3589"/>
    <x v="3582"/>
    <s v="The first ever trend-powered stock-market where you can buy and sell shares of you and your loved ones. Let's explore life together."/>
    <n v="37000"/>
    <n v="463"/>
    <x v="2"/>
    <s v="US"/>
    <s v="USD"/>
    <n v="1421350140"/>
    <d v="2015-01-15T19:29:00"/>
    <n v="1418761759"/>
    <d v="2014-12-16T20:29:19"/>
    <b v="0"/>
    <n v="8"/>
  </r>
  <r>
    <x v="3590"/>
    <x v="3583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d v="2016-05-03T04:01:31"/>
    <b v="1"/>
    <n v="235"/>
  </r>
  <r>
    <x v="3591"/>
    <x v="3584"/>
    <s v="Last few days to make this toon a reality! 5 funny toons for YOU! See the pilot episode here!"/>
    <n v="37956"/>
    <n v="8315.01"/>
    <x v="1"/>
    <s v="GB"/>
    <s v="GBP"/>
    <n v="1368792499"/>
    <d v="2013-05-17T12:08:19"/>
    <n v="1366200499"/>
    <d v="2013-04-17T12:08:19"/>
    <b v="0"/>
    <n v="125"/>
  </r>
  <r>
    <x v="3592"/>
    <x v="3585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d v="2012-04-20T19:01:58"/>
    <b v="0"/>
    <n v="134"/>
  </r>
  <r>
    <x v="3593"/>
    <x v="3586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d v="2015-07-15T16:14:18"/>
    <b v="0"/>
    <n v="562"/>
  </r>
  <r>
    <x v="3594"/>
    <x v="3587"/>
    <s v="A satire gift, the stress cube has original artwork, comes on a custom mahogany stand and has a funny exercise booklet."/>
    <n v="38000"/>
    <n v="10"/>
    <x v="1"/>
    <s v="US"/>
    <s v="USD"/>
    <n v="1454183202"/>
    <d v="2016-01-30T19:46:42"/>
    <n v="1449863202"/>
    <d v="2015-12-11T19:46:42"/>
    <b v="0"/>
    <n v="1"/>
  </r>
  <r>
    <x v="3595"/>
    <x v="3588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8:00:00"/>
    <n v="1482444295"/>
    <d v="2016-12-22T22:04:55"/>
    <b v="0"/>
    <n v="15"/>
  </r>
  <r>
    <x v="3596"/>
    <x v="3589"/>
    <s v="A revolution in the rapidly growing container housing space. Transportable, expandable, green and versatile. A global game-changer."/>
    <n v="38888"/>
    <n v="2495"/>
    <x v="1"/>
    <s v="AU"/>
    <s v="AUD"/>
    <n v="1406593780"/>
    <d v="2014-07-29T00:29:40"/>
    <n v="1404174580"/>
    <d v="2014-07-01T00:29:40"/>
    <b v="1"/>
    <n v="60"/>
  </r>
  <r>
    <x v="3597"/>
    <x v="3590"/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6:22:07"/>
    <n v="1316013727"/>
    <d v="2011-09-14T15:22:07"/>
    <b v="0"/>
    <n v="1"/>
  </r>
  <r>
    <x v="3598"/>
    <x v="3591"/>
    <s v="A stylish, durable safety light band on your wrist or ankle holds a watch or another modular accessory."/>
    <n v="39000"/>
    <n v="156"/>
    <x v="1"/>
    <s v="US"/>
    <s v="USD"/>
    <n v="1421404247"/>
    <d v="2015-01-16T10:30:47"/>
    <n v="1418812247"/>
    <d v="2014-12-17T10:30:47"/>
    <b v="0"/>
    <n v="4"/>
  </r>
  <r>
    <x v="3599"/>
    <x v="3592"/>
    <s v="How Santa finds childrens homes without getting lost by following certain stars."/>
    <n v="39400"/>
    <n v="90"/>
    <x v="1"/>
    <s v="US"/>
    <s v="USD"/>
    <n v="1369403684"/>
    <d v="2013-05-24T13:54:44"/>
    <n v="1365515684"/>
    <d v="2013-04-09T13:54:44"/>
    <b v="0"/>
    <n v="3"/>
  </r>
  <r>
    <x v="3600"/>
    <x v="3593"/>
    <s v="Love has no boundaries!"/>
    <n v="40000"/>
    <n v="2200"/>
    <x v="1"/>
    <s v="NO"/>
    <s v="NOK"/>
    <n v="1471557139"/>
    <d v="2016-08-18T21:52:19"/>
    <n v="1468965139"/>
    <d v="2016-07-19T21:52:19"/>
    <b v="0"/>
    <n v="10"/>
  </r>
  <r>
    <x v="3601"/>
    <x v="3594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d v="2011-12-27T17:43:00"/>
    <b v="1"/>
    <n v="760"/>
  </r>
  <r>
    <x v="3602"/>
    <x v="3595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d v="2016-05-17T13:57:14"/>
    <b v="1"/>
    <n v="438"/>
  </r>
  <r>
    <x v="3603"/>
    <x v="3596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d v="2016-03-08T15:16:31"/>
    <b v="1"/>
    <n v="266"/>
  </r>
  <r>
    <x v="3604"/>
    <x v="3597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d v="2015-10-15T11:53:29"/>
    <b v="1"/>
    <n v="379"/>
  </r>
  <r>
    <x v="3605"/>
    <x v="3598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6:14:57"/>
    <n v="1407824097"/>
    <d v="2014-08-12T06:14:57"/>
    <b v="0"/>
    <n v="12"/>
  </r>
  <r>
    <x v="3606"/>
    <x v="3599"/>
    <s v="To court his muse, an artist must first outsmart her dog.  A short animated film collaboration by Dana and Terrence Masson."/>
    <n v="40000"/>
    <n v="7764"/>
    <x v="1"/>
    <s v="US"/>
    <s v="USD"/>
    <n v="1376049615"/>
    <d v="2013-08-09T12:00:15"/>
    <n v="1373457615"/>
    <d v="2013-07-10T12:00:15"/>
    <b v="0"/>
    <n v="140"/>
  </r>
  <r>
    <x v="3607"/>
    <x v="3600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d v="2015-07-14T13:40:48"/>
    <b v="0"/>
    <n v="315"/>
  </r>
  <r>
    <x v="3608"/>
    <x v="3601"/>
    <s v="Glowbelt is the world's first rectractable LED safety belt for fans of the great outdoors, fitness enthusiasts, children and more."/>
    <n v="40000"/>
    <n v="8837"/>
    <x v="1"/>
    <s v="GB"/>
    <s v="GBP"/>
    <n v="1410616600"/>
    <d v="2014-09-13T13:56:40"/>
    <n v="1405432600"/>
    <d v="2014-07-15T13:56:40"/>
    <b v="0"/>
    <n v="369"/>
  </r>
  <r>
    <x v="3609"/>
    <x v="3602"/>
    <s v="An investigative series on 790 KABC Radio on the ravages of addiction and what options millions of people have for hopeful recovery."/>
    <n v="40000"/>
    <n v="0"/>
    <x v="2"/>
    <s v="US"/>
    <s v="USD"/>
    <n v="1427328000"/>
    <d v="2015-03-26T00:00:00"/>
    <n v="1423777043"/>
    <d v="2015-02-12T21:37:23"/>
    <b v="0"/>
    <n v="0"/>
  </r>
  <r>
    <x v="3610"/>
    <x v="3603"/>
    <s v="Explore the protagonist's mind. Remember. Understand. Plan ahead. Stay ahead of threats. Nurture relations. Earn the fate you choose."/>
    <n v="40000"/>
    <n v="53"/>
    <x v="1"/>
    <s v="US"/>
    <s v="USD"/>
    <n v="1459352495"/>
    <d v="2016-03-30T15:41:35"/>
    <n v="1456764095"/>
    <d v="2016-02-29T16:41:35"/>
    <b v="0"/>
    <n v="4"/>
  </r>
  <r>
    <x v="3611"/>
    <x v="3604"/>
    <s v="Don't drop it like it's hot..Hot Potato is a battle between friends. Compete to keep Mr Potato off the ground. Who will drop him first?"/>
    <n v="40000"/>
    <n v="0"/>
    <x v="1"/>
    <s v="AU"/>
    <s v="AUD"/>
    <n v="1450993668"/>
    <d v="2015-12-24T21:47:48"/>
    <n v="1448401668"/>
    <d v="2015-11-24T21:47:48"/>
    <b v="0"/>
    <n v="0"/>
  </r>
  <r>
    <x v="3612"/>
    <x v="3605"/>
    <s v="Deal with the cold like a boss with battery-powered heating device that will heat you up in the most extreme environment."/>
    <n v="40000"/>
    <n v="15851"/>
    <x v="2"/>
    <s v="GB"/>
    <s v="GBP"/>
    <n v="1489376405"/>
    <d v="2017-03-13T03:40:05"/>
    <n v="1484196005"/>
    <d v="2017-01-12T04:40:05"/>
    <b v="0"/>
    <n v="104"/>
  </r>
  <r>
    <x v="3613"/>
    <x v="3606"/>
    <s v="Clip on owner recognition for any bag with 100db+ deterrence of others from opening or moving it. Plus forget-me-not notifications."/>
    <n v="40000"/>
    <n v="12446"/>
    <x v="2"/>
    <s v="US"/>
    <s v="USD"/>
    <n v="1457024514"/>
    <d v="2016-03-03T17:01:54"/>
    <n v="1454432514"/>
    <d v="2016-02-02T17:01:54"/>
    <b v="0"/>
    <n v="122"/>
  </r>
  <r>
    <x v="3614"/>
    <x v="3607"/>
    <s v="Your Dog's Best Friend._x000a_Revolutionize the way you care about your pups and brings you peace of mind."/>
    <n v="40000"/>
    <n v="6130"/>
    <x v="2"/>
    <s v="US"/>
    <s v="USD"/>
    <n v="1420938172"/>
    <d v="2015-01-11T01:02:52"/>
    <n v="1418346172"/>
    <d v="2014-12-12T01:02:52"/>
    <b v="0"/>
    <n v="135"/>
  </r>
  <r>
    <x v="3615"/>
    <x v="3608"/>
    <s v="THE HOLY BIB-EL Translated By Leon Cook. The Creation: CHAPTER 1.  1* In the beginning Gods created The Heavens and The Planet Earth."/>
    <n v="40000"/>
    <n v="0"/>
    <x v="1"/>
    <s v="US"/>
    <s v="USD"/>
    <n v="1437417828"/>
    <d v="2015-07-20T18:43:48"/>
    <n v="1434825828"/>
    <d v="2015-06-20T18:43:48"/>
    <b v="0"/>
    <n v="0"/>
  </r>
  <r>
    <x v="3616"/>
    <x v="3609"/>
    <s v="We are a new Spanish language podcast telling uniquely Latin American stories."/>
    <n v="40000"/>
    <n v="46032"/>
    <x v="0"/>
    <s v="US"/>
    <s v="USD"/>
    <n v="1332699285"/>
    <d v="2012-03-25T18:14:45"/>
    <n v="1327518885"/>
    <d v="2012-01-25T19:14:45"/>
    <b v="1"/>
    <n v="600"/>
  </r>
  <r>
    <x v="3617"/>
    <x v="3610"/>
    <s v="To create a publication, and exhibition documenting the collection of Jamie Ross, longtime collector of Navajo Textiles"/>
    <n v="40000"/>
    <n v="1081"/>
    <x v="1"/>
    <s v="US"/>
    <s v="USD"/>
    <n v="1421177959"/>
    <d v="2015-01-13T19:39:19"/>
    <n v="1418585959"/>
    <d v="2014-12-14T19:39:19"/>
    <b v="1"/>
    <n v="22"/>
  </r>
  <r>
    <x v="3618"/>
    <x v="3611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22:47:58"/>
    <n v="1429656478"/>
    <d v="2015-04-21T22:47:58"/>
    <b v="1"/>
    <n v="185"/>
  </r>
  <r>
    <x v="3619"/>
    <x v="3612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d v="2014-04-01T14:01:30"/>
    <b v="1"/>
    <n v="1789"/>
  </r>
  <r>
    <x v="3620"/>
    <x v="3613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d v="2016-08-23T17:00:21"/>
    <b v="1"/>
    <n v="1780"/>
  </r>
  <r>
    <x v="3621"/>
    <x v="3614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d v="2013-11-25T08:00:29"/>
    <b v="0"/>
    <n v="1556"/>
  </r>
  <r>
    <x v="3622"/>
    <x v="3615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d v="2015-10-15T12:20:00"/>
    <b v="0"/>
    <n v="651"/>
  </r>
  <r>
    <x v="3623"/>
    <x v="3616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d v="2016-09-30T15:25:38"/>
    <b v="1"/>
    <n v="403"/>
  </r>
  <r>
    <x v="3624"/>
    <x v="3617"/>
    <s v="A professional and social media environment created to effectively match job seekers to jobs based on an algorithms-matching system"/>
    <n v="40000"/>
    <n v="100"/>
    <x v="2"/>
    <s v="US"/>
    <s v="USD"/>
    <n v="1429028365"/>
    <d v="2015-04-14T16:19:25"/>
    <n v="1425143965"/>
    <d v="2015-02-28T17:19:25"/>
    <b v="0"/>
    <n v="2"/>
  </r>
  <r>
    <x v="3625"/>
    <x v="3618"/>
    <s v="We want to bring the wonderful flavors of the Jersey Shore, my home, to my new home in Winnipeg, the center of Canada."/>
    <n v="40000"/>
    <n v="0"/>
    <x v="2"/>
    <s v="CA"/>
    <s v="CAD"/>
    <n v="1406854699"/>
    <d v="2014-08-01T00:58:19"/>
    <n v="1404262699"/>
    <d v="2014-07-02T00:58:19"/>
    <b v="0"/>
    <n v="0"/>
  </r>
  <r>
    <x v="3626"/>
    <x v="3619"/>
    <s v="We're opening up a Pixel Academy in Manhattan and we need your help to fill it with technology and tools for New York City's kids!"/>
    <n v="40000"/>
    <n v="11032"/>
    <x v="1"/>
    <s v="US"/>
    <s v="USD"/>
    <n v="1414622700"/>
    <d v="2014-10-29T22:45:00"/>
    <n v="1412081999"/>
    <d v="2014-09-30T12:59:59"/>
    <b v="1"/>
    <n v="66"/>
  </r>
  <r>
    <x v="3627"/>
    <x v="3620"/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8T00:01:34"/>
    <n v="1422489694"/>
    <d v="2015-01-29T00:01:34"/>
    <b v="0"/>
    <n v="3"/>
  </r>
  <r>
    <x v="3628"/>
    <x v="3621"/>
    <s v="Â¡Tu nuevo espacio cultural multidisciplinario en el centro de Pachuca, Hidalgo"/>
    <n v="40000"/>
    <n v="41500"/>
    <x v="3"/>
    <s v="MX"/>
    <s v="MXN"/>
    <n v="1490196830"/>
    <d v="2017-03-22T15:33:50"/>
    <n v="1485016430"/>
    <d v="2017-01-21T16:33:50"/>
    <b v="0"/>
    <n v="45"/>
  </r>
  <r>
    <x v="3629"/>
    <x v="3622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d v="2017-01-10T17:52:15"/>
    <b v="0"/>
    <n v="113"/>
  </r>
  <r>
    <x v="3630"/>
    <x v="3623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d v="2014-10-16T21:08:44"/>
    <b v="0"/>
    <n v="277"/>
  </r>
  <r>
    <x v="3631"/>
    <x v="3624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d v="2015-02-18T16:54:11"/>
    <b v="0"/>
    <n v="320"/>
  </r>
  <r>
    <x v="3632"/>
    <x v="3625"/>
    <s v="When opportunity knocks, we answer!  Help expand the ravishingly talented troupe into a new and exciting market and venue!"/>
    <n v="40000"/>
    <n v="7905"/>
    <x v="1"/>
    <s v="US"/>
    <s v="USD"/>
    <n v="1431372751"/>
    <d v="2015-05-11T19:32:31"/>
    <n v="1430767951"/>
    <d v="2015-05-04T19:32:31"/>
    <b v="0"/>
    <n v="29"/>
  </r>
  <r>
    <x v="3633"/>
    <x v="3626"/>
    <s v="Help Moth Live! Support Moth and its artist collective to achieve its 2014/15 season."/>
    <n v="40000"/>
    <n v="40153"/>
    <x v="0"/>
    <s v="US"/>
    <s v="USD"/>
    <n v="1412492445"/>
    <d v="2014-10-05T07:00:45"/>
    <n v="1409900445"/>
    <d v="2014-09-05T07:00:45"/>
    <b v="0"/>
    <n v="73"/>
  </r>
  <r>
    <x v="3634"/>
    <x v="3627"/>
    <s v="World Premiere of last play written by Amiri Baraka"/>
    <n v="40000"/>
    <n v="51184"/>
    <x v="0"/>
    <s v="US"/>
    <s v="USD"/>
    <n v="1425272340"/>
    <d v="2015-03-02T04:59:00"/>
    <n v="1421426929"/>
    <d v="2015-01-16T16:48:49"/>
    <b v="0"/>
    <n v="274"/>
  </r>
  <r>
    <x v="3635"/>
    <x v="3628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5:02:54"/>
    <n v="1441119774"/>
    <d v="2015-09-01T15:02:54"/>
    <b v="1"/>
    <n v="12"/>
  </r>
  <r>
    <x v="3636"/>
    <x v="3629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d v="2014-11-08T16:41:46"/>
    <b v="0"/>
    <n v="144"/>
  </r>
  <r>
    <x v="3637"/>
    <x v="3630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d v="2012-04-21T06:31:21"/>
    <b v="1"/>
    <n v="290"/>
  </r>
  <r>
    <x v="3638"/>
    <x v="3631"/>
    <s v="You are the hero tasked to save your home from the villainous Sanword."/>
    <n v="42000"/>
    <n v="85"/>
    <x v="1"/>
    <s v="US"/>
    <s v="USD"/>
    <n v="1408154663"/>
    <d v="2014-08-16T02:04:23"/>
    <n v="1405130663"/>
    <d v="2014-07-12T02:04:23"/>
    <b v="0"/>
    <n v="4"/>
  </r>
  <r>
    <x v="3639"/>
    <x v="3632"/>
    <s v="Charge furniture, making it simple and comfortable to charge your USB devices without leaving the comfort of your couch or armchair"/>
    <n v="42500"/>
    <n v="10"/>
    <x v="1"/>
    <s v="NZ"/>
    <s v="NZD"/>
    <n v="1407545334"/>
    <d v="2014-08-09T00:48:54"/>
    <n v="1404953334"/>
    <d v="2014-07-10T00:48:54"/>
    <b v="0"/>
    <n v="1"/>
  </r>
  <r>
    <x v="3640"/>
    <x v="3633"/>
    <s v="Unique dishes for a unique city!."/>
    <n v="42850"/>
    <n v="0"/>
    <x v="1"/>
    <s v="US"/>
    <s v="USD"/>
    <n v="1431308704"/>
    <d v="2015-05-11T01:45:04"/>
    <n v="1428716704"/>
    <d v="2015-04-11T01:45:04"/>
    <b v="0"/>
    <n v="0"/>
  </r>
  <r>
    <x v="3641"/>
    <x v="3634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d v="2014-09-17T19:55:39"/>
    <b v="1"/>
    <n v="452"/>
  </r>
  <r>
    <x v="3642"/>
    <x v="3635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d v="2015-11-19T20:01:19"/>
    <b v="0"/>
    <n v="284"/>
  </r>
  <r>
    <x v="3643"/>
    <x v="3636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d v="2013-01-16T14:21:49"/>
    <b v="1"/>
    <n v="321"/>
  </r>
  <r>
    <x v="3644"/>
    <x v="3637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d v="2010-01-16T22:04:52"/>
    <b v="1"/>
    <n v="179"/>
  </r>
  <r>
    <x v="3645"/>
    <x v="3638"/>
    <s v="Axoral is a 3d interactive social media interface, with the potential to be so much more, but we need your help!"/>
    <n v="45000"/>
    <n v="0"/>
    <x v="1"/>
    <s v="CA"/>
    <s v="CAD"/>
    <n v="1452350896"/>
    <d v="2016-01-09T14:48:16"/>
    <n v="1447166896"/>
    <d v="2015-11-10T14:48:16"/>
    <b v="0"/>
    <n v="0"/>
  </r>
  <r>
    <x v="3646"/>
    <x v="3639"/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7T00:39:58"/>
    <n v="1386463198"/>
    <d v="2013-12-08T00:39:58"/>
    <b v="0"/>
    <n v="1"/>
  </r>
  <r>
    <x v="3647"/>
    <x v="3640"/>
    <s v="Tempi Is a Wearable Bluetooth Device That Gives Accurate Temperature and Humidity Readings."/>
    <n v="45000"/>
    <n v="21300"/>
    <x v="2"/>
    <s v="US"/>
    <s v="USD"/>
    <n v="1423092149"/>
    <d v="2015-02-04T23:22:29"/>
    <n v="1420500149"/>
    <d v="2015-01-05T23:22:29"/>
    <b v="0"/>
    <n v="400"/>
  </r>
  <r>
    <x v="3648"/>
    <x v="3641"/>
    <s v="A fresh twist on survival games. Intense, high-stakes 30 minute rounds for up to 10 players."/>
    <n v="45000"/>
    <n v="6382.34"/>
    <x v="1"/>
    <s v="US"/>
    <s v="USD"/>
    <n v="1398366667"/>
    <d v="2014-04-24T19:11:07"/>
    <n v="1395774667"/>
    <d v="2014-03-25T19:11:07"/>
    <b v="0"/>
    <n v="147"/>
  </r>
  <r>
    <x v="3649"/>
    <x v="3642"/>
    <s v="Convergence: RiftWars is a easy to approach competitive turn-based strategy game, featuring quick game play and military tactics."/>
    <n v="45000"/>
    <n v="186"/>
    <x v="1"/>
    <s v="US"/>
    <s v="USD"/>
    <n v="1450327126"/>
    <d v="2015-12-17T04:38:46"/>
    <n v="1447735126"/>
    <d v="2015-11-17T04:38:46"/>
    <b v="0"/>
    <n v="8"/>
  </r>
  <r>
    <x v="3650"/>
    <x v="3643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d v="2016-03-14T00:02:57"/>
    <b v="1"/>
    <n v="740"/>
  </r>
  <r>
    <x v="3651"/>
    <x v="3644"/>
    <s v="Crazy Artist makes gaming more comfortable and fun for Playstation 4 users. I really want to give you a Handee Job!"/>
    <n v="45000"/>
    <n v="118"/>
    <x v="1"/>
    <s v="US"/>
    <s v="USD"/>
    <n v="1467231614"/>
    <d v="2016-06-29T20:20:14"/>
    <n v="1464639614"/>
    <d v="2016-05-30T20:20:14"/>
    <b v="0"/>
    <n v="6"/>
  </r>
  <r>
    <x v="3652"/>
    <x v="3645"/>
    <s v="You're leaving a Bar/Nightclub what else would you want more than to have a Juicy Burger and to see Beautiful Girls making it."/>
    <n v="45000"/>
    <n v="120"/>
    <x v="2"/>
    <s v="US"/>
    <s v="USD"/>
    <n v="1429823138"/>
    <d v="2015-04-23T21:05:38"/>
    <n v="1427231138"/>
    <d v="2015-03-24T21:05:38"/>
    <b v="0"/>
    <n v="2"/>
  </r>
  <r>
    <x v="3653"/>
    <x v="3646"/>
    <s v="Come explore the dream world of Jim Morrison, rock singer, mystic, poet, shaman."/>
    <n v="45000"/>
    <n v="185"/>
    <x v="1"/>
    <s v="US"/>
    <s v="USD"/>
    <n v="1417800435"/>
    <d v="2014-12-05T17:27:15"/>
    <n v="1415208435"/>
    <d v="2014-11-05T17:27:15"/>
    <b v="0"/>
    <n v="4"/>
  </r>
  <r>
    <x v="3654"/>
    <x v="3647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d v="2014-08-12T14:01:08"/>
    <b v="0"/>
    <n v="199"/>
  </r>
  <r>
    <x v="3655"/>
    <x v="3648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14:32:50"/>
    <n v="1473517970"/>
    <d v="2016-09-10T14:32:50"/>
    <b v="1"/>
    <n v="113"/>
  </r>
  <r>
    <x v="3656"/>
    <x v="3649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d v="2014-11-03T00:42:26"/>
    <b v="0"/>
    <n v="229"/>
  </r>
  <r>
    <x v="3657"/>
    <x v="3650"/>
    <s v="CyClip is a way to mount the Apple Watch to your handlebars; ideal for navigation, notifications, and music control on the fly."/>
    <n v="48000"/>
    <n v="1705"/>
    <x v="2"/>
    <s v="US"/>
    <s v="USD"/>
    <n v="1432916235"/>
    <d v="2015-05-29T16:17:15"/>
    <n v="1430324235"/>
    <d v="2015-04-29T16:17:15"/>
    <b v="0"/>
    <n v="41"/>
  </r>
  <r>
    <x v="3658"/>
    <x v="3651"/>
    <s v="Tibio is a revolutionary new product designed to solve an age old problem."/>
    <n v="48000"/>
    <n v="637"/>
    <x v="1"/>
    <s v="GB"/>
    <s v="GBP"/>
    <n v="1412770578"/>
    <d v="2014-10-08T12:16:18"/>
    <n v="1410178578"/>
    <d v="2014-09-08T12:16:18"/>
    <b v="0"/>
    <n v="26"/>
  </r>
  <r>
    <x v="3659"/>
    <x v="3652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d v="2011-03-22T04:21:13"/>
    <b v="1"/>
    <n v="1876"/>
  </r>
  <r>
    <x v="3660"/>
    <x v="3653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d v="2012-08-15T18:40:03"/>
    <b v="0"/>
    <n v="92"/>
  </r>
  <r>
    <x v="3661"/>
    <x v="3654"/>
    <s v="Making important medical data of active people available to first responders of an emergency by wearing a dog tag bearing a QR Code"/>
    <n v="48500"/>
    <n v="105"/>
    <x v="1"/>
    <s v="US"/>
    <s v="USD"/>
    <n v="1455466832"/>
    <d v="2016-02-14T16:20:32"/>
    <n v="1452874832"/>
    <d v="2016-01-15T16:20:32"/>
    <b v="0"/>
    <n v="4"/>
  </r>
  <r>
    <x v="3662"/>
    <x v="3655"/>
    <s v="A magical space, full of fairytale favorites, designed to make each individual have a unique experience; children's dreams made real."/>
    <n v="48725"/>
    <n v="1758"/>
    <x v="1"/>
    <s v="US"/>
    <s v="USD"/>
    <n v="1454890620"/>
    <d v="2016-02-08T00:17:00"/>
    <n v="1450724449"/>
    <d v="2015-12-21T19:00:49"/>
    <b v="0"/>
    <n v="27"/>
  </r>
  <r>
    <x v="3663"/>
    <x v="3656"/>
    <s v="Audionoggin: Wireless personal surround sound for the athlete in everyone."/>
    <n v="49000"/>
    <n v="19572"/>
    <x v="1"/>
    <s v="US"/>
    <s v="USD"/>
    <n v="1479483812"/>
    <d v="2016-11-18T15:43:32"/>
    <n v="1476888212"/>
    <d v="2016-10-19T14:43:32"/>
    <b v="0"/>
    <n v="196"/>
  </r>
  <r>
    <x v="3664"/>
    <x v="3657"/>
    <s v="test"/>
    <n v="49000"/>
    <n v="1333"/>
    <x v="2"/>
    <s v="US"/>
    <s v="USD"/>
    <n v="1429321210"/>
    <d v="2015-04-18T01:40:10"/>
    <n v="1426729210"/>
    <d v="2015-03-19T01:40:10"/>
    <b v="0"/>
    <n v="10"/>
  </r>
  <r>
    <x v="3665"/>
    <x v="3658"/>
    <s v="An aspiring pilot decides to take his Dad's ship for a joyride, and learns it was the biggest mistake of his life in this Sci-Fi comedy"/>
    <n v="50000"/>
    <n v="40"/>
    <x v="2"/>
    <s v="US"/>
    <s v="USD"/>
    <n v="1456555536"/>
    <d v="2016-02-27T06:45:36"/>
    <n v="1453963536"/>
    <d v="2016-01-28T06:45:36"/>
    <b v="0"/>
    <n v="2"/>
  </r>
  <r>
    <x v="3666"/>
    <x v="3659"/>
    <s v="What would you do if you face something beyond your understanding? If someone you loved disappeared without a trace?"/>
    <n v="50000"/>
    <n v="359"/>
    <x v="2"/>
    <s v="US"/>
    <s v="USD"/>
    <n v="1417532644"/>
    <d v="2014-12-02T15:04:04"/>
    <n v="1413900244"/>
    <d v="2014-10-21T14:04:04"/>
    <b v="0"/>
    <n v="10"/>
  </r>
  <r>
    <x v="3667"/>
    <x v="3660"/>
    <s v="Step 1 (script editing) to produce a dramatic film about the air/sea battle of WWII that turned the tide of victory for the US."/>
    <n v="50000"/>
    <n v="5"/>
    <x v="1"/>
    <s v="US"/>
    <s v="USD"/>
    <n v="1404318595"/>
    <d v="2014-07-02T16:29:55"/>
    <n v="1401726595"/>
    <d v="2014-06-02T16:29:55"/>
    <b v="0"/>
    <n v="1"/>
  </r>
  <r>
    <x v="3668"/>
    <x v="3661"/>
    <s v="Team Mayhem, a local small town gang of gamers who are enlisted   to save the world from the new great evil known as Prowler."/>
    <n v="50000"/>
    <n v="1"/>
    <x v="1"/>
    <s v="US"/>
    <s v="USD"/>
    <n v="1470975614"/>
    <d v="2016-08-12T04:20:14"/>
    <n v="1465791614"/>
    <d v="2016-06-13T04:20:14"/>
    <b v="0"/>
    <n v="1"/>
  </r>
  <r>
    <x v="3669"/>
    <x v="3662"/>
    <s v="A young woman's journey from Africa to Australia where she finds heaven on earth, love and tragedy. Within her tragedy she saves lives."/>
    <n v="50000"/>
    <n v="0"/>
    <x v="1"/>
    <s v="AU"/>
    <s v="AUD"/>
    <n v="1418719967"/>
    <d v="2014-12-16T08:52:47"/>
    <n v="1416127967"/>
    <d v="2014-11-16T08:52:47"/>
    <b v="0"/>
    <n v="0"/>
  </r>
  <r>
    <x v="3670"/>
    <x v="3663"/>
    <s v="A family dramedy about a grandfather  and grandson who are both on their path to redemption."/>
    <n v="50000"/>
    <n v="20"/>
    <x v="1"/>
    <s v="US"/>
    <s v="USD"/>
    <n v="1439734001"/>
    <d v="2015-08-16T14:06:41"/>
    <n v="1437142547"/>
    <d v="2015-07-17T14:15:47"/>
    <b v="0"/>
    <n v="1"/>
  </r>
  <r>
    <x v="3671"/>
    <x v="3664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22:00:37"/>
    <n v="1425423637"/>
    <d v="2015-03-03T23:00:37"/>
    <b v="0"/>
    <n v="84"/>
  </r>
  <r>
    <x v="3672"/>
    <x v="3665"/>
    <s v="An hour-long pilot about a group of suburban LGBT teens coming of age in the early 90's."/>
    <n v="50000"/>
    <n v="8815"/>
    <x v="1"/>
    <s v="US"/>
    <s v="USD"/>
    <n v="1459493940"/>
    <d v="2016-04-01T06:59:00"/>
    <n v="1456732225"/>
    <d v="2016-02-29T07:50:25"/>
    <b v="0"/>
    <n v="76"/>
  </r>
  <r>
    <x v="3673"/>
    <x v="3666"/>
    <s v="A Freelancer abandons everything to chase after his dream of being &quot;great&quot; escape to Bangkok and return to his home-world."/>
    <n v="50000"/>
    <n v="360"/>
    <x v="1"/>
    <s v="US"/>
    <s v="USD"/>
    <n v="1440101160"/>
    <d v="2015-08-20T20:06:00"/>
    <n v="1436542030"/>
    <d v="2015-07-10T15:27:10"/>
    <b v="0"/>
    <n v="3"/>
  </r>
  <r>
    <x v="3674"/>
    <x v="3667"/>
    <s v="Film about Schizophrenia with Surreal Twists!"/>
    <n v="50000"/>
    <n v="0"/>
    <x v="1"/>
    <s v="US"/>
    <s v="USD"/>
    <n v="1427569564"/>
    <d v="2015-03-28T19:06:04"/>
    <n v="1422389164"/>
    <d v="2015-01-27T20:06:04"/>
    <b v="0"/>
    <n v="0"/>
  </r>
  <r>
    <x v="3675"/>
    <x v="3668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d v="2012-05-22T04:03:13"/>
    <b v="1"/>
    <n v="447"/>
  </r>
  <r>
    <x v="3676"/>
    <x v="366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d v="2013-09-02T00:06:49"/>
    <b v="1"/>
    <n v="665"/>
  </r>
  <r>
    <x v="3677"/>
    <x v="3670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d v="2016-11-15T04:30:33"/>
    <b v="1"/>
    <n v="736"/>
  </r>
  <r>
    <x v="3678"/>
    <x v="3671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d v="2016-05-17T20:38:41"/>
    <b v="1"/>
    <n v="267"/>
  </r>
  <r>
    <x v="3679"/>
    <x v="3672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d v="2013-09-09T17:00:52"/>
    <b v="0"/>
    <n v="351"/>
  </r>
  <r>
    <x v="3680"/>
    <x v="3673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d v="2011-07-08T20:12:50"/>
    <b v="0"/>
    <n v="73"/>
  </r>
  <r>
    <x v="3681"/>
    <x v="3674"/>
    <s v="Support new organic, gluten free cartoon! You'll enjoy this funny story about fruits &amp; vegies and will be able to see new episodes!"/>
    <n v="50000"/>
    <n v="6"/>
    <x v="1"/>
    <s v="US"/>
    <s v="USD"/>
    <n v="1448660404"/>
    <d v="2015-11-27T21:40:04"/>
    <n v="1443472804"/>
    <d v="2015-09-28T20:40:04"/>
    <b v="0"/>
    <n v="2"/>
  </r>
  <r>
    <x v="3682"/>
    <x v="3675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22:43:20"/>
    <n v="1389825800"/>
    <d v="2014-01-15T22:43:20"/>
    <b v="0"/>
    <n v="7"/>
  </r>
  <r>
    <x v="3683"/>
    <x v="3676"/>
    <s v="Hey everyone we are producing a new show called The Adventures of Daryl and Straight Man. It is an animated comedy web series."/>
    <n v="50000"/>
    <n v="0"/>
    <x v="1"/>
    <s v="CA"/>
    <s v="CAD"/>
    <n v="1482678994"/>
    <d v="2016-12-25T15:16:34"/>
    <n v="1477491394"/>
    <d v="2016-10-26T14:16:34"/>
    <b v="0"/>
    <n v="0"/>
  </r>
  <r>
    <x v="3684"/>
    <x v="3677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14:14:00"/>
    <n v="1332808501"/>
    <d v="2012-03-27T00:35:01"/>
    <b v="0"/>
    <n v="3"/>
  </r>
  <r>
    <x v="3685"/>
    <x v="3678"/>
    <s v="A sci-fi fantasy 2.5D anime styled series about some guys trying to save the world, probably..."/>
    <n v="50000"/>
    <n v="6962"/>
    <x v="1"/>
    <s v="US"/>
    <s v="USD"/>
    <n v="1471244400"/>
    <d v="2016-08-15T07:00:00"/>
    <n v="1467387705"/>
    <d v="2016-07-01T15:41:45"/>
    <b v="0"/>
    <n v="68"/>
  </r>
  <r>
    <x v="3686"/>
    <x v="3679"/>
    <s v="1st collaborative webdesign tool to create professional websites with WordPress, Bootstrap and other open source technologies."/>
    <n v="50000"/>
    <n v="13692"/>
    <x v="1"/>
    <s v="FR"/>
    <s v="EUR"/>
    <n v="1447600389"/>
    <d v="2015-11-15T15:13:09"/>
    <n v="1444140789"/>
    <d v="2015-10-06T14:13:09"/>
    <b v="0"/>
    <n v="34"/>
  </r>
  <r>
    <x v="3687"/>
    <x v="3680"/>
    <s v="i would like to develop an international free platform for domestic and international students to find accomodation in all countries"/>
    <n v="50000"/>
    <n v="0"/>
    <x v="1"/>
    <s v="NL"/>
    <s v="EUR"/>
    <n v="1482052815"/>
    <d v="2016-12-18T09:20:15"/>
    <n v="1479460815"/>
    <d v="2016-11-18T09:20:15"/>
    <b v="0"/>
    <n v="0"/>
  </r>
  <r>
    <x v="3688"/>
    <x v="3681"/>
    <s v="We send care packages to incarcerated individuals throughout the country that include specific items hand picked by the sender."/>
    <n v="50000"/>
    <n v="31"/>
    <x v="1"/>
    <s v="US"/>
    <s v="USD"/>
    <n v="1425827760"/>
    <d v="2015-03-08T15:16:00"/>
    <n v="1423769402"/>
    <d v="2015-02-12T19:30:02"/>
    <b v="0"/>
    <n v="2"/>
  </r>
  <r>
    <x v="3689"/>
    <x v="3682"/>
    <s v="A Powerful Multimedia-Rich Software that aims at making online publishing very simple."/>
    <n v="50000"/>
    <n v="690"/>
    <x v="2"/>
    <s v="CA"/>
    <s v="CAD"/>
    <n v="1464460329"/>
    <d v="2016-05-28T18:32:09"/>
    <n v="1461954729"/>
    <d v="2016-04-29T18:32:09"/>
    <b v="0"/>
    <n v="9"/>
  </r>
  <r>
    <x v="3690"/>
    <x v="3683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8:47:59"/>
    <n v="1412963279"/>
    <d v="2014-10-10T17:47:59"/>
    <b v="0"/>
    <n v="18"/>
  </r>
  <r>
    <x v="3691"/>
    <x v="3684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8:57:43"/>
    <n v="1474275463"/>
    <d v="2016-09-19T08:57:43"/>
    <b v="0"/>
    <n v="28"/>
  </r>
  <r>
    <x v="3692"/>
    <x v="3685"/>
    <s v="Fashion accessories used to instantly link with people you meet and exchange contact info, money, documents, media and so much more."/>
    <n v="50000"/>
    <n v="10814"/>
    <x v="1"/>
    <s v="US"/>
    <s v="USD"/>
    <n v="1420088340"/>
    <d v="2015-01-01T04:59:00"/>
    <n v="1417410964"/>
    <d v="2014-12-01T05:16:04"/>
    <b v="0"/>
    <n v="215"/>
  </r>
  <r>
    <x v="3693"/>
    <x v="3686"/>
    <s v="Listen to sounds by feeling an array of vibrational patterns against your body."/>
    <n v="50000"/>
    <n v="15"/>
    <x v="1"/>
    <s v="US"/>
    <s v="USD"/>
    <n v="1407811627"/>
    <d v="2014-08-12T02:47:07"/>
    <n v="1402627627"/>
    <d v="2014-06-13T02:47:07"/>
    <b v="0"/>
    <n v="2"/>
  </r>
  <r>
    <x v="3694"/>
    <x v="3687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9:41:35"/>
    <n v="1463218895"/>
    <d v="2016-05-14T09:41:35"/>
    <b v="0"/>
    <n v="96"/>
  </r>
  <r>
    <x v="3695"/>
    <x v="3688"/>
    <s v="The Deception Belt is an innovative belt with app capability, designed to assist any user gain control over their appetite."/>
    <n v="50000"/>
    <n v="53"/>
    <x v="1"/>
    <s v="US"/>
    <s v="USD"/>
    <n v="1489512122"/>
    <d v="2017-03-14T17:22:02"/>
    <n v="1486923722"/>
    <d v="2017-02-12T18:22:02"/>
    <b v="0"/>
    <n v="4"/>
  </r>
  <r>
    <x v="3696"/>
    <x v="3689"/>
    <s v="Personalizing your Apple Watch has never been easier. Ten different colors to match any lifestyle. Time is precious, protect it."/>
    <n v="50000"/>
    <n v="260"/>
    <x v="1"/>
    <s v="US"/>
    <s v="USD"/>
    <n v="1435711246"/>
    <d v="2015-07-01T00:40:46"/>
    <n v="1433292046"/>
    <d v="2015-06-03T00:40:46"/>
    <b v="0"/>
    <n v="10"/>
  </r>
  <r>
    <x v="3697"/>
    <x v="3690"/>
    <s v="I want to work with the great John Goodsall and Percy Jones from Brand X to create the ultimate new jazz album."/>
    <n v="50000"/>
    <n v="170"/>
    <x v="1"/>
    <s v="GB"/>
    <s v="GBP"/>
    <n v="1384179548"/>
    <d v="2013-11-11T14:19:08"/>
    <n v="1381583948"/>
    <d v="2013-10-12T13:19:08"/>
    <b v="0"/>
    <n v="4"/>
  </r>
  <r>
    <x v="3698"/>
    <x v="3691"/>
    <s v="Support the preservation of Jazz and help us become a national Jazz Festival with the best music, food, and fun for all ages!"/>
    <n v="50000"/>
    <n v="151"/>
    <x v="1"/>
    <s v="US"/>
    <s v="USD"/>
    <n v="1451786137"/>
    <d v="2016-01-03T01:55:37"/>
    <n v="1449194137"/>
    <d v="2015-12-04T01:55:37"/>
    <b v="0"/>
    <n v="3"/>
  </r>
  <r>
    <x v="3699"/>
    <x v="3692"/>
    <s v="Snoring shouldn't ruin your or your partner's sleep and you don't need expensive, uncomfortable or ugly devices to help the problem"/>
    <n v="50000"/>
    <n v="1161"/>
    <x v="1"/>
    <s v="US"/>
    <s v="USD"/>
    <n v="1486693145"/>
    <d v="2017-02-10T02:19:05"/>
    <n v="1484101145"/>
    <d v="2017-01-11T02:19:05"/>
    <b v="0"/>
    <n v="31"/>
  </r>
  <r>
    <x v="3700"/>
    <x v="3693"/>
    <s v="Find your pet when it's missing, digitally store pet-related information, and locate pet friend establishments and services."/>
    <n v="50000"/>
    <n v="6663"/>
    <x v="1"/>
    <s v="US"/>
    <s v="USD"/>
    <n v="1460988000"/>
    <d v="2016-04-18T14:00:00"/>
    <n v="1458050450"/>
    <d v="2016-03-15T14:00:50"/>
    <b v="0"/>
    <n v="96"/>
  </r>
  <r>
    <x v="3701"/>
    <x v="3694"/>
    <s v="Revolutionizing the way we walk our dogs!"/>
    <n v="50000"/>
    <n v="19195"/>
    <x v="1"/>
    <s v="US"/>
    <s v="USD"/>
    <n v="1465054872"/>
    <d v="2016-06-04T15:41:12"/>
    <n v="1461166872"/>
    <d v="2016-04-20T15:41:12"/>
    <b v="0"/>
    <n v="121"/>
  </r>
  <r>
    <x v="3702"/>
    <x v="3695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20:55:59"/>
    <n v="1424901359"/>
    <d v="2015-02-25T21:55:59"/>
    <b v="0"/>
    <n v="17"/>
  </r>
  <r>
    <x v="3703"/>
    <x v="3696"/>
    <s v="The Pi (Arduino-Compatible) is a new kind of wearable. It's a diy smartwatch with a round display, touch ring, and a powerful CPU!"/>
    <n v="50000"/>
    <n v="19430"/>
    <x v="1"/>
    <s v="US"/>
    <s v="USD"/>
    <n v="1421640665"/>
    <d v="2015-01-19T04:11:05"/>
    <n v="1419048665"/>
    <d v="2014-12-20T04:11:05"/>
    <b v="0"/>
    <n v="171"/>
  </r>
  <r>
    <x v="3704"/>
    <x v="3697"/>
    <s v="The device that allows those with artificial knees or arthritic knees to kneel down without putting pressure on their knees."/>
    <n v="50000"/>
    <n v="280"/>
    <x v="1"/>
    <s v="US"/>
    <s v="USD"/>
    <n v="1458925156"/>
    <d v="2016-03-25T16:59:16"/>
    <n v="1456336756"/>
    <d v="2016-02-24T17:59:16"/>
    <b v="0"/>
    <n v="3"/>
  </r>
  <r>
    <x v="3705"/>
    <x v="3698"/>
    <s v="Always know where your precious children are. Let them explore the world freely and in a secure way by using the Kidswatcher."/>
    <n v="50000"/>
    <n v="6610"/>
    <x v="1"/>
    <s v="NL"/>
    <s v="EUR"/>
    <n v="1403507050"/>
    <d v="2014-06-23T07:04:10"/>
    <n v="1400051050"/>
    <d v="2014-05-14T07:04:10"/>
    <b v="0"/>
    <n v="41"/>
  </r>
  <r>
    <x v="3706"/>
    <x v="3699"/>
    <s v="R-CON is a wearable that measures running form. Instantly know when your form is breaking down and when you are running your strongest."/>
    <n v="50000"/>
    <n v="6565"/>
    <x v="2"/>
    <s v="US"/>
    <s v="USD"/>
    <n v="1466346646"/>
    <d v="2016-06-19T14:30:46"/>
    <n v="1463754646"/>
    <d v="2016-05-20T14:30:46"/>
    <b v="0"/>
    <n v="101"/>
  </r>
  <r>
    <x v="3707"/>
    <x v="3700"/>
    <s v="We want to take everything video game related people have seen since 1978 to now and turn it into the top gamer lounge in canada !"/>
    <n v="50000"/>
    <n v="410"/>
    <x v="1"/>
    <s v="CA"/>
    <s v="CAD"/>
    <n v="1406994583"/>
    <d v="2014-08-02T15:49:43"/>
    <n v="1401810583"/>
    <d v="2014-06-03T15:49:43"/>
    <b v="0"/>
    <n v="1"/>
  </r>
  <r>
    <x v="3708"/>
    <x v="3701"/>
    <s v="PSI is a game about a group of people dealing with the effects of Nightmares becoming reality, life will never be the same."/>
    <n v="50000"/>
    <n v="255"/>
    <x v="1"/>
    <s v="US"/>
    <s v="USD"/>
    <n v="1354919022"/>
    <d v="2012-12-07T22:23:42"/>
    <n v="1352327022"/>
    <d v="2012-11-07T22:23:42"/>
    <b v="0"/>
    <n v="11"/>
  </r>
  <r>
    <x v="3709"/>
    <x v="3702"/>
    <s v="Bringing culturally diverse Floridian cuisine to the people!"/>
    <n v="50000"/>
    <n v="75"/>
    <x v="1"/>
    <s v="US"/>
    <s v="USD"/>
    <n v="1466096566"/>
    <d v="2016-06-16T17:02:46"/>
    <n v="1463504566"/>
    <d v="2016-05-17T17:02:46"/>
    <b v="0"/>
    <n v="2"/>
  </r>
  <r>
    <x v="3710"/>
    <x v="3703"/>
    <s v="We would like to start a military-themed food truck to serve the Battle Creek/Kalamazoo area."/>
    <n v="50000"/>
    <n v="5875"/>
    <x v="1"/>
    <s v="US"/>
    <s v="USD"/>
    <n v="1403983314"/>
    <d v="2014-06-28T19:21:54"/>
    <n v="1400786514"/>
    <d v="2014-05-22T19:21:54"/>
    <b v="0"/>
    <n v="85"/>
  </r>
  <r>
    <x v="3711"/>
    <x v="3704"/>
    <s v="Bringing the best tacos to the streets of Chicago!"/>
    <n v="50000"/>
    <n v="4"/>
    <x v="1"/>
    <s v="US"/>
    <s v="USD"/>
    <n v="1425197321"/>
    <d v="2015-03-01T08:08:41"/>
    <n v="1422605321"/>
    <d v="2015-01-30T08:08:41"/>
    <b v="0"/>
    <n v="3"/>
  </r>
  <r>
    <x v="3712"/>
    <x v="3705"/>
    <s v="Pavlo will be independently filming his second full length PBS Special and DVD in May with director George Veras"/>
    <n v="50000"/>
    <n v="1937"/>
    <x v="2"/>
    <s v="US"/>
    <s v="USD"/>
    <n v="1398042000"/>
    <d v="2014-04-21T01:00:00"/>
    <n v="1395089981"/>
    <d v="2014-03-17T20:59:41"/>
    <b v="0"/>
    <n v="40"/>
  </r>
  <r>
    <x v="3713"/>
    <x v="3706"/>
    <s v="We have been offered shows all over the world, to reach places and people with our music, for the experience of just doing it!"/>
    <n v="50000"/>
    <n v="0"/>
    <x v="2"/>
    <s v="GB"/>
    <s v="GBP"/>
    <n v="1422903342"/>
    <d v="2015-02-02T18:55:42"/>
    <n v="1420311342"/>
    <d v="2015-01-03T18:55:42"/>
    <b v="0"/>
    <n v="0"/>
  </r>
  <r>
    <x v="3714"/>
    <x v="3707"/>
    <s v="Get VR to Everyone with Mailable, Ready to Use Viewers"/>
    <n v="50000"/>
    <n v="5757"/>
    <x v="2"/>
    <s v="US"/>
    <s v="USD"/>
    <n v="1455710679"/>
    <d v="2016-02-17T12:04:39"/>
    <n v="1453118679"/>
    <d v="2016-01-18T12:04:39"/>
    <b v="0"/>
    <n v="45"/>
  </r>
  <r>
    <x v="3715"/>
    <x v="3708"/>
    <s v="Monitor your actual UV exposure in real time and get notified when it's time to get out of the sun or when to reapply your sunscreen"/>
    <n v="50000"/>
    <n v="4920"/>
    <x v="2"/>
    <s v="US"/>
    <s v="USD"/>
    <n v="1476371552"/>
    <d v="2016-10-13T15:12:32"/>
    <n v="1473779552"/>
    <d v="2016-09-13T15:12:32"/>
    <b v="0"/>
    <n v="90"/>
  </r>
  <r>
    <x v="3716"/>
    <x v="3709"/>
    <s v="Xtnd is a hands free multifunctional device for your tablet, cell phone, &amp; camera. It's also a convenient backpack for storage."/>
    <n v="50000"/>
    <n v="408"/>
    <x v="2"/>
    <s v="US"/>
    <s v="USD"/>
    <n v="1417501145"/>
    <d v="2014-12-02T06:19:05"/>
    <n v="1414041545"/>
    <d v="2014-10-23T05:19:05"/>
    <b v="0"/>
    <n v="9"/>
  </r>
  <r>
    <x v="3717"/>
    <x v="3710"/>
    <s v="Discreet safety device connects you to a dedicated 24/7 monitoring team, keeping you safe anywhere in the United States"/>
    <n v="50000"/>
    <n v="24691"/>
    <x v="2"/>
    <s v="US"/>
    <s v="USD"/>
    <n v="1488549079"/>
    <d v="2017-03-03T13:51:19"/>
    <n v="1485957079"/>
    <d v="2017-02-01T13:51:19"/>
    <b v="0"/>
    <n v="140"/>
  </r>
  <r>
    <x v="3718"/>
    <x v="3711"/>
    <s v="World's Smallest customizable Phone &amp; GPS Watch for kids !"/>
    <n v="50000"/>
    <n v="3317"/>
    <x v="2"/>
    <s v="US"/>
    <s v="USD"/>
    <n v="1418056315"/>
    <d v="2014-12-08T16:31:55"/>
    <n v="1414164715"/>
    <d v="2014-10-24T15:31:55"/>
    <b v="0"/>
    <n v="37"/>
  </r>
  <r>
    <x v="3719"/>
    <x v="3712"/>
    <s v="Method50 aims to prototype a revolutionary true heads up display to create a new way of living in, playing in, and viewing the world."/>
    <n v="50000"/>
    <n v="100"/>
    <x v="2"/>
    <s v="US"/>
    <s v="USD"/>
    <n v="1437161739"/>
    <d v="2015-07-17T19:35:39"/>
    <n v="1434569739"/>
    <d v="2015-06-17T19:35:39"/>
    <b v="0"/>
    <n v="1"/>
  </r>
  <r>
    <x v="3720"/>
    <x v="3713"/>
    <s v="Sleepman is a bio-signal monitoring wristwatch featuring smart alarm with the unique sleep enhancement and fatigue detection options!"/>
    <n v="50000"/>
    <n v="51149"/>
    <x v="2"/>
    <s v="US"/>
    <s v="USD"/>
    <n v="1471579140"/>
    <d v="2016-08-19T03:59:00"/>
    <n v="1466512683"/>
    <d v="2016-06-21T12:38:03"/>
    <b v="0"/>
    <n v="323"/>
  </r>
  <r>
    <x v="3721"/>
    <x v="3714"/>
    <s v="glenn's  book of quotes is designed to give the readers a thought for the day , lighten the mood  and put a smile  on their faces."/>
    <n v="50000"/>
    <n v="0"/>
    <x v="1"/>
    <s v="US"/>
    <s v="USD"/>
    <n v="1448147619"/>
    <d v="2015-11-21T23:13:39"/>
    <n v="1445552019"/>
    <d v="2015-10-22T22:13:39"/>
    <b v="0"/>
    <n v="0"/>
  </r>
  <r>
    <x v="3722"/>
    <x v="3715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d v="2013-04-30T20:55:13"/>
    <b v="1"/>
    <n v="20242"/>
  </r>
  <r>
    <x v="3723"/>
    <x v="3716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d v="2013-07-09T22:24:59"/>
    <b v="1"/>
    <n v="635"/>
  </r>
  <r>
    <x v="3724"/>
    <x v="3717"/>
    <s v="Telling the story of the city through remarkable people who live in Vancouver today."/>
    <n v="50000"/>
    <n v="64974"/>
    <x v="0"/>
    <s v="CA"/>
    <s v="CAD"/>
    <n v="1441234143"/>
    <d v="2015-09-02T22:49:03"/>
    <n v="1438642143"/>
    <d v="2015-08-03T22:49:03"/>
    <b v="0"/>
    <n v="181"/>
  </r>
  <r>
    <x v="3725"/>
    <x v="3718"/>
    <s v="This book combines portraits of Cuban life and and society with quotes from a diverse group of Cubans that live in Cuba now."/>
    <n v="50000"/>
    <n v="995"/>
    <x v="1"/>
    <s v="US"/>
    <s v="USD"/>
    <n v="1427485395"/>
    <d v="2015-03-27T19:43:15"/>
    <n v="1423600995"/>
    <d v="2015-02-10T20:43:15"/>
    <b v="1"/>
    <n v="15"/>
  </r>
  <r>
    <x v="3726"/>
    <x v="3719"/>
    <s v="Animals knocking over your waste wheeler making a mess on trash day? The S.A.D.L. will help prevent that from happening!"/>
    <n v="50000"/>
    <n v="50"/>
    <x v="1"/>
    <s v="US"/>
    <s v="USD"/>
    <n v="1451752021"/>
    <d v="2016-01-02T16:27:01"/>
    <n v="1447864021"/>
    <d v="2015-11-18T16:27:01"/>
    <b v="0"/>
    <n v="2"/>
  </r>
  <r>
    <x v="3727"/>
    <x v="3720"/>
    <s v="Max 5Tb storage, Wired lan, Additional USB ports and Hi-res DAC, 10000mAh battery, Real portable docking station"/>
    <n v="50000"/>
    <n v="21380"/>
    <x v="1"/>
    <s v="US"/>
    <s v="USD"/>
    <n v="1466697983"/>
    <d v="2016-06-23T16:06:23"/>
    <n v="1464105983"/>
    <d v="2016-05-24T16:06:23"/>
    <b v="0"/>
    <n v="99"/>
  </r>
  <r>
    <x v="3728"/>
    <x v="3721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d v="2014-06-10T10:09:11"/>
    <b v="1"/>
    <n v="943"/>
  </r>
  <r>
    <x v="3729"/>
    <x v="3722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d v="2016-10-08T10:05:37"/>
    <b v="1"/>
    <n v="834"/>
  </r>
  <r>
    <x v="3730"/>
    <x v="3723"/>
    <s v="The First Home Battery System You Simply Plug in to Install"/>
    <n v="50000"/>
    <n v="349474"/>
    <x v="0"/>
    <s v="US"/>
    <s v="USD"/>
    <n v="1457758800"/>
    <d v="2016-03-12T05:00:00"/>
    <n v="1453730176"/>
    <d v="2016-01-25T13:56:16"/>
    <b v="1"/>
    <n v="415"/>
  </r>
  <r>
    <x v="3731"/>
    <x v="3724"/>
    <s v="Bringing the advantages of wireless smart shifting to every cyclist. FITS ANY BIKE"/>
    <n v="50000"/>
    <n v="142483"/>
    <x v="0"/>
    <s v="US"/>
    <s v="USD"/>
    <n v="1480777515"/>
    <d v="2016-12-03T15:05:15"/>
    <n v="1478095515"/>
    <d v="2016-11-02T14:05:15"/>
    <b v="1"/>
    <n v="510"/>
  </r>
  <r>
    <x v="3732"/>
    <x v="3725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d v="2015-11-03T05:12:20"/>
    <b v="1"/>
    <n v="821"/>
  </r>
  <r>
    <x v="3733"/>
    <x v="3726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d v="2012-05-10T05:24:52"/>
    <b v="1"/>
    <n v="388"/>
  </r>
  <r>
    <x v="3734"/>
    <x v="3727"/>
    <s v="Multi-power charging that is smarter, stylish and designed for you."/>
    <n v="50000"/>
    <n v="177412.01"/>
    <x v="0"/>
    <s v="DE"/>
    <s v="EUR"/>
    <n v="1459684862"/>
    <d v="2016-04-03T12:01:02"/>
    <n v="1456232462"/>
    <d v="2016-02-23T13:01:02"/>
    <b v="1"/>
    <n v="1945"/>
  </r>
  <r>
    <x v="3735"/>
    <x v="3728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d v="2016-12-24T17:05:43"/>
    <b v="1"/>
    <n v="1375"/>
  </r>
  <r>
    <x v="3736"/>
    <x v="3729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d v="2014-06-10T14:31:03"/>
    <b v="1"/>
    <n v="354"/>
  </r>
  <r>
    <x v="3737"/>
    <x v="3730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d v="2014-10-29T12:00:45"/>
    <b v="1"/>
    <n v="303"/>
  </r>
  <r>
    <x v="3738"/>
    <x v="3731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d v="2016-10-18T07:45:43"/>
    <b v="1"/>
    <n v="398"/>
  </r>
  <r>
    <x v="3739"/>
    <x v="3732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d v="2015-12-09T08:36:13"/>
    <b v="1"/>
    <n v="971"/>
  </r>
  <r>
    <x v="3740"/>
    <x v="3733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d v="2014-12-02T07:54:13"/>
    <b v="1"/>
    <n v="508"/>
  </r>
  <r>
    <x v="3741"/>
    <x v="3734"/>
    <s v="Keyless. Alarm secured. GPS tracking."/>
    <n v="50000"/>
    <n v="60095.35"/>
    <x v="0"/>
    <s v="GB"/>
    <s v="GBP"/>
    <n v="1386025140"/>
    <d v="2013-12-02T22:59:00"/>
    <n v="1382963963"/>
    <d v="2013-10-28T12:39:23"/>
    <b v="0"/>
    <n v="742"/>
  </r>
  <r>
    <x v="3742"/>
    <x v="3735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d v="2016-01-06T02:00:53"/>
    <b v="0"/>
    <n v="541"/>
  </r>
  <r>
    <x v="3743"/>
    <x v="3736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d v="2013-03-18T18:15:42"/>
    <b v="0"/>
    <n v="554"/>
  </r>
  <r>
    <x v="3744"/>
    <x v="3737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d v="2015-12-02T23:19:51"/>
    <b v="0"/>
    <n v="263"/>
  </r>
  <r>
    <x v="3745"/>
    <x v="3738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d v="2015-04-09T01:01:16"/>
    <b v="0"/>
    <n v="188"/>
  </r>
  <r>
    <x v="3746"/>
    <x v="3739"/>
    <s v="Join us on an epic journey to discover a millennia old secret which will change the world forever."/>
    <n v="50000"/>
    <n v="284"/>
    <x v="1"/>
    <s v="CH"/>
    <s v="CHF"/>
    <n v="1484156948"/>
    <d v="2017-01-11T17:49:08"/>
    <n v="1481564948"/>
    <d v="2016-12-12T17:49:08"/>
    <b v="0"/>
    <n v="10"/>
  </r>
  <r>
    <x v="3747"/>
    <x v="3740"/>
    <s v="Arrest, interrogate, and uncover the truth as a local woman recruited by the KGB. For Windows, Mac &amp; Linux."/>
    <n v="50000"/>
    <n v="14203"/>
    <x v="1"/>
    <s v="CA"/>
    <s v="CAD"/>
    <n v="1417804229"/>
    <d v="2014-12-05T18:30:29"/>
    <n v="1415212229"/>
    <d v="2014-11-05T18:30:29"/>
    <b v="0"/>
    <n v="534"/>
  </r>
  <r>
    <x v="3748"/>
    <x v="3741"/>
    <s v="A pixel styled open world detective game."/>
    <n v="50000"/>
    <n v="405"/>
    <x v="1"/>
    <s v="NO"/>
    <s v="NOK"/>
    <n v="1468392599"/>
    <d v="2016-07-13T06:49:59"/>
    <n v="1465800599"/>
    <d v="2016-06-13T06:49:59"/>
    <b v="0"/>
    <n v="4"/>
  </r>
  <r>
    <x v="3749"/>
    <x v="3742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d v="2014-07-31T23:06:36"/>
    <b v="1"/>
    <n v="614"/>
  </r>
  <r>
    <x v="3750"/>
    <x v="3743"/>
    <s v="HoxWi are the future for real time interaction with on-line customers via chat or video conference."/>
    <n v="50000"/>
    <n v="0"/>
    <x v="2"/>
    <s v="IE"/>
    <s v="EUR"/>
    <n v="1483474370"/>
    <d v="2017-01-03T20:12:50"/>
    <n v="1480882370"/>
    <d v="2016-12-04T20:12:50"/>
    <b v="0"/>
    <n v="0"/>
  </r>
  <r>
    <x v="3751"/>
    <x v="3744"/>
    <s v="Our goal is to create a completely free website similar to Chegg.com for students to benefit from without raping their wallet!"/>
    <n v="50000"/>
    <n v="670"/>
    <x v="2"/>
    <s v="US"/>
    <s v="USD"/>
    <n v="1461622616"/>
    <d v="2016-04-25T22:16:56"/>
    <n v="1456442216"/>
    <d v="2016-02-25T23:16:56"/>
    <b v="0"/>
    <n v="14"/>
  </r>
  <r>
    <x v="3752"/>
    <x v="3745"/>
    <s v="New Innovation of Social Media with New Technology created to bring users even closer togethor - Tabs &amp; Features never seen before!"/>
    <n v="50000"/>
    <n v="0"/>
    <x v="2"/>
    <s v="AU"/>
    <s v="AUD"/>
    <n v="1460615164"/>
    <d v="2016-04-14T06:26:04"/>
    <n v="1458023164"/>
    <d v="2016-03-15T06:26:04"/>
    <b v="0"/>
    <n v="0"/>
  </r>
  <r>
    <x v="3753"/>
    <x v="3746"/>
    <s v="Fast and simple lunches for those on the go.  All (lunch) deals $10 or less."/>
    <n v="50000"/>
    <n v="1"/>
    <x v="1"/>
    <s v="US"/>
    <s v="USD"/>
    <n v="1458715133"/>
    <d v="2016-03-23T06:38:53"/>
    <n v="1455262733"/>
    <d v="2016-02-12T07:38:53"/>
    <b v="0"/>
    <n v="1"/>
  </r>
  <r>
    <x v="3754"/>
    <x v="3747"/>
    <s v="Dugout Dogs will be specializing in the many hot dog and sausage styles sold at baseball parks around Major League Baseball (MLB)."/>
    <n v="50000"/>
    <n v="75"/>
    <x v="1"/>
    <s v="US"/>
    <s v="USD"/>
    <n v="1431647772"/>
    <d v="2015-05-14T23:56:12"/>
    <n v="1426463772"/>
    <d v="2015-03-15T23:56:12"/>
    <b v="0"/>
    <n v="2"/>
  </r>
  <r>
    <x v="3755"/>
    <x v="3748"/>
    <s v="Providing creative, healthy signature dishes for active, conscientious lifestylers through a community of culinary artists."/>
    <n v="50000"/>
    <n v="1217"/>
    <x v="1"/>
    <s v="US"/>
    <s v="USD"/>
    <n v="1451491953"/>
    <d v="2015-12-30T16:12:33"/>
    <n v="1448899953"/>
    <d v="2015-11-30T16:12:33"/>
    <b v="0"/>
    <n v="6"/>
  </r>
  <r>
    <x v="3756"/>
    <x v="3749"/>
    <s v="A Brazilian-inspired food truck in one of the busiest spots in Copenhagen, delicious pancakes made by the healthy tapiÃ³ca flour"/>
    <n v="50000"/>
    <n v="5"/>
    <x v="1"/>
    <s v="DK"/>
    <s v="DKK"/>
    <n v="1458733927"/>
    <d v="2016-03-23T11:52:07"/>
    <n v="1456145527"/>
    <d v="2016-02-22T12:52:07"/>
    <b v="0"/>
    <n v="1"/>
  </r>
  <r>
    <x v="3757"/>
    <x v="3750"/>
    <s v="On Sunday November 8, 2015 our food truck burned to the ground. Please help us get rebuilt."/>
    <n v="50000"/>
    <n v="3466"/>
    <x v="1"/>
    <s v="US"/>
    <s v="USD"/>
    <n v="1458938200"/>
    <d v="2016-03-25T20:36:40"/>
    <n v="1453757800"/>
    <d v="2016-01-25T21:36:40"/>
    <b v="0"/>
    <n v="30"/>
  </r>
  <r>
    <x v="3758"/>
    <x v="3751"/>
    <s v="Home cooked meals made by Nana. Indiana's famous tenderloin sandwiches, Nana's homemade cole slaw and so much more."/>
    <n v="50000"/>
    <n v="10"/>
    <x v="1"/>
    <s v="US"/>
    <s v="USD"/>
    <n v="1430149330"/>
    <d v="2015-04-27T15:42:10"/>
    <n v="1424968930"/>
    <d v="2015-02-26T16:42:10"/>
    <b v="0"/>
    <n v="1"/>
  </r>
  <r>
    <x v="3759"/>
    <x v="3752"/>
    <s v="The amazing gourmet Mac N Cheez Food Truck Campaigne!"/>
    <n v="50000"/>
    <n v="74"/>
    <x v="1"/>
    <s v="US"/>
    <s v="USD"/>
    <n v="1424746800"/>
    <d v="2015-02-24T03:00:00"/>
    <n v="1422067870"/>
    <d v="2015-01-24T02:51:10"/>
    <b v="0"/>
    <n v="14"/>
  </r>
  <r>
    <x v="3760"/>
    <x v="3753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d v="2016-08-30T03:35:41"/>
    <b v="1"/>
    <n v="308"/>
  </r>
  <r>
    <x v="3761"/>
    <x v="3754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d v="2015-02-09T06:32:54"/>
    <b v="0"/>
    <n v="119"/>
  </r>
  <r>
    <x v="3762"/>
    <x v="3755"/>
    <s v="I would like to start a Acting Company that supports and includes LGBTQ youth and young adults in very conservative North Texas"/>
    <n v="50000"/>
    <n v="20"/>
    <x v="1"/>
    <s v="US"/>
    <s v="USD"/>
    <n v="1410279123"/>
    <d v="2014-09-09T16:12:03"/>
    <n v="1405095123"/>
    <d v="2014-07-11T16:12:03"/>
    <b v="0"/>
    <n v="1"/>
  </r>
  <r>
    <x v="3763"/>
    <x v="3756"/>
    <s v="This Is A Story About A Woman A Man And A Woman"/>
    <n v="50000"/>
    <n v="0"/>
    <x v="1"/>
    <s v="US"/>
    <s v="USD"/>
    <n v="1428100815"/>
    <d v="2015-04-03T22:40:15"/>
    <n v="1422920415"/>
    <d v="2015-02-02T23:40:15"/>
    <b v="0"/>
    <n v="0"/>
  </r>
  <r>
    <x v="3764"/>
    <x v="3757"/>
    <s v="Where people that enjoy theater, or just something new can go to have fun and experience varying types of theater in Albuquerque."/>
    <n v="50000"/>
    <n v="0"/>
    <x v="1"/>
    <s v="US"/>
    <s v="USD"/>
    <n v="1432437660"/>
    <d v="2015-05-24T03:21:00"/>
    <n v="1429845660"/>
    <d v="2015-04-24T03:21:00"/>
    <b v="0"/>
    <n v="0"/>
  </r>
  <r>
    <x v="3765"/>
    <x v="3758"/>
    <s v="A building w/office, rehearsal space and classrooms centered on performing arts._x000a_Brentwood Theater Company is a non-profit 501(c)(3)"/>
    <n v="50000"/>
    <n v="1096"/>
    <x v="2"/>
    <s v="US"/>
    <s v="USD"/>
    <n v="1412536573"/>
    <d v="2014-10-05T19:16:13"/>
    <n v="1408648573"/>
    <d v="2014-08-21T19:16:13"/>
    <b v="0"/>
    <n v="58"/>
  </r>
  <r>
    <x v="3766"/>
    <x v="3759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d v="2014-05-19T04:38:49"/>
    <b v="0"/>
    <n v="433"/>
  </r>
  <r>
    <x v="3767"/>
    <x v="3760"/>
    <s v="To let the arts continue in Walker Minnesota We need a performing arts space and art gallery"/>
    <n v="50000"/>
    <n v="75"/>
    <x v="1"/>
    <s v="US"/>
    <s v="USD"/>
    <n v="1432828740"/>
    <d v="2015-05-28T15:59:00"/>
    <n v="1430237094"/>
    <d v="2015-04-28T16:04:54"/>
    <b v="0"/>
    <n v="2"/>
  </r>
  <r>
    <x v="3768"/>
    <x v="3761"/>
    <s v="A series of 6 educational theme parks. This project is to fund the plans and 3D designs required to build the first park."/>
    <n v="50000"/>
    <n v="0"/>
    <x v="1"/>
    <s v="GB"/>
    <s v="GBP"/>
    <n v="1459694211"/>
    <d v="2016-04-03T14:36:51"/>
    <n v="1457105811"/>
    <d v="2016-03-04T15:36:51"/>
    <b v="0"/>
    <n v="0"/>
  </r>
  <r>
    <x v="3769"/>
    <x v="3762"/>
    <s v="We need a permanent home for the theater!"/>
    <n v="50000"/>
    <n v="26"/>
    <x v="1"/>
    <s v="US"/>
    <s v="USD"/>
    <n v="1430234394"/>
    <d v="2015-04-28T15:19:54"/>
    <n v="1425053994"/>
    <d v="2015-02-27T16:19:54"/>
    <b v="0"/>
    <n v="2"/>
  </r>
  <r>
    <x v="3770"/>
    <x v="3763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d v="2017-02-19T06:29:20"/>
    <b v="0"/>
    <n v="6"/>
  </r>
  <r>
    <x v="3771"/>
    <x v="3764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d v="2017-03-02T16:22:46"/>
    <b v="0"/>
    <n v="12"/>
  </r>
  <r>
    <x v="3772"/>
    <x v="3765"/>
    <s v="An extremely unique musical play with an exciting, fun filled, dramatic twist. You will discover what lies ahead on the Road to Kingdom"/>
    <n v="50000"/>
    <n v="1"/>
    <x v="1"/>
    <s v="US"/>
    <s v="USD"/>
    <n v="1461994440"/>
    <d v="2016-04-30T05:34:00"/>
    <n v="1459410101"/>
    <d v="2016-03-31T07:41:41"/>
    <b v="0"/>
    <n v="1"/>
  </r>
  <r>
    <x v="3773"/>
    <x v="3766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6:00:00"/>
    <n v="1400600840"/>
    <d v="2014-05-20T15:47:20"/>
    <b v="0"/>
    <n v="84"/>
  </r>
  <r>
    <x v="3774"/>
    <x v="3767"/>
    <s v="I am seeking to turn my collection of urban poetry into a stage play. My desire is to inspire victims to heal."/>
    <n v="50000"/>
    <n v="3"/>
    <x v="1"/>
    <s v="US"/>
    <s v="USD"/>
    <n v="1431549912"/>
    <d v="2015-05-13T20:45:12"/>
    <n v="1428957912"/>
    <d v="2015-04-13T20:45:12"/>
    <b v="0"/>
    <n v="1"/>
  </r>
  <r>
    <x v="3775"/>
    <x v="3768"/>
    <s v="DREAM BIG. Explore the universe through STEAM education. (Science, Technology, Engineering, Art, Mathematics)"/>
    <n v="51000"/>
    <n v="5876"/>
    <x v="2"/>
    <s v="US"/>
    <s v="USD"/>
    <n v="1402632000"/>
    <d v="2014-06-13T04:00:00"/>
    <n v="1399909127"/>
    <d v="2014-05-12T15:38:47"/>
    <b v="0"/>
    <n v="70"/>
  </r>
  <r>
    <x v="3776"/>
    <x v="3769"/>
    <s v="A hardcover book of surf, outdoor and nature photos from the British Columbia coast."/>
    <n v="52000"/>
    <n v="86492"/>
    <x v="0"/>
    <s v="CA"/>
    <s v="CAD"/>
    <n v="1436364023"/>
    <d v="2015-07-08T14:00:23"/>
    <n v="1433772023"/>
    <d v="2015-06-08T14:00:23"/>
    <b v="1"/>
    <n v="885"/>
  </r>
  <r>
    <x v="3777"/>
    <x v="3770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4T04:09:05"/>
    <n v="1386216545"/>
    <d v="2013-12-05T04:09:05"/>
    <b v="0"/>
    <n v="30"/>
  </r>
  <r>
    <x v="3778"/>
    <x v="3771"/>
    <s v="A collection of 365 color photographs of sunsets in 2014, beautifully presented in a hardcover book."/>
    <n v="54000"/>
    <n v="40"/>
    <x v="1"/>
    <s v="US"/>
    <s v="USD"/>
    <n v="1414123200"/>
    <d v="2014-10-24T04:00:00"/>
    <n v="1408962270"/>
    <d v="2014-08-25T10:24:30"/>
    <b v="0"/>
    <n v="26"/>
  </r>
  <r>
    <x v="3779"/>
    <x v="3772"/>
    <s v="A group of scientists stumble upon an extraterrestrial virus that is self aware. They must stop it's spread in order to save humanity."/>
    <n v="55000"/>
    <n v="151"/>
    <x v="2"/>
    <s v="US"/>
    <s v="USD"/>
    <n v="1414533600"/>
    <d v="2014-10-28T22:00:00"/>
    <n v="1411411564"/>
    <d v="2014-09-22T18:46:04"/>
    <b v="0"/>
    <n v="6"/>
  </r>
  <r>
    <x v="3780"/>
    <x v="3773"/>
    <s v="An unofficial sequel to the independent 2015 fan film Predator: Dark ages. Set in 2141 we follow the crew of the cargoship Centurion"/>
    <n v="55000"/>
    <n v="0"/>
    <x v="2"/>
    <s v="DK"/>
    <s v="DKK"/>
    <n v="1444657593"/>
    <d v="2015-10-12T13:46:33"/>
    <n v="1440337593"/>
    <d v="2015-08-23T13:46:33"/>
    <b v="0"/>
    <n v="0"/>
  </r>
  <r>
    <x v="3781"/>
    <x v="3774"/>
    <s v="BREAKING A MONSTER needs your help to play in THEATERS!"/>
    <n v="55000"/>
    <n v="55201.52"/>
    <x v="0"/>
    <s v="US"/>
    <s v="USD"/>
    <n v="1461955465"/>
    <d v="2016-04-29T18:44:25"/>
    <n v="1459363465"/>
    <d v="2016-03-30T18:44:25"/>
    <b v="1"/>
    <n v="325"/>
  </r>
  <r>
    <x v="3782"/>
    <x v="3775"/>
    <s v="Depicts the contribution the Tuskegee airmen made in certain historical events that helped turn the tide in World War II."/>
    <n v="55000"/>
    <n v="1250"/>
    <x v="1"/>
    <s v="US"/>
    <s v="USD"/>
    <n v="1316883753"/>
    <d v="2011-09-24T17:02:33"/>
    <n v="1311699753"/>
    <d v="2011-07-26T17:02:33"/>
    <b v="0"/>
    <n v="11"/>
  </r>
  <r>
    <x v="3783"/>
    <x v="3776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6:19:39"/>
    <n v="1394039979"/>
    <d v="2014-03-05T17:19:39"/>
    <b v="0"/>
    <n v="170"/>
  </r>
  <r>
    <x v="3784"/>
    <x v="3777"/>
    <s v="Turn you helmet into the safest helmet and don't worry about a thing,you will always have the right fit!!"/>
    <n v="55000"/>
    <n v="481"/>
    <x v="1"/>
    <s v="CA"/>
    <s v="CAD"/>
    <n v="1487565468"/>
    <d v="2017-02-20T04:37:48"/>
    <n v="1482381468"/>
    <d v="2016-12-22T04:37:48"/>
    <b v="0"/>
    <n v="4"/>
  </r>
  <r>
    <x v="3785"/>
    <x v="3778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d v="2015-05-12T05:01:56"/>
    <b v="1"/>
    <n v="1637"/>
  </r>
  <r>
    <x v="3786"/>
    <x v="3779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8:18:52"/>
    <n v="1429863532"/>
    <d v="2015-04-24T08:18:52"/>
    <b v="0"/>
    <n v="19"/>
  </r>
  <r>
    <x v="3787"/>
    <x v="3780"/>
    <s v="Kai sits right behind your ear and lets you access a smart voice interface 24/7. Call, text, search, and even call an Uber."/>
    <n v="55650"/>
    <n v="25655"/>
    <x v="1"/>
    <s v="US"/>
    <s v="USD"/>
    <n v="1489500155"/>
    <d v="2017-03-14T14:02:35"/>
    <n v="1485874955"/>
    <d v="2017-01-31T15:02:35"/>
    <b v="0"/>
    <n v="188"/>
  </r>
  <r>
    <x v="3788"/>
    <x v="3781"/>
    <s v="Captain and manage your ship along with your crew in this deep space adventure! (PC/Linux/Mac)"/>
    <n v="56000"/>
    <n v="1493"/>
    <x v="1"/>
    <s v="US"/>
    <s v="USD"/>
    <n v="1379363406"/>
    <d v="2013-09-16T20:30:06"/>
    <n v="1375475406"/>
    <d v="2013-08-02T20:30:06"/>
    <b v="0"/>
    <n v="83"/>
  </r>
  <r>
    <x v="3789"/>
    <x v="3782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6:41:49"/>
    <n v="1467736909"/>
    <d v="2016-07-05T16:41:49"/>
    <b v="0"/>
    <n v="94"/>
  </r>
  <r>
    <x v="3790"/>
    <x v="3783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d v="2015-10-20T19:00:19"/>
    <b v="1"/>
    <n v="613"/>
  </r>
  <r>
    <x v="3791"/>
    <x v="3784"/>
    <s v="We're ready to officially launch our website with a collectable dvd and comic package. Three shows and a double comic."/>
    <n v="60000"/>
    <n v="2"/>
    <x v="1"/>
    <s v="US"/>
    <s v="USD"/>
    <n v="1432195375"/>
    <d v="2015-05-21T08:02:55"/>
    <n v="1430899375"/>
    <d v="2015-05-06T08:02:55"/>
    <b v="0"/>
    <n v="2"/>
  </r>
  <r>
    <x v="3792"/>
    <x v="3785"/>
    <s v="The movie is about the adventures of Ethan, Danna, The mysterious inventor and more."/>
    <n v="60000"/>
    <n v="1"/>
    <x v="1"/>
    <s v="US"/>
    <s v="USD"/>
    <n v="1392070874"/>
    <d v="2014-02-10T22:21:14"/>
    <n v="1386886874"/>
    <d v="2013-12-12T22:21:14"/>
    <b v="0"/>
    <n v="1"/>
  </r>
  <r>
    <x v="3793"/>
    <x v="3786"/>
    <s v="Build a Christian Network Platform to connect and collaborate projects, events, missions and support online to fulfill the call."/>
    <n v="60000"/>
    <n v="52"/>
    <x v="1"/>
    <s v="US"/>
    <s v="USD"/>
    <n v="1445097715"/>
    <d v="2015-10-17T16:01:55"/>
    <n v="1441209715"/>
    <d v="2015-09-02T16:01:55"/>
    <b v="0"/>
    <n v="2"/>
  </r>
  <r>
    <x v="3794"/>
    <x v="3787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6:37:23"/>
    <n v="1431621443"/>
    <d v="2015-05-14T16:37:23"/>
    <b v="0"/>
    <n v="4"/>
  </r>
  <r>
    <x v="3795"/>
    <x v="3788"/>
    <s v="A storybook for your child in 15 minutes, exclusively through Kickstarter (pre-sales, not a donation) starting at $15 for a softcover."/>
    <n v="60000"/>
    <n v="12818"/>
    <x v="2"/>
    <s v="US"/>
    <s v="USD"/>
    <n v="1443675540"/>
    <d v="2015-10-01T04:59:00"/>
    <n v="1441022120"/>
    <d v="2015-08-31T11:55:20"/>
    <b v="0"/>
    <n v="121"/>
  </r>
  <r>
    <x v="3796"/>
    <x v="3789"/>
    <s v="Unique small wearable personal air conditioning device that provides the user a 10-15 degree environmental difference on his person."/>
    <n v="60000"/>
    <n v="636"/>
    <x v="1"/>
    <s v="US"/>
    <s v="USD"/>
    <n v="1414758620"/>
    <d v="2014-10-31T12:30:20"/>
    <n v="1412166620"/>
    <d v="2014-10-01T12:30:20"/>
    <b v="0"/>
    <n v="7"/>
  </r>
  <r>
    <x v="3797"/>
    <x v="3790"/>
    <s v="Ollinfit is the first wearable fitness trainer with 3 sensors for superior accuracy, feedback and results."/>
    <n v="60000"/>
    <n v="35135"/>
    <x v="1"/>
    <s v="CA"/>
    <s v="CAD"/>
    <n v="1447909401"/>
    <d v="2015-11-19T05:03:21"/>
    <n v="1444017801"/>
    <d v="2015-10-05T04:03:21"/>
    <b v="0"/>
    <n v="229"/>
  </r>
  <r>
    <x v="3798"/>
    <x v="3791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9:50:21"/>
    <n v="1399888221"/>
    <d v="2014-05-12T09:50:21"/>
    <b v="0"/>
    <n v="37"/>
  </r>
  <r>
    <x v="3799"/>
    <x v="3792"/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6:24:24"/>
    <n v="1408983864"/>
    <d v="2014-08-25T16:24:24"/>
    <b v="0"/>
    <n v="2"/>
  </r>
  <r>
    <x v="3800"/>
    <x v="3793"/>
    <s v="A mobile food truck serving up a Latino-inspired fusion cuisine using fresh, local, &amp; organic ingredients!"/>
    <n v="60000"/>
    <n v="979"/>
    <x v="1"/>
    <s v="US"/>
    <s v="USD"/>
    <n v="1410543495"/>
    <d v="2014-09-12T17:38:15"/>
    <n v="1407865095"/>
    <d v="2014-08-12T17:38:15"/>
    <b v="0"/>
    <n v="16"/>
  </r>
  <r>
    <x v="3801"/>
    <x v="3794"/>
    <s v="Mexican Style Food Truck, run by a Red Seal Chef, in a town with NO MEXICAN FOOD! That is a culinary emergency situation!"/>
    <n v="60000"/>
    <n v="3200"/>
    <x v="1"/>
    <s v="CA"/>
    <s v="CAD"/>
    <n v="1446052627"/>
    <d v="2015-10-28T17:17:07"/>
    <n v="1443460627"/>
    <d v="2015-09-28T17:17:07"/>
    <b v="0"/>
    <n v="5"/>
  </r>
  <r>
    <x v="3802"/>
    <x v="3795"/>
    <s v="Discover Italy through photography."/>
    <n v="60000"/>
    <n v="1020"/>
    <x v="1"/>
    <s v="IT"/>
    <s v="EUR"/>
    <n v="1443040464"/>
    <d v="2015-09-23T20:34:24"/>
    <n v="1440448464"/>
    <d v="2015-08-24T20:34:24"/>
    <b v="0"/>
    <n v="2"/>
  </r>
  <r>
    <x v="3803"/>
    <x v="3796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d v="2015-03-04T22:10:05"/>
    <b v="1"/>
    <n v="365"/>
  </r>
  <r>
    <x v="3804"/>
    <x v="3797"/>
    <s v="Becoming is a video game that aims to portray mental illness through a metaphysical and emotional story."/>
    <n v="60000"/>
    <n v="852"/>
    <x v="1"/>
    <s v="US"/>
    <s v="USD"/>
    <n v="1438734833"/>
    <d v="2015-08-05T00:33:53"/>
    <n v="1436142833"/>
    <d v="2015-07-06T00:33:53"/>
    <b v="0"/>
    <n v="27"/>
  </r>
  <r>
    <x v="3805"/>
    <x v="3798"/>
    <s v="Watch and Make FREE 3D Videos &amp; Pics - No Viewer needed. To Help Learn we have Training and Instant 3D viewers."/>
    <n v="60000"/>
    <n v="39"/>
    <x v="2"/>
    <s v="US"/>
    <s v="USD"/>
    <n v="1476731431"/>
    <d v="2016-10-17T19:10:31"/>
    <n v="1472843431"/>
    <d v="2016-09-02T19:10:31"/>
    <b v="0"/>
    <n v="3"/>
  </r>
  <r>
    <x v="3806"/>
    <x v="3799"/>
    <s v="It will be ridiculously easy to become addicted to the full, rich flavor of locally raised beef, pork, and more..."/>
    <n v="60000"/>
    <n v="335"/>
    <x v="1"/>
    <s v="US"/>
    <s v="USD"/>
    <n v="1468615346"/>
    <d v="2016-07-15T20:42:26"/>
    <n v="1466023346"/>
    <d v="2016-06-15T20:42:26"/>
    <b v="0"/>
    <n v="6"/>
  </r>
  <r>
    <x v="3807"/>
    <x v="3800"/>
    <s v="FBTR is a Texas-style, North Carolina based, homemade BBQ company looking to bring good meat to the masses."/>
    <n v="60000"/>
    <n v="8"/>
    <x v="1"/>
    <s v="US"/>
    <s v="USD"/>
    <n v="1420044890"/>
    <d v="2014-12-31T16:54:50"/>
    <n v="1417452890"/>
    <d v="2014-12-01T16:54:50"/>
    <b v="0"/>
    <n v="1"/>
  </r>
  <r>
    <x v="3808"/>
    <x v="3801"/>
    <s v="A fully stabilized, mobile, research grade telescope/media platform, used to bring outreach astronomy to those who don't have access."/>
    <n v="60000"/>
    <n v="358"/>
    <x v="2"/>
    <s v="US"/>
    <s v="USD"/>
    <n v="1482332343"/>
    <d v="2016-12-21T14:59:03"/>
    <n v="1479740343"/>
    <d v="2016-11-21T14:59:03"/>
    <b v="0"/>
    <n v="5"/>
  </r>
  <r>
    <x v="3809"/>
    <x v="3802"/>
    <s v="The dream to own a food truck, rolling wherever the army sends me, hiring other military spouses and veterans alike! Giving back!"/>
    <n v="60000"/>
    <n v="3390"/>
    <x v="1"/>
    <s v="US"/>
    <s v="USD"/>
    <n v="1419538560"/>
    <d v="2014-12-25T20:16:00"/>
    <n v="1416600960"/>
    <d v="2014-11-21T20:16:00"/>
    <b v="0"/>
    <n v="38"/>
  </r>
  <r>
    <x v="3810"/>
    <x v="3803"/>
    <s v="Building Brooklyn's own creative venue for circus, theater and events of all types."/>
    <n v="60000"/>
    <n v="92340.21"/>
    <x v="0"/>
    <s v="US"/>
    <s v="USD"/>
    <n v="1407549600"/>
    <d v="2014-08-09T02:00:00"/>
    <n v="1404797428"/>
    <d v="2014-07-08T05:30:28"/>
    <b v="1"/>
    <n v="1088"/>
  </r>
  <r>
    <x v="3811"/>
    <x v="3804"/>
    <s v="Help replace a broken chairlift with a vertical lift making all forms of arts and education accessible on our historical antique stage."/>
    <n v="60000"/>
    <n v="71"/>
    <x v="1"/>
    <s v="US"/>
    <s v="USD"/>
    <n v="1424920795"/>
    <d v="2015-02-26T03:19:55"/>
    <n v="1422328795"/>
    <d v="2015-01-27T03:19:55"/>
    <b v="0"/>
    <n v="3"/>
  </r>
  <r>
    <x v="3812"/>
    <x v="3805"/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8:37:22"/>
    <n v="1407832642"/>
    <d v="2014-08-12T08:37:22"/>
    <b v="0"/>
    <n v="4"/>
  </r>
  <r>
    <x v="3813"/>
    <x v="3806"/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6:00:00"/>
    <n v="1406131023"/>
    <d v="2014-07-23T15:57:03"/>
    <b v="0"/>
    <n v="3"/>
  </r>
  <r>
    <x v="3814"/>
    <x v="3807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d v="2015-04-23T21:23:39"/>
    <b v="1"/>
    <n v="951"/>
  </r>
  <r>
    <x v="3815"/>
    <x v="3808"/>
    <s v="Goal The FunBunch characters animated on TV: Fun entertainment for kids just like other authors before us (ex.Arthur,Clifford,Dr Seuss)"/>
    <n v="65000"/>
    <n v="45"/>
    <x v="1"/>
    <s v="US"/>
    <s v="USD"/>
    <n v="1334622660"/>
    <d v="2012-04-17T00:31:00"/>
    <n v="1330733022"/>
    <d v="2012-03-03T00:03:42"/>
    <b v="0"/>
    <n v="2"/>
  </r>
  <r>
    <x v="3816"/>
    <x v="3809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d v="2017-02-08T02:54:44"/>
    <b v="0"/>
    <n v="884"/>
  </r>
  <r>
    <x v="3817"/>
    <x v="3810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d v="2015-07-14T08:46:49"/>
    <b v="1"/>
    <n v="450"/>
  </r>
  <r>
    <x v="3818"/>
    <x v="3811"/>
    <s v="Lyka will allow you to search for shoes in every sneaker store and website and then buy for in-store pickup or same-day delivery."/>
    <n v="65000"/>
    <n v="788"/>
    <x v="2"/>
    <s v="US"/>
    <s v="USD"/>
    <n v="1438793432"/>
    <d v="2015-08-05T16:50:32"/>
    <n v="1436201432"/>
    <d v="2015-07-06T16:50:32"/>
    <b v="0"/>
    <n v="7"/>
  </r>
  <r>
    <x v="3819"/>
    <x v="3812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d v="2015-09-04T04:00:42"/>
    <b v="1"/>
    <n v="1251"/>
  </r>
  <r>
    <x v="3820"/>
    <x v="3813"/>
    <s v="A Great New local Food Truck serving up ethnic fusion inspired eats in Ottawa."/>
    <n v="65000"/>
    <n v="35"/>
    <x v="1"/>
    <s v="CA"/>
    <s v="CAD"/>
    <n v="1431278557"/>
    <d v="2015-05-10T17:22:37"/>
    <n v="1427390557"/>
    <d v="2015-03-26T17:22:37"/>
    <b v="0"/>
    <n v="2"/>
  </r>
  <r>
    <x v="3821"/>
    <x v="3814"/>
    <s v="We believe it's time to open a visitor's center that highlights the small towns of the upper Midwest."/>
    <n v="65000"/>
    <n v="126"/>
    <x v="1"/>
    <s v="US"/>
    <s v="USD"/>
    <n v="1420724460"/>
    <d v="2015-01-08T13:41:00"/>
    <n v="1418046247"/>
    <d v="2014-12-08T13:44:07"/>
    <b v="0"/>
    <n v="3"/>
  </r>
  <r>
    <x v="3822"/>
    <x v="3815"/>
    <s v="AT is an Interactive Animation made for the iPad where the user becomes part of the story. It's a fantastic journey of discovery!"/>
    <n v="65108"/>
    <n v="2994"/>
    <x v="1"/>
    <s v="US"/>
    <s v="USD"/>
    <n v="1324664249"/>
    <d v="2011-12-23T18:17:29"/>
    <n v="1321035449"/>
    <d v="2011-11-11T18:17:29"/>
    <b v="0"/>
    <n v="22"/>
  </r>
  <r>
    <x v="3823"/>
    <x v="3816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d v="2014-02-04T01:30:50"/>
    <b v="0"/>
    <n v="1510"/>
  </r>
  <r>
    <x v="3824"/>
    <x v="3817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5:55:27"/>
    <n v="1479830127"/>
    <d v="2016-11-22T15:55:27"/>
    <b v="0"/>
    <n v="456"/>
  </r>
  <r>
    <x v="3825"/>
    <x v="3818"/>
    <s v="Finishing your last job before you retire until a disaster strikes the cargo ship can you survive The Creature?"/>
    <n v="68000"/>
    <n v="12"/>
    <x v="1"/>
    <s v="US"/>
    <s v="USD"/>
    <n v="1422483292"/>
    <d v="2015-01-28T22:14:52"/>
    <n v="1419891292"/>
    <d v="2014-12-29T22:14:52"/>
    <b v="0"/>
    <n v="4"/>
  </r>
  <r>
    <x v="3826"/>
    <x v="3819"/>
    <s v="Now, you can chat with people from the history, by our sport cam with the time machine. However, the girl had some trouble to use it."/>
    <n v="70000"/>
    <n v="10"/>
    <x v="2"/>
    <s v="HK"/>
    <s v="HKD"/>
    <n v="1475457107"/>
    <d v="2016-10-03T01:11:47"/>
    <n v="1472865107"/>
    <d v="2016-09-03T01:11:47"/>
    <b v="0"/>
    <n v="1"/>
  </r>
  <r>
    <x v="3827"/>
    <x v="3820"/>
    <s v="A &quot;CarFax&quot; type of report for Doctors. We have the right to make informed decisions about who we choose to be our doctor!"/>
    <n v="70000"/>
    <n v="0"/>
    <x v="2"/>
    <s v="US"/>
    <s v="USD"/>
    <n v="1434654215"/>
    <d v="2015-06-18T19:03:35"/>
    <n v="1432062215"/>
    <d v="2015-05-19T19:03:35"/>
    <b v="0"/>
    <n v="0"/>
  </r>
  <r>
    <x v="3828"/>
    <x v="3821"/>
    <s v="Shield TL is a tail light for a bicycle w/ radar technology. It makes you more visible to cars and drivers at a greater distance."/>
    <n v="70000"/>
    <n v="17561"/>
    <x v="1"/>
    <s v="US"/>
    <s v="USD"/>
    <n v="1478926800"/>
    <d v="2016-11-12T05:00:00"/>
    <n v="1476054568"/>
    <d v="2016-10-09T23:09:28"/>
    <b v="0"/>
    <n v="196"/>
  </r>
  <r>
    <x v="3829"/>
    <x v="3822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d v="2015-02-14T20:00:37"/>
    <b v="1"/>
    <n v="1071"/>
  </r>
  <r>
    <x v="3830"/>
    <x v="3823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d v="2014-11-21T08:42:21"/>
    <b v="1"/>
    <n v="33"/>
  </r>
  <r>
    <x v="3831"/>
    <x v="3824"/>
    <s v="Own, Buy, Sell 3D property! 3D games, 3D traveling and earn in one virtual 3D NEASPACE, Best for Oculus Rift environment."/>
    <n v="70000"/>
    <n v="270"/>
    <x v="2"/>
    <s v="US"/>
    <s v="USD"/>
    <n v="1456006938"/>
    <d v="2016-02-20T22:22:18"/>
    <n v="1450822938"/>
    <d v="2015-12-22T22:22:18"/>
    <b v="0"/>
    <n v="5"/>
  </r>
  <r>
    <x v="3832"/>
    <x v="3825"/>
    <s v="Not all wings are created equal. We believe ours take flight above the rest. Come judge for yourself. To us it Ain't No Thang..."/>
    <n v="70000"/>
    <n v="800"/>
    <x v="1"/>
    <s v="US"/>
    <s v="USD"/>
    <n v="1407621425"/>
    <d v="2014-08-09T21:57:05"/>
    <n v="1404165425"/>
    <d v="2014-06-30T21:57:05"/>
    <b v="0"/>
    <n v="4"/>
  </r>
  <r>
    <x v="3833"/>
    <x v="3826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7:20:48"/>
    <n v="1405099248"/>
    <d v="2014-07-11T17:20:48"/>
    <b v="0"/>
    <n v="5"/>
  </r>
  <r>
    <x v="3834"/>
    <x v="3827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d v="2016-04-07T13:57:12"/>
    <b v="0"/>
    <n v="350"/>
  </r>
  <r>
    <x v="3835"/>
    <x v="3828"/>
    <s v="Invasion from outer space sights, to weird to imagine destruction too monstrous to escape"/>
    <n v="71764"/>
    <n v="0"/>
    <x v="2"/>
    <s v="US"/>
    <s v="USD"/>
    <n v="1464715860"/>
    <d v="2016-05-31T17:31:00"/>
    <n v="1462130584"/>
    <d v="2016-05-01T19:23:04"/>
    <b v="0"/>
    <n v="0"/>
  </r>
  <r>
    <x v="3836"/>
    <x v="3829"/>
    <s v="Help America's favorite dysfunctional immigrant family THE GUINEAS launch the first season of their animated web series."/>
    <n v="74997"/>
    <n v="215"/>
    <x v="1"/>
    <s v="US"/>
    <s v="USD"/>
    <n v="1325763180"/>
    <d v="2012-01-05T11:33:00"/>
    <n v="1323084816"/>
    <d v="2011-12-05T11:33:36"/>
    <b v="0"/>
    <n v="3"/>
  </r>
  <r>
    <x v="3837"/>
    <x v="3830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d v="2015-03-09T17:42:49"/>
    <b v="1"/>
    <n v="942"/>
  </r>
  <r>
    <x v="3838"/>
    <x v="3831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d v="2014-04-15T14:10:35"/>
    <b v="1"/>
    <n v="2139"/>
  </r>
  <r>
    <x v="3839"/>
    <x v="3832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d v="2011-09-26T19:16:39"/>
    <b v="1"/>
    <n v="493"/>
  </r>
  <r>
    <x v="3840"/>
    <x v="3833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d v="2015-10-01T22:43:08"/>
    <b v="1"/>
    <n v="498"/>
  </r>
  <r>
    <x v="3841"/>
    <x v="3834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7:53:00"/>
    <n v="1434609424"/>
    <d v="2015-06-18T06:37:04"/>
    <b v="0"/>
    <n v="28"/>
  </r>
  <r>
    <x v="3842"/>
    <x v="3835"/>
    <s v="I want to help people who have trouble remembering the simple things in life, like what day it is and what they need to do today."/>
    <n v="75000"/>
    <n v="68"/>
    <x v="1"/>
    <s v="AU"/>
    <s v="AUD"/>
    <n v="1424137247"/>
    <d v="2015-02-17T01:40:47"/>
    <n v="1421545247"/>
    <d v="2015-01-18T01:40:47"/>
    <b v="0"/>
    <n v="2"/>
  </r>
  <r>
    <x v="3843"/>
    <x v="3836"/>
    <s v="WheelWolf is a subscription based service connecting car lovers to provide a safe and secure platform for swapping and borrowing cars."/>
    <n v="75000"/>
    <n v="0"/>
    <x v="2"/>
    <s v="AU"/>
    <s v="AUD"/>
    <n v="1432771997"/>
    <d v="2015-05-28T00:13:17"/>
    <n v="1430179997"/>
    <d v="2015-04-28T00:13:17"/>
    <b v="0"/>
    <n v="0"/>
  </r>
  <r>
    <x v="3844"/>
    <x v="3837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d v="2015-07-14T14:50:40"/>
    <b v="0"/>
    <n v="1107"/>
  </r>
  <r>
    <x v="3845"/>
    <x v="3838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12:02:11"/>
    <n v="1407931331"/>
    <d v="2014-08-13T12:02:11"/>
    <b v="0"/>
    <n v="129"/>
  </r>
  <r>
    <x v="3846"/>
    <x v="3839"/>
    <s v="A tower defense game that is played anywhere on the earth's surface!  This project is to expand it to be multiplayer and mod support."/>
    <n v="75000"/>
    <n v="51"/>
    <x v="1"/>
    <s v="US"/>
    <s v="USD"/>
    <n v="1391630297"/>
    <d v="2014-02-05T19:58:17"/>
    <n v="1389038297"/>
    <d v="2014-01-06T19:58:17"/>
    <b v="0"/>
    <n v="4"/>
  </r>
  <r>
    <x v="3847"/>
    <x v="3840"/>
    <s v="A comical point and click adventure by veteran team of Broken Sword and Monkey Island fame - Steve Ince and Bill Tiller"/>
    <n v="75000"/>
    <n v="47074"/>
    <x v="1"/>
    <s v="US"/>
    <s v="USD"/>
    <n v="1410426250"/>
    <d v="2014-09-11T09:04:10"/>
    <n v="1405674250"/>
    <d v="2014-07-18T09:04:10"/>
    <b v="0"/>
    <n v="975"/>
  </r>
  <r>
    <x v="3848"/>
    <x v="3841"/>
    <s v="Hi, Thella's is an idea of a local inexpensive burrito truck, where we want take the delicious burritos and tacos to whole new level"/>
    <n v="75000"/>
    <n v="5"/>
    <x v="1"/>
    <s v="US"/>
    <s v="USD"/>
    <n v="1408225452"/>
    <d v="2014-08-16T21:44:12"/>
    <n v="1405633452"/>
    <d v="2014-07-17T21:44:12"/>
    <b v="0"/>
    <n v="1"/>
  </r>
  <r>
    <x v="3849"/>
    <x v="3842"/>
    <s v="Future Belt comes in just 3 sizes, but yet, is designed to fit waists ranging from 25-55 inches. No batteries, no gimmicks."/>
    <n v="75000"/>
    <n v="1"/>
    <x v="2"/>
    <s v="US"/>
    <s v="USD"/>
    <n v="1456700709"/>
    <d v="2016-02-28T23:05:09"/>
    <n v="1453676709"/>
    <d v="2016-01-24T23:05:09"/>
    <b v="0"/>
    <n v="1"/>
  </r>
  <r>
    <x v="3850"/>
    <x v="3843"/>
    <s v="Hydrate Edge is the first wearable that provides real-time, continuous hydration feedback. This is the new hydration gold standard."/>
    <n v="75000"/>
    <n v="1748"/>
    <x v="2"/>
    <s v="US"/>
    <s v="USD"/>
    <n v="1476458734"/>
    <d v="2016-10-14T15:25:34"/>
    <n v="1472570734"/>
    <d v="2016-08-30T15:25:34"/>
    <b v="0"/>
    <n v="15"/>
  </r>
  <r>
    <x v="3851"/>
    <x v="3844"/>
    <s v="Gamers and 90's fans unite in this small tale of epic proportions!"/>
    <n v="75000"/>
    <n v="21144"/>
    <x v="1"/>
    <s v="US"/>
    <s v="USD"/>
    <n v="1482479940"/>
    <d v="2016-12-23T07:59:00"/>
    <n v="1479684783"/>
    <d v="2016-11-20T23:33:03"/>
    <b v="0"/>
    <n v="57"/>
  </r>
  <r>
    <x v="3852"/>
    <x v="3845"/>
    <s v="An epicenter for connection, creation and expression of the community."/>
    <n v="75000"/>
    <n v="8471"/>
    <x v="1"/>
    <s v="US"/>
    <s v="USD"/>
    <n v="1448175540"/>
    <d v="2015-11-22T06:59:00"/>
    <n v="1445483246"/>
    <d v="2015-10-22T03:07:26"/>
    <b v="0"/>
    <n v="72"/>
  </r>
  <r>
    <x v="3853"/>
    <x v="3846"/>
    <s v="A scary place to bring your friends. Interactive so that the people that were scared before get to scare others later. A diner on site."/>
    <n v="75000"/>
    <n v="0"/>
    <x v="1"/>
    <s v="US"/>
    <s v="USD"/>
    <n v="1411312250"/>
    <d v="2014-09-21T15:10:50"/>
    <n v="1406128250"/>
    <d v="2014-07-23T15:10:50"/>
    <b v="0"/>
    <n v="0"/>
  </r>
  <r>
    <x v="3854"/>
    <x v="3847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4T03:59:00"/>
    <n v="1480219174"/>
    <d v="2016-11-27T03:59:34"/>
    <b v="0"/>
    <n v="18"/>
  </r>
  <r>
    <x v="3855"/>
    <x v="3848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6:18:00"/>
    <n v="1448469719"/>
    <d v="2015-11-25T16:41:59"/>
    <b v="0"/>
    <n v="1"/>
  </r>
  <r>
    <x v="3856"/>
    <x v="3849"/>
    <s v="Community Youth play, written by and performed by the youth about finding joy in the simple things in life"/>
    <n v="75000"/>
    <n v="0"/>
    <x v="1"/>
    <s v="US"/>
    <s v="USD"/>
    <n v="1465060797"/>
    <d v="2016-06-04T17:19:57"/>
    <n v="1462468797"/>
    <d v="2016-05-05T17:19:57"/>
    <b v="0"/>
    <n v="0"/>
  </r>
  <r>
    <x v="3857"/>
    <x v="3850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d v="2015-03-13T03:07:13"/>
    <b v="1"/>
    <n v="508"/>
  </r>
  <r>
    <x v="3858"/>
    <x v="3851"/>
    <s v="An anime inspired sci-fi action short set in Tokyo, Japan by VFX veterans, Gerald Abraham, Kim Tran and sound engineer, Jeremy Corby."/>
    <n v="80000"/>
    <n v="7655"/>
    <x v="2"/>
    <s v="US"/>
    <s v="USD"/>
    <n v="1415392207"/>
    <d v="2014-11-07T20:30:07"/>
    <n v="1411500607"/>
    <d v="2014-09-23T19:30:07"/>
    <b v="0"/>
    <n v="81"/>
  </r>
  <r>
    <x v="3859"/>
    <x v="3852"/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23:32:52"/>
    <n v="1443220372"/>
    <d v="2015-09-25T22:32:52"/>
    <b v="0"/>
    <n v="11"/>
  </r>
  <r>
    <x v="3860"/>
    <x v="3853"/>
    <s v="UthTopia Is a social media organization that believes in positive online usage, youth mentorship, and youth empowerment."/>
    <n v="80000"/>
    <n v="1"/>
    <x v="1"/>
    <s v="US"/>
    <s v="USD"/>
    <n v="1427537952"/>
    <d v="2015-03-28T10:19:12"/>
    <n v="1422357552"/>
    <d v="2015-01-27T11:19:12"/>
    <b v="0"/>
    <n v="1"/>
  </r>
  <r>
    <x v="3861"/>
    <x v="3854"/>
    <s v="Finie la peur de vendre ou acheter d'occasion Ã  un inconnu ! Colis ouverts, photographiÃ©s et testÃ©s. Paiements en ligne sÃ©curisÃ©s."/>
    <n v="80000"/>
    <n v="0"/>
    <x v="2"/>
    <s v="FR"/>
    <s v="EUR"/>
    <n v="1453210037"/>
    <d v="2016-01-19T13:27:17"/>
    <n v="1448026037"/>
    <d v="2015-11-20T13:27:17"/>
    <b v="0"/>
    <n v="0"/>
  </r>
  <r>
    <x v="3862"/>
    <x v="3855"/>
    <s v="Emphasizing locally and responsibly raised ingredients, serving delicious food! I need your help."/>
    <n v="80000"/>
    <n v="100"/>
    <x v="1"/>
    <s v="US"/>
    <s v="USD"/>
    <n v="1412272592"/>
    <d v="2014-10-02T17:56:32"/>
    <n v="1407088592"/>
    <d v="2014-08-03T17:56:32"/>
    <b v="0"/>
    <n v="1"/>
  </r>
  <r>
    <x v="3863"/>
    <x v="3856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d v="2015-05-12T04:25:46"/>
    <b v="1"/>
    <n v="729"/>
  </r>
  <r>
    <x v="3864"/>
    <x v="3857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d v="2015-11-03T15:00:07"/>
    <b v="1"/>
    <n v="644"/>
  </r>
  <r>
    <x v="3865"/>
    <x v="3858"/>
    <s v="Captain Kalani it's a retro game full of nostalgia for the old gamers but interesting for the new ones"/>
    <n v="80000"/>
    <n v="310"/>
    <x v="1"/>
    <s v="MX"/>
    <s v="MXN"/>
    <n v="1483773169"/>
    <d v="2017-01-07T07:12:49"/>
    <n v="1481181169"/>
    <d v="2016-12-08T07:12:49"/>
    <b v="0"/>
    <n v="3"/>
  </r>
  <r>
    <x v="3866"/>
    <x v="3859"/>
    <s v="A dark and twisted game with physiological madness and corruption as a man becomes the ultimate bio weapon."/>
    <n v="80000"/>
    <n v="47.69"/>
    <x v="1"/>
    <s v="US"/>
    <s v="USD"/>
    <n v="1382184786"/>
    <d v="2013-10-19T12:13:06"/>
    <n v="1379592786"/>
    <d v="2013-09-19T12:13:06"/>
    <b v="0"/>
    <n v="4"/>
  </r>
  <r>
    <x v="3867"/>
    <x v="3860"/>
    <s v="New, small home business, looking to take some Granny's old recipes along with some of my own creations to the streets!"/>
    <n v="80000"/>
    <n v="1"/>
    <x v="1"/>
    <s v="US"/>
    <s v="USD"/>
    <n v="1407453228"/>
    <d v="2014-08-07T23:13:48"/>
    <n v="1404861228"/>
    <d v="2014-07-08T23:13:48"/>
    <b v="0"/>
    <n v="1"/>
  </r>
  <r>
    <x v="3868"/>
    <x v="3861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3T02:31:16"/>
    <n v="1429410676"/>
    <d v="2015-04-19T02:31:16"/>
    <b v="0"/>
    <n v="118"/>
  </r>
  <r>
    <x v="3869"/>
    <x v="3862"/>
    <s v="Chicago Based Theater Company and Venue Dedicated to Social Justice and Mainstreaming the Palestinian Narrative"/>
    <n v="80000"/>
    <n v="0"/>
    <x v="2"/>
    <s v="US"/>
    <s v="USD"/>
    <n v="1462729317"/>
    <d v="2016-05-08T17:41:57"/>
    <n v="1457548917"/>
    <d v="2016-03-09T18:41:57"/>
    <b v="0"/>
    <n v="0"/>
  </r>
  <r>
    <x v="3870"/>
    <x v="3863"/>
    <s v="Interest from abroad to publish my book SOCIALCAPITALISM. Need translation to English master. Help appreciated."/>
    <n v="82000"/>
    <n v="8190"/>
    <x v="1"/>
    <s v="DK"/>
    <s v="DKK"/>
    <n v="1433775600"/>
    <d v="2015-06-08T15:00:00"/>
    <n v="1431973478"/>
    <d v="2015-05-18T18:24:38"/>
    <b v="0"/>
    <n v="11"/>
  </r>
  <r>
    <x v="3871"/>
    <x v="3864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d v="2011-11-23T18:35:09"/>
    <b v="1"/>
    <n v="146"/>
  </r>
  <r>
    <x v="3872"/>
    <x v="3865"/>
    <s v="Humans have AM/FM/Satellite radio, kids have radio Disney, pets have DogCatRadio."/>
    <n v="85000"/>
    <n v="142"/>
    <x v="1"/>
    <s v="US"/>
    <s v="USD"/>
    <n v="1455822569"/>
    <d v="2016-02-18T19:09:29"/>
    <n v="1453230569"/>
    <d v="2016-01-19T19:09:29"/>
    <b v="0"/>
    <n v="1"/>
  </r>
  <r>
    <x v="3873"/>
    <x v="3866"/>
    <s v="We produce radio broadcasts and live streams that promote the value of human freedom, reason, individual rights &amp; free markets."/>
    <n v="85000"/>
    <n v="250"/>
    <x v="2"/>
    <s v="US"/>
    <s v="USD"/>
    <n v="1472317209"/>
    <d v="2016-08-27T17:00:09"/>
    <n v="1469725209"/>
    <d v="2016-07-28T17:00:09"/>
    <b v="0"/>
    <n v="1"/>
  </r>
  <r>
    <x v="3874"/>
    <x v="3867"/>
    <s v="Thinking Cleaner is an add-on for your iRobotÂ® RoombaÂ® 700/800 that makes it smarter and aware of its owner."/>
    <n v="85000"/>
    <n v="33486"/>
    <x v="1"/>
    <s v="NL"/>
    <s v="EUR"/>
    <n v="1446331500"/>
    <d v="2015-10-31T22:45:00"/>
    <n v="1442531217"/>
    <d v="2015-09-17T23:06:57"/>
    <b v="0"/>
    <n v="285"/>
  </r>
  <r>
    <x v="3875"/>
    <x v="3868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d v="2013-04-23T15:38:11"/>
    <b v="0"/>
    <n v="1373"/>
  </r>
  <r>
    <x v="3876"/>
    <x v="3869"/>
    <s v="Hello everyone, Iv'e decided to put my love for old Volkswagen buses and my love for cooking together! Support vdub dogs hot dog bus!"/>
    <n v="85000"/>
    <n v="0"/>
    <x v="2"/>
    <s v="US"/>
    <s v="USD"/>
    <n v="1421030194"/>
    <d v="2015-01-12T02:36:34"/>
    <n v="1418438194"/>
    <d v="2014-12-13T02:36:34"/>
    <b v="0"/>
    <n v="0"/>
  </r>
  <r>
    <x v="3877"/>
    <x v="3870"/>
    <s v="Social Media Platform for the Marijuana Industry to create professionalism and a stable lasting market."/>
    <n v="86350"/>
    <n v="1571"/>
    <x v="2"/>
    <s v="US"/>
    <s v="USD"/>
    <n v="1428704848"/>
    <d v="2015-04-10T22:27:28"/>
    <n v="1426112848"/>
    <d v="2015-03-11T22:27:28"/>
    <b v="0"/>
    <n v="7"/>
  </r>
  <r>
    <x v="3878"/>
    <x v="3871"/>
    <s v="Tarantino-esque Adventure Game on Steroids Inspired by LucasArts, Gritty Action Movies and 1940's Animation"/>
    <n v="88000"/>
    <n v="31272.92"/>
    <x v="1"/>
    <s v="US"/>
    <s v="USD"/>
    <n v="1421656200"/>
    <d v="2015-01-19T08:30:00"/>
    <n v="1416507211"/>
    <d v="2014-11-20T18:13:31"/>
    <b v="0"/>
    <n v="312"/>
  </r>
  <r>
    <x v="3879"/>
    <x v="3872"/>
    <s v="Dive into 3D fractal star fields of web browsing, social networking, and project/contact management. Your YOUniverse of data #UMEOS"/>
    <n v="88888"/>
    <n v="346"/>
    <x v="1"/>
    <s v="US"/>
    <s v="USD"/>
    <n v="1421543520"/>
    <d v="2015-01-18T01:12:00"/>
    <n v="1416445931"/>
    <d v="2014-11-20T01:12:11"/>
    <b v="0"/>
    <n v="9"/>
  </r>
  <r>
    <x v="3880"/>
    <x v="3873"/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22:43:42"/>
    <n v="1405032222"/>
    <d v="2014-07-10T22:43:42"/>
    <b v="0"/>
    <n v="4"/>
  </r>
  <r>
    <x v="3881"/>
    <x v="3874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d v="2016-03-23T06:32:52"/>
    <b v="1"/>
    <n v="1281"/>
  </r>
  <r>
    <x v="3882"/>
    <x v="3875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8:10:00"/>
    <n v="1463418120"/>
    <d v="2016-05-16T17:02:00"/>
    <b v="0"/>
    <n v="310"/>
  </r>
  <r>
    <x v="3883"/>
    <x v="3876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5:28:23"/>
    <n v="1369286903"/>
    <d v="2013-05-23T05:28:23"/>
    <b v="0"/>
    <n v="123"/>
  </r>
  <r>
    <x v="3884"/>
    <x v="3877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6:00:51"/>
    <n v="1427817651"/>
    <d v="2015-03-31T16:00:51"/>
    <b v="0"/>
    <n v="7"/>
  </r>
  <r>
    <x v="3885"/>
    <x v="3878"/>
    <s v="The place where chicken meets liquor for the first time!"/>
    <n v="90000"/>
    <n v="1"/>
    <x v="1"/>
    <s v="US"/>
    <s v="USD"/>
    <n v="1477784634"/>
    <d v="2016-10-29T23:43:54"/>
    <n v="1475192634"/>
    <d v="2016-09-29T23:43:54"/>
    <b v="0"/>
    <n v="1"/>
  </r>
  <r>
    <x v="3886"/>
    <x v="3879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8:55:32"/>
    <n v="1466621732"/>
    <d v="2016-06-22T18:55:32"/>
    <b v="0"/>
    <n v="6"/>
  </r>
  <r>
    <x v="3887"/>
    <x v="3880"/>
    <s v="MICLOP es una cabina portable impresa en 3D protegida en el interior con espuma acÃºstica, reduce el ruido ambiental o rebote de sonido."/>
    <n v="93500"/>
    <n v="250"/>
    <x v="2"/>
    <s v="MX"/>
    <s v="MXN"/>
    <n v="1482953115"/>
    <d v="2016-12-28T19:25:15"/>
    <n v="1480361115"/>
    <d v="2016-11-28T19:25:15"/>
    <b v="0"/>
    <n v="1"/>
  </r>
  <r>
    <x v="3888"/>
    <x v="3881"/>
    <s v="A 7 minute broadcast-quality web pilot (in 3D animation) of Jamboni Brothers Pizza {the ultimate goal being a cartoon TV series}."/>
    <n v="94875"/>
    <n v="26"/>
    <x v="1"/>
    <s v="US"/>
    <s v="USD"/>
    <n v="1424375279"/>
    <d v="2015-02-19T19:47:59"/>
    <n v="1422992879"/>
    <d v="2015-02-03T19:47:59"/>
    <b v="0"/>
    <n v="2"/>
  </r>
  <r>
    <x v="3889"/>
    <x v="3882"/>
    <s v="A short film on the rarest mammal and the second most endangered freshwater river dolphin, in Pakistan."/>
    <n v="95000"/>
    <n v="0"/>
    <x v="1"/>
    <s v="US"/>
    <s v="USD"/>
    <n v="1426753723"/>
    <d v="2015-03-19T08:28:43"/>
    <n v="1423733323"/>
    <d v="2015-02-12T09:28:43"/>
    <b v="0"/>
    <n v="0"/>
  </r>
  <r>
    <x v="3890"/>
    <x v="3883"/>
    <s v="Active, happy &amp; healthy together! _x000a_Thatâ€™s our mission for all dogs and their parents."/>
    <n v="95000"/>
    <n v="40079"/>
    <x v="1"/>
    <s v="US"/>
    <s v="USD"/>
    <n v="1487617200"/>
    <d v="2017-02-20T19:00:00"/>
    <n v="1483634335"/>
    <d v="2017-01-05T16:38:55"/>
    <b v="0"/>
    <n v="110"/>
  </r>
  <r>
    <x v="3891"/>
    <x v="3884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8:25:49"/>
    <n v="1424719549"/>
    <d v="2015-02-23T19:25:49"/>
    <b v="0"/>
    <n v="28"/>
  </r>
  <r>
    <x v="3892"/>
    <x v="3885"/>
    <s v="A Tale of Faith is an animated short film based on the heartwarming tale by Rebbe Nachman of Breslov."/>
    <n v="97000"/>
    <n v="24651"/>
    <x v="1"/>
    <s v="US"/>
    <s v="USD"/>
    <n v="1451389601"/>
    <d v="2015-12-29T11:46:41"/>
    <n v="1447933601"/>
    <d v="2015-11-19T11:46:41"/>
    <b v="0"/>
    <n v="34"/>
  </r>
  <r>
    <x v="3893"/>
    <x v="3886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d v="2015-03-18T21:41:10"/>
    <b v="0"/>
    <n v="443"/>
  </r>
  <r>
    <x v="3894"/>
    <x v="3887"/>
    <s v="Funding will allow free participation for 20 schools, grades 4-12, (thousands of students) anywhere in the nation."/>
    <n v="98000"/>
    <n v="91"/>
    <x v="2"/>
    <s v="US"/>
    <s v="USD"/>
    <n v="1469913194"/>
    <d v="2016-07-30T21:13:14"/>
    <n v="1467321194"/>
    <d v="2016-06-30T21:13:14"/>
    <b v="0"/>
    <n v="4"/>
  </r>
  <r>
    <x v="3895"/>
    <x v="3888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13:00:00"/>
    <n v="1429707729"/>
    <d v="2015-04-22T13:02:09"/>
    <b v="0"/>
    <n v="25"/>
  </r>
  <r>
    <x v="3896"/>
    <x v="3889"/>
    <s v="A Science Fiction film filled with entertainment and Excitement"/>
    <n v="100000"/>
    <n v="1867"/>
    <x v="2"/>
    <s v="US"/>
    <s v="USD"/>
    <n v="1476941293"/>
    <d v="2016-10-20T05:28:13"/>
    <n v="1473917293"/>
    <d v="2016-09-15T05:28:13"/>
    <b v="0"/>
    <n v="6"/>
  </r>
  <r>
    <x v="3897"/>
    <x v="3890"/>
    <s v="A roadmovie by paw"/>
    <n v="100000"/>
    <n v="11943"/>
    <x v="1"/>
    <s v="SE"/>
    <s v="SEK"/>
    <n v="1419780149"/>
    <d v="2014-12-28T15:22:29"/>
    <n v="1417101749"/>
    <d v="2014-11-27T15:22:29"/>
    <b v="0"/>
    <n v="38"/>
  </r>
  <r>
    <x v="3898"/>
    <x v="3891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d v="2017-01-23T04:43:42"/>
    <b v="1"/>
    <n v="1596"/>
  </r>
  <r>
    <x v="3899"/>
    <x v="3892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d v="2015-09-16T16:19:37"/>
    <b v="1"/>
    <n v="555"/>
  </r>
  <r>
    <x v="3900"/>
    <x v="3893"/>
    <s v="A prince who becomes a slave, suffers of amnesia far away from his land. Slowly he recovers memory and returns where all started."/>
    <n v="100000"/>
    <n v="0"/>
    <x v="1"/>
    <s v="US"/>
    <s v="USD"/>
    <n v="1312945341"/>
    <d v="2011-08-10T03:02:21"/>
    <n v="1307761341"/>
    <d v="2011-06-11T03:02:21"/>
    <b v="0"/>
    <n v="0"/>
  </r>
  <r>
    <x v="3901"/>
    <x v="3894"/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8:30:45"/>
    <n v="1416249045"/>
    <d v="2014-11-17T18:30:45"/>
    <b v="0"/>
    <n v="3"/>
  </r>
  <r>
    <x v="3902"/>
    <x v="3895"/>
    <s v="A community-driven online system which promotes self-governance.  Level up by adding content; civic agendas and private associations."/>
    <n v="100000"/>
    <n v="0"/>
    <x v="1"/>
    <s v="US"/>
    <s v="USD"/>
    <n v="1426442400"/>
    <d v="2015-03-15T18:00:00"/>
    <n v="1424454319"/>
    <d v="2015-02-20T17:45:19"/>
    <b v="0"/>
    <n v="0"/>
  </r>
  <r>
    <x v="3903"/>
    <x v="3896"/>
    <s v="Kid's Connect is a brand new social media website that is built specifically for kids to connect with other kids sick just like them."/>
    <n v="100000"/>
    <n v="61"/>
    <x v="1"/>
    <s v="US"/>
    <s v="USD"/>
    <n v="1437570130"/>
    <d v="2015-07-22T13:02:10"/>
    <n v="1434978130"/>
    <d v="2015-06-22T13:02:10"/>
    <b v="0"/>
    <n v="2"/>
  </r>
  <r>
    <x v="3904"/>
    <x v="3897"/>
    <s v="MyBestInterest.org elminates election research by quickly identifying the candidates that will best represent your interests."/>
    <n v="100000"/>
    <n v="426"/>
    <x v="1"/>
    <s v="US"/>
    <s v="USD"/>
    <n v="1430703638"/>
    <d v="2015-05-04T01:40:38"/>
    <n v="1426815638"/>
    <d v="2015-03-20T01:40:38"/>
    <b v="0"/>
    <n v="8"/>
  </r>
  <r>
    <x v="3905"/>
    <x v="3898"/>
    <s v="It will enable deprived children to make artistic work for selling online/illustrating their work in our exhibitions around the world."/>
    <n v="100000"/>
    <n v="0"/>
    <x v="2"/>
    <s v="GB"/>
    <s v="GBP"/>
    <n v="1488063840"/>
    <d v="2017-02-25T23:04:00"/>
    <n v="1485558318"/>
    <d v="2017-01-27T23:05:18"/>
    <b v="0"/>
    <n v="0"/>
  </r>
  <r>
    <x v="3906"/>
    <x v="3899"/>
    <s v="Will assist the deaf to have better communication and safety through the use of LCD glassware with audio &amp; sensory components."/>
    <n v="100000"/>
    <n v="205"/>
    <x v="1"/>
    <s v="US"/>
    <s v="USD"/>
    <n v="1409602217"/>
    <d v="2014-09-01T20:10:17"/>
    <n v="1405714217"/>
    <d v="2014-07-18T20:10:17"/>
    <b v="0"/>
    <n v="3"/>
  </r>
  <r>
    <x v="3907"/>
    <x v="3900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8:26:21"/>
    <n v="1420741581"/>
    <d v="2015-01-08T18:26:21"/>
    <b v="0"/>
    <n v="24"/>
  </r>
  <r>
    <x v="3908"/>
    <x v="3901"/>
    <s v="Power Go es una linea de cargadores solares para dispositivos mÃ³viles, amigables con el medio ambiente y de bajo costo."/>
    <n v="100000"/>
    <n v="3550"/>
    <x v="1"/>
    <s v="MX"/>
    <s v="MXN"/>
    <n v="1486317653"/>
    <d v="2017-02-05T18:00:53"/>
    <n v="1481133653"/>
    <d v="2016-12-07T18:00:53"/>
    <b v="0"/>
    <n v="6"/>
  </r>
  <r>
    <x v="3909"/>
    <x v="3902"/>
    <s v="Prana is the first wearable combining breath and posture tracking to make your sitting time count."/>
    <n v="100000"/>
    <n v="35338"/>
    <x v="1"/>
    <s v="US"/>
    <s v="USD"/>
    <n v="1430421827"/>
    <d v="2015-04-30T19:23:47"/>
    <n v="1427829827"/>
    <d v="2015-03-31T19:23:47"/>
    <b v="0"/>
    <n v="296"/>
  </r>
  <r>
    <x v="3910"/>
    <x v="3903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8T02:00:00"/>
    <n v="1408141245"/>
    <d v="2014-08-15T22:20:45"/>
    <b v="0"/>
    <n v="29"/>
  </r>
  <r>
    <x v="3911"/>
    <x v="3904"/>
    <s v="The closest thing ever to the Holy Grail of wearables technology"/>
    <n v="100000"/>
    <n v="977"/>
    <x v="1"/>
    <s v="NL"/>
    <s v="EUR"/>
    <n v="1484999278"/>
    <d v="2017-01-21T11:47:58"/>
    <n v="1482407278"/>
    <d v="2016-12-22T11:47:58"/>
    <b v="0"/>
    <n v="5"/>
  </r>
  <r>
    <x v="3912"/>
    <x v="3905"/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8:39:00"/>
    <n v="1478130783"/>
    <d v="2016-11-02T23:53:03"/>
    <b v="0"/>
    <n v="0"/>
  </r>
  <r>
    <x v="3913"/>
    <x v="3906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12:01:08"/>
    <n v="1478257268"/>
    <d v="2016-11-04T11:01:08"/>
    <b v="0"/>
    <n v="338"/>
  </r>
  <r>
    <x v="3914"/>
    <x v="3907"/>
    <s v="Cool air flowing under clothing keeps you cool."/>
    <n v="100000"/>
    <n v="305"/>
    <x v="1"/>
    <s v="US"/>
    <s v="USD"/>
    <n v="1409949002"/>
    <d v="2014-09-05T20:30:02"/>
    <n v="1407357002"/>
    <d v="2014-08-06T20:30:02"/>
    <b v="0"/>
    <n v="4"/>
  </r>
  <r>
    <x v="3915"/>
    <x v="3908"/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4T00:07:25"/>
    <n v="1388707645"/>
    <d v="2014-01-03T00:07:25"/>
    <b v="0"/>
    <n v="0"/>
  </r>
  <r>
    <x v="3916"/>
    <x v="3909"/>
    <s v="Make your watch Smart ! CT Band is an ultra-thin, high-tech smart watch-strap awarded twice at CES 2017 las vegas"/>
    <n v="100000"/>
    <n v="2484"/>
    <x v="1"/>
    <s v="FR"/>
    <s v="EUR"/>
    <n v="1487462340"/>
    <d v="2017-02-18T23:59:00"/>
    <n v="1482958626"/>
    <d v="2016-12-28T20:57:06"/>
    <b v="0"/>
    <n v="16"/>
  </r>
  <r>
    <x v="3917"/>
    <x v="3910"/>
    <s v="Our amazing product is simple and sleek. Our laser system is USB rechargeable for hours of fun. Android / Apple App Controlled."/>
    <n v="100000"/>
    <n v="226"/>
    <x v="1"/>
    <s v="US"/>
    <s v="USD"/>
    <n v="1433178060"/>
    <d v="2015-06-01T17:01:00"/>
    <n v="1429290060"/>
    <d v="2015-04-17T17:01:00"/>
    <b v="0"/>
    <n v="5"/>
  </r>
  <r>
    <x v="3918"/>
    <x v="3911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6:43:05"/>
    <n v="1461948185"/>
    <d v="2016-04-29T16:43:05"/>
    <b v="0"/>
    <n v="24"/>
  </r>
  <r>
    <x v="3919"/>
    <x v="3912"/>
    <s v="The HOTTEST and COOLEST thing yet! WairConditioning... an entirely new level of comfortability!"/>
    <n v="100000"/>
    <n v="467"/>
    <x v="1"/>
    <s v="US"/>
    <s v="USD"/>
    <n v="1462655519"/>
    <d v="2016-05-07T21:11:59"/>
    <n v="1457475119"/>
    <d v="2016-03-08T22:11:59"/>
    <b v="0"/>
    <n v="4"/>
  </r>
  <r>
    <x v="3920"/>
    <x v="3913"/>
    <s v="Send an alert for help and find missing people, pets, and valuables with the touch of a button. Get yours today!"/>
    <n v="100000"/>
    <n v="2842"/>
    <x v="2"/>
    <s v="US"/>
    <s v="USD"/>
    <n v="1459992856"/>
    <d v="2016-04-07T01:34:16"/>
    <n v="1456108456"/>
    <d v="2016-02-22T02:34:16"/>
    <b v="0"/>
    <n v="38"/>
  </r>
  <r>
    <x v="3921"/>
    <x v="3914"/>
    <s v="We're seeking funding for a special 10th Anniversary PRINT EDITION! Receive your own copy for only $8"/>
    <n v="100000"/>
    <n v="8537"/>
    <x v="2"/>
    <s v="US"/>
    <s v="USD"/>
    <n v="1432101855"/>
    <d v="2015-05-20T06:04:15"/>
    <n v="1429509855"/>
    <d v="2015-04-20T06:04:15"/>
    <b v="0"/>
    <n v="292"/>
  </r>
  <r>
    <x v="3922"/>
    <x v="3915"/>
    <s v="Rabbly is action-adventure game. Is about a scientist going on an adventure, to find rare materials in another galaxy."/>
    <n v="100000"/>
    <n v="47"/>
    <x v="1"/>
    <s v="US"/>
    <s v="USD"/>
    <n v="1393786877"/>
    <d v="2014-03-02T19:01:17"/>
    <n v="1390330877"/>
    <d v="2014-01-21T19:01:17"/>
    <b v="0"/>
    <n v="7"/>
  </r>
  <r>
    <x v="3923"/>
    <x v="3916"/>
    <s v="Different strains of marijuana leafs battling to the death to see which one is the top strain."/>
    <n v="100000"/>
    <n v="41"/>
    <x v="1"/>
    <s v="US"/>
    <s v="USD"/>
    <n v="1468519920"/>
    <d v="2016-07-14T18:12:00"/>
    <n v="1466188338"/>
    <d v="2016-06-17T18:32:18"/>
    <b v="0"/>
    <n v="6"/>
  </r>
  <r>
    <x v="3924"/>
    <x v="3917"/>
    <s v="Zoom will happen - THANK YOU! Received outside funding due amazing early success!"/>
    <n v="100000"/>
    <n v="40404"/>
    <x v="2"/>
    <s v="US"/>
    <s v="USD"/>
    <n v="1446771600"/>
    <d v="2015-11-06T01:00:00"/>
    <n v="1443700648"/>
    <d v="2015-10-01T11:57:28"/>
    <b v="0"/>
    <n v="248"/>
  </r>
  <r>
    <x v="3925"/>
    <x v="3918"/>
    <s v="Falls are the main cause of injury to elderly. Our wearable detects falls, sends notifications and streams health data in real time."/>
    <n v="100000"/>
    <n v="503"/>
    <x v="2"/>
    <s v="NL"/>
    <s v="EUR"/>
    <n v="1483138800"/>
    <d v="2016-12-30T23:00:00"/>
    <n v="1480610046"/>
    <d v="2016-12-01T16:34:06"/>
    <b v="0"/>
    <n v="3"/>
  </r>
  <r>
    <x v="3926"/>
    <x v="3919"/>
    <s v="StrikeTec will revolutionize both the boxing scene and fitness industry by allowing you to track the progress of hand speed and force."/>
    <n v="100000"/>
    <n v="1130"/>
    <x v="2"/>
    <s v="US"/>
    <s v="USD"/>
    <n v="1421348428"/>
    <d v="2015-01-15T19:00:28"/>
    <n v="1417460428"/>
    <d v="2014-12-01T19:00:28"/>
    <b v="0"/>
    <n v="11"/>
  </r>
  <r>
    <x v="3927"/>
    <x v="3920"/>
    <s v="JUMPY, a cool smart watch with open platform SDK brings limitless edutainment to kids' wrist and encourages parent-child interaction."/>
    <n v="100000"/>
    <n v="84947"/>
    <x v="2"/>
    <s v="US"/>
    <s v="USD"/>
    <n v="1418849028"/>
    <d v="2014-12-17T20:43:48"/>
    <n v="1415825028"/>
    <d v="2014-11-12T20:43:48"/>
    <b v="0"/>
    <n v="224"/>
  </r>
  <r>
    <x v="3928"/>
    <x v="3921"/>
    <s v="A book of pickle recipes narrated by a mama grizzly speaking in incomplete and run-on sentences and her orangutan friend. #Artofthedill"/>
    <n v="100000"/>
    <n v="1"/>
    <x v="1"/>
    <s v="US"/>
    <s v="USD"/>
    <n v="1455941197"/>
    <d v="2016-02-20T04:06:37"/>
    <n v="1453349197"/>
    <d v="2016-01-21T04:06:37"/>
    <b v="0"/>
    <n v="1"/>
  </r>
  <r>
    <x v="3929"/>
    <x v="3922"/>
    <s v="To make a coffee table book,  displaying civil war battlefields and forts,  taken at the same time of year the battles were fought."/>
    <n v="100000"/>
    <n v="280"/>
    <x v="1"/>
    <s v="US"/>
    <s v="USD"/>
    <n v="1403122380"/>
    <d v="2014-06-18T20:13:00"/>
    <n v="1400634728"/>
    <d v="2014-05-21T01:12:08"/>
    <b v="0"/>
    <n v="7"/>
  </r>
  <r>
    <x v="3930"/>
    <x v="3923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d v="2015-06-02T06:02:38"/>
    <b v="1"/>
    <n v="680"/>
  </r>
  <r>
    <x v="3931"/>
    <x v="3924"/>
    <s v="10 times more powerful than Raspberry Pi 3, x86 64-bit architecture"/>
    <n v="100000"/>
    <n v="800211"/>
    <x v="0"/>
    <s v="US"/>
    <s v="USD"/>
    <n v="1465232520"/>
    <d v="2016-06-06T17:02:00"/>
    <n v="1460557809"/>
    <d v="2016-04-13T14:30:09"/>
    <b v="1"/>
    <n v="4245"/>
  </r>
  <r>
    <x v="3932"/>
    <x v="3925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d v="2014-07-15T12:58:18"/>
    <b v="1"/>
    <n v="1513"/>
  </r>
  <r>
    <x v="3933"/>
    <x v="3926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d v="2016-05-12T13:39:32"/>
    <b v="1"/>
    <n v="325"/>
  </r>
  <r>
    <x v="3934"/>
    <x v="3927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d v="2015-05-12T10:05:53"/>
    <b v="1"/>
    <n v="353"/>
  </r>
  <r>
    <x v="3935"/>
    <x v="3928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d v="2015-02-13T19:31:59"/>
    <b v="1"/>
    <n v="539"/>
  </r>
  <r>
    <x v="3936"/>
    <x v="3929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d v="2016-02-23T09:11:38"/>
    <b v="0"/>
    <n v="203"/>
  </r>
  <r>
    <x v="3937"/>
    <x v="3930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d v="2015-03-24T16:01:58"/>
    <b v="0"/>
    <n v="470"/>
  </r>
  <r>
    <x v="3938"/>
    <x v="3931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11:41:32"/>
    <n v="1388835692"/>
    <d v="2014-01-04T11:41:32"/>
    <b v="0"/>
    <n v="99"/>
  </r>
  <r>
    <x v="3939"/>
    <x v="3932"/>
    <s v="Imagine a world where you can swap a video game you're tired of playing for a video game you actually want to play for just $1.50!"/>
    <n v="100000"/>
    <n v="50"/>
    <x v="2"/>
    <s v="US"/>
    <s v="USD"/>
    <n v="1439048017"/>
    <d v="2015-08-08T15:33:37"/>
    <n v="1436456017"/>
    <d v="2015-07-09T15:33:37"/>
    <b v="0"/>
    <n v="1"/>
  </r>
  <r>
    <x v="3940"/>
    <x v="3933"/>
    <s v="Go to Colorado and run a food truck with homemade food of all kinds."/>
    <n v="100000"/>
    <n v="2"/>
    <x v="1"/>
    <s v="US"/>
    <s v="USD"/>
    <n v="1467080613"/>
    <d v="2016-06-28T02:23:33"/>
    <n v="1461896613"/>
    <d v="2016-04-29T02:23:33"/>
    <b v="0"/>
    <n v="2"/>
  </r>
  <r>
    <x v="3941"/>
    <x v="3934"/>
    <s v="Fresh Fast Food. A bbq ramen bar thats healthy, tasty and made to order right in front of your eyes....... From flame to bowl"/>
    <n v="100000"/>
    <n v="0"/>
    <x v="1"/>
    <s v="GB"/>
    <s v="GBP"/>
    <n v="1454323413"/>
    <d v="2016-02-01T10:43:33"/>
    <n v="1451731413"/>
    <d v="2016-01-02T10:43:33"/>
    <b v="0"/>
    <n v="0"/>
  </r>
  <r>
    <x v="3942"/>
    <x v="3935"/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9:21:00"/>
    <n v="1472567085"/>
    <d v="2016-08-30T14:24:45"/>
    <b v="0"/>
    <n v="0"/>
  </r>
  <r>
    <x v="3943"/>
    <x v="3936"/>
    <s v="Ever had chicken fingers smothered in bearnaise sauce, resting on a bed of your favorite rice? We need these meals on wheels."/>
    <n v="100000"/>
    <n v="0"/>
    <x v="2"/>
    <s v="CA"/>
    <s v="CAD"/>
    <n v="1444740089"/>
    <d v="2015-10-13T12:41:29"/>
    <n v="1442148089"/>
    <d v="2015-09-13T12:41:29"/>
    <b v="0"/>
    <n v="0"/>
  </r>
  <r>
    <x v="3944"/>
    <x v="3937"/>
    <s v="Perth locals who dream of opening a health food van, and serving treats that not only taste amazing but also benefit your body."/>
    <n v="100000"/>
    <n v="250"/>
    <x v="2"/>
    <s v="AU"/>
    <s v="AUD"/>
    <n v="1463645521"/>
    <d v="2016-05-19T08:12:01"/>
    <n v="1458461521"/>
    <d v="2016-03-20T08:12:01"/>
    <b v="0"/>
    <n v="4"/>
  </r>
  <r>
    <x v="3945"/>
    <x v="3938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d v="2016-05-18T12:59:50"/>
    <b v="1"/>
    <n v="1762"/>
  </r>
  <r>
    <x v="3946"/>
    <x v="3939"/>
    <s v="A historic manned launch into near space by 3 brave pilots to capture the 2017 total solar eclipse in virtual reality."/>
    <n v="100000"/>
    <n v="2053"/>
    <x v="2"/>
    <s v="US"/>
    <s v="USD"/>
    <n v="1489172435"/>
    <d v="2017-03-10T19:00:35"/>
    <n v="1486580435"/>
    <d v="2017-02-08T19:00:35"/>
    <b v="1"/>
    <n v="52"/>
  </r>
  <r>
    <x v="3947"/>
    <x v="3940"/>
    <s v="We're looking to set an Australian Amateur Rocketry record of 100 000 ft. You are invited on this 4500km per hour ride into history"/>
    <n v="100000"/>
    <n v="885"/>
    <x v="2"/>
    <s v="AU"/>
    <s v="AUD"/>
    <n v="1418183325"/>
    <d v="2014-12-10T03:48:45"/>
    <n v="1415591325"/>
    <d v="2014-11-10T03:48:45"/>
    <b v="0"/>
    <n v="11"/>
  </r>
  <r>
    <x v="3948"/>
    <x v="3941"/>
    <s v="I want to launch a rocket to the moon, I plan on having this lunar rocket carry a small payload of solar internet connected cameras"/>
    <n v="100000"/>
    <n v="51"/>
    <x v="2"/>
    <s v="US"/>
    <s v="USD"/>
    <n v="1429622726"/>
    <d v="2015-04-21T13:25:26"/>
    <n v="1424442326"/>
    <d v="2015-02-20T14:25:26"/>
    <b v="0"/>
    <n v="6"/>
  </r>
  <r>
    <x v="3949"/>
    <x v="3942"/>
    <s v="Krimston TWO: iPhone Dual SIM Case"/>
    <n v="100000"/>
    <n v="105745"/>
    <x v="0"/>
    <s v="US"/>
    <s v="USD"/>
    <n v="1461333311"/>
    <d v="2016-04-22T13:55:11"/>
    <n v="1458741311"/>
    <d v="2016-03-23T13:55:11"/>
    <b v="0"/>
    <n v="404"/>
  </r>
  <r>
    <x v="3950"/>
    <x v="3943"/>
    <s v="Turn the World with my kids, and then write a book with the advice for traveling with baby"/>
    <n v="100000"/>
    <n v="0"/>
    <x v="1"/>
    <s v="IT"/>
    <s v="EUR"/>
    <n v="1489142688"/>
    <d v="2017-03-10T10:44:48"/>
    <n v="1486550688"/>
    <d v="2017-02-08T10:44:48"/>
    <b v="0"/>
    <n v="0"/>
  </r>
  <r>
    <x v="3951"/>
    <x v="3944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d v="2016-10-01T12:50:55"/>
    <b v="0"/>
    <n v="1260"/>
  </r>
  <r>
    <x v="3952"/>
    <x v="3945"/>
    <s v="Our goal is to purchase a theater on the Upper East Side of Manhattan that will act as a home for four theater companies."/>
    <n v="100000"/>
    <n v="1183.19"/>
    <x v="1"/>
    <s v="US"/>
    <s v="USD"/>
    <n v="1444946400"/>
    <d v="2015-10-15T22:00:00"/>
    <n v="1441723912"/>
    <d v="2015-09-08T14:51:52"/>
    <b v="0"/>
    <n v="21"/>
  </r>
  <r>
    <x v="3953"/>
    <x v="3946"/>
    <s v="This is a Kickstarter to help with the start up costs for Illusionist, Chris Lengyel's Summer 2016 Tour!"/>
    <n v="100000"/>
    <n v="25"/>
    <x v="1"/>
    <s v="US"/>
    <s v="USD"/>
    <n v="1442775956"/>
    <d v="2015-09-20T19:05:56"/>
    <n v="1437591956"/>
    <d v="2015-07-22T19:05:56"/>
    <b v="0"/>
    <n v="1"/>
  </r>
  <r>
    <x v="3954"/>
    <x v="3947"/>
    <s v="Our goal - create a venue &amp; stage where comedic &amp; music artists hone their talents &amp; fan base. First minority owned like it in Cincy."/>
    <n v="100000"/>
    <n v="0"/>
    <x v="2"/>
    <s v="US"/>
    <s v="USD"/>
    <n v="1425242029"/>
    <d v="2015-03-01T20:33:49"/>
    <n v="1422650029"/>
    <d v="2015-01-30T20:33:49"/>
    <b v="0"/>
    <n v="0"/>
  </r>
  <r>
    <x v="3955"/>
    <x v="3948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d v="2014-04-01T06:38:31"/>
    <b v="0"/>
    <n v="558"/>
  </r>
  <r>
    <x v="3956"/>
    <x v="3949"/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20:59:56"/>
    <n v="1444852796"/>
    <d v="2015-10-14T19:59:56"/>
    <b v="0"/>
    <n v="0"/>
  </r>
  <r>
    <x v="3957"/>
    <x v="3950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d v="2015-04-22T17:03:29"/>
    <b v="0"/>
    <n v="100"/>
  </r>
  <r>
    <x v="3958"/>
    <x v="3951"/>
    <s v="A dose of One-woman &quot;Dramedy&quot; to cure those daily blues is just what the doctor ordered!"/>
    <n v="100000"/>
    <n v="26"/>
    <x v="1"/>
    <s v="US"/>
    <s v="USD"/>
    <n v="1409602178"/>
    <d v="2014-09-01T20:09:38"/>
    <n v="1406578178"/>
    <d v="2014-07-28T20:09:38"/>
    <b v="0"/>
    <n v="2"/>
  </r>
  <r>
    <x v="3959"/>
    <x v="3952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20:54:00"/>
    <n v="1469289685"/>
    <d v="2016-07-23T16:01:25"/>
    <b v="0"/>
    <n v="179"/>
  </r>
  <r>
    <x v="3960"/>
    <x v="3953"/>
    <s v="An arts and craft beer theater showcasing local talent, locally crafted beer and providing performance and rehearsal space."/>
    <n v="109225"/>
    <n v="4635"/>
    <x v="1"/>
    <s v="US"/>
    <s v="USD"/>
    <n v="1429291982"/>
    <d v="2015-04-17T17:33:02"/>
    <n v="1426699982"/>
    <d v="2015-03-18T17:33:02"/>
    <b v="0"/>
    <n v="37"/>
  </r>
  <r>
    <x v="3961"/>
    <x v="3954"/>
    <s v="A young man experiences a tragedy and has the opportunity to go back and learn from his mistakes and find out his true self."/>
    <n v="110000"/>
    <n v="11"/>
    <x v="1"/>
    <s v="US"/>
    <s v="USD"/>
    <n v="1438726535"/>
    <d v="2015-08-04T22:15:35"/>
    <n v="1433542535"/>
    <d v="2015-06-05T22:15:35"/>
    <b v="0"/>
    <n v="2"/>
  </r>
  <r>
    <x v="3962"/>
    <x v="3955"/>
    <s v="Be a part of the Planet Earth Superheroes legacy by supporting the project. Mike and friends gain powers to save endangered animals."/>
    <n v="110000"/>
    <n v="3"/>
    <x v="1"/>
    <s v="US"/>
    <s v="USD"/>
    <n v="1379094980"/>
    <d v="2013-09-13T17:56:20"/>
    <n v="1376502980"/>
    <d v="2013-08-14T17:56:20"/>
    <b v="0"/>
    <n v="3"/>
  </r>
  <r>
    <x v="3963"/>
    <x v="3956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5:05:19"/>
    <n v="1437663919"/>
    <d v="2015-07-23T15:05:19"/>
    <b v="0"/>
    <n v="29"/>
  </r>
  <r>
    <x v="3964"/>
    <x v="3957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d v="2014-12-04T10:58:54"/>
    <n v="1415098734"/>
    <d v="2014-11-04T10:58:54"/>
    <b v="0"/>
    <n v="356"/>
  </r>
  <r>
    <x v="3965"/>
    <x v="3958"/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9:49:07"/>
    <n v="1475398147"/>
    <d v="2016-10-02T08:49:07"/>
    <b v="0"/>
    <n v="2"/>
  </r>
  <r>
    <x v="3966"/>
    <x v="3959"/>
    <s v="KEEPUP allows you to extend your social circle by introducing you to new people via your friends."/>
    <n v="110000"/>
    <n v="0"/>
    <x v="2"/>
    <s v="US"/>
    <s v="USD"/>
    <n v="1440548330"/>
    <d v="2015-08-26T00:18:50"/>
    <n v="1438042730"/>
    <d v="2015-07-28T00:18:50"/>
    <b v="0"/>
    <n v="0"/>
  </r>
  <r>
    <x v="3967"/>
    <x v="3960"/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9:48:38"/>
    <n v="1407440918"/>
    <d v="2014-08-07T19:48:38"/>
    <b v="0"/>
    <n v="5"/>
  </r>
  <r>
    <x v="3968"/>
    <x v="3961"/>
    <s v="&quot;A Cry for Help is Riveting, Inspiring, and Mesmerizing. You will laugh, cry, and be thinking about your own Cry for Help&quot;"/>
    <n v="110000"/>
    <n v="20"/>
    <x v="1"/>
    <s v="US"/>
    <s v="USD"/>
    <n v="1428205247"/>
    <d v="2015-04-05T03:40:47"/>
    <n v="1423024847"/>
    <d v="2015-02-04T04:40:47"/>
    <b v="0"/>
    <n v="1"/>
  </r>
  <r>
    <x v="3969"/>
    <x v="3962"/>
    <s v="A beautiful biometric smartphone wrist dock, features a revolutionary reusable adhesive; 3 position phone stand and multi-purpose tool."/>
    <n v="115250"/>
    <n v="220"/>
    <x v="2"/>
    <s v="US"/>
    <s v="USD"/>
    <n v="1473044340"/>
    <d v="2016-09-05T02:59:00"/>
    <n v="1468180462"/>
    <d v="2016-07-10T19:54:22"/>
    <b v="0"/>
    <n v="4"/>
  </r>
  <r>
    <x v="3970"/>
    <x v="3963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d v="2014-09-12T15:10:36"/>
    <b v="1"/>
    <n v="1095"/>
  </r>
  <r>
    <x v="3971"/>
    <x v="3964"/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14:46:10"/>
    <n v="1448894770"/>
    <d v="2015-11-30T14:46:10"/>
    <b v="0"/>
    <n v="2"/>
  </r>
  <r>
    <x v="3972"/>
    <x v="3965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8:18:21"/>
    <n v="1405966701"/>
    <d v="2014-07-21T18:18:21"/>
    <b v="0"/>
    <n v="7"/>
  </r>
  <r>
    <x v="3973"/>
    <x v="3966"/>
    <s v="Matching refugees with sponsors in the US for 5 years. Our goal is to assist 300 Rohingya refugee families with supportive communities."/>
    <n v="124000"/>
    <n v="0"/>
    <x v="2"/>
    <s v="US"/>
    <s v="USD"/>
    <n v="1420233256"/>
    <d v="2015-01-02T21:14:16"/>
    <n v="1417641256"/>
    <d v="2014-12-03T21:14:16"/>
    <b v="0"/>
    <n v="0"/>
  </r>
  <r>
    <x v="3974"/>
    <x v="3967"/>
    <s v="weBuy trade built on technology and Crowd Sourced Power"/>
    <n v="125000"/>
    <n v="14"/>
    <x v="1"/>
    <s v="GB"/>
    <s v="GBP"/>
    <n v="1441633993"/>
    <d v="2015-09-07T13:53:13"/>
    <n v="1439560393"/>
    <d v="2015-08-14T13:53:13"/>
    <b v="0"/>
    <n v="7"/>
  </r>
  <r>
    <x v="3975"/>
    <x v="3968"/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3T04:27:37"/>
    <n v="1435552057"/>
    <d v="2015-06-29T04:27:37"/>
    <b v="0"/>
    <n v="1"/>
  </r>
  <r>
    <x v="3976"/>
    <x v="3969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d v="2017-03-02T04:59:20"/>
    <b v="0"/>
    <n v="0"/>
  </r>
  <r>
    <x v="3977"/>
    <x v="3970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d v="2016-11-01T10:32:05"/>
    <b v="1"/>
    <n v="379"/>
  </r>
  <r>
    <x v="3978"/>
    <x v="3971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d v="2016-05-29T15:45:23"/>
    <b v="0"/>
    <n v="1530"/>
  </r>
  <r>
    <x v="3979"/>
    <x v="3972"/>
    <s v="They have launched a Kickstarter."/>
    <n v="125000"/>
    <n v="124"/>
    <x v="2"/>
    <s v="US"/>
    <s v="USD"/>
    <n v="1454370941"/>
    <d v="2016-02-01T23:55:41"/>
    <n v="1449186941"/>
    <d v="2015-12-03T23:55:41"/>
    <b v="0"/>
    <n v="3"/>
  </r>
  <r>
    <x v="3980"/>
    <x v="3973"/>
    <s v="The Larchmont Playhouse is threatened! Help save the theater by becoming a Preservation Member of The Larchmont Playhouse."/>
    <n v="125000"/>
    <n v="85192"/>
    <x v="2"/>
    <s v="US"/>
    <s v="USD"/>
    <n v="1468108198"/>
    <d v="2016-07-09T23:49:58"/>
    <n v="1465516198"/>
    <d v="2016-06-09T23:49:58"/>
    <b v="0"/>
    <n v="348"/>
  </r>
  <r>
    <x v="3981"/>
    <x v="3974"/>
    <s v="The truth is, we all lie - and by &quot;we,&quot; we mean everyone!"/>
    <n v="126000"/>
    <n v="137254.84"/>
    <x v="0"/>
    <s v="US"/>
    <s v="USD"/>
    <n v="1399669200"/>
    <d v="2014-05-09T21:00:00"/>
    <n v="1394536048"/>
    <d v="2014-03-11T11:07:28"/>
    <b v="1"/>
    <n v="2436"/>
  </r>
  <r>
    <x v="3982"/>
    <x v="3975"/>
    <s v="The untold story of Captain Robert April and the first launching of the starship U.S.S. Enterprise,  NCC-1701"/>
    <n v="130000"/>
    <n v="30112"/>
    <x v="2"/>
    <s v="US"/>
    <s v="USD"/>
    <n v="1432612382"/>
    <d v="2015-05-26T03:53:02"/>
    <n v="1427428382"/>
    <d v="2015-03-27T03:53:02"/>
    <b v="0"/>
    <n v="67"/>
  </r>
  <r>
    <x v="3983"/>
    <x v="3976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6:00:00"/>
    <n v="1381923548"/>
    <d v="2013-10-16T11:39:08"/>
    <b v="0"/>
    <n v="890"/>
  </r>
  <r>
    <x v="3984"/>
    <x v="3977"/>
    <s v="Erstellung einer deutschen Ãœbersetzung ( Lesbarmachung ) des Buches Finnegans Wake von James Joyce. Die Umsetzung erfolgt 1 zu 1."/>
    <n v="130000"/>
    <n v="0"/>
    <x v="1"/>
    <s v="DE"/>
    <s v="EUR"/>
    <n v="1434286855"/>
    <d v="2015-06-14T13:00:55"/>
    <n v="1431694855"/>
    <d v="2015-05-15T13:00:55"/>
    <b v="0"/>
    <n v="0"/>
  </r>
  <r>
    <x v="3985"/>
    <x v="3978"/>
    <s v="A wearable device that allows you to dock and operate your phone hands-free anywhere and everywhere!"/>
    <n v="133000"/>
    <n v="14303"/>
    <x v="2"/>
    <s v="US"/>
    <s v="USD"/>
    <n v="1457721287"/>
    <d v="2016-03-11T18:34:47"/>
    <n v="1455129287"/>
    <d v="2016-02-10T18:34:47"/>
    <b v="0"/>
    <n v="276"/>
  </r>
  <r>
    <x v="3986"/>
    <x v="3979"/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9:40:11"/>
    <n v="1402429211"/>
    <d v="2014-06-10T19:40:11"/>
    <b v="0"/>
    <n v="0"/>
  </r>
  <r>
    <x v="3987"/>
    <x v="3980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6:44:00"/>
    <n v="1483131966"/>
    <d v="2016-12-30T21:06:06"/>
    <b v="0"/>
    <n v="4"/>
  </r>
  <r>
    <x v="3988"/>
    <x v="3981"/>
    <s v="This movie will be the S3qu3l to Thr33 Days Dead, which premiered on SyFy and was the focus of SyFy's &quot;Town of the Living Dead&quot;."/>
    <n v="150000"/>
    <n v="4712"/>
    <x v="2"/>
    <s v="US"/>
    <s v="USD"/>
    <n v="1438405140"/>
    <d v="2015-08-01T04:59:00"/>
    <n v="1435731041"/>
    <d v="2015-07-01T06:10:41"/>
    <b v="0"/>
    <n v="58"/>
  </r>
  <r>
    <x v="3989"/>
    <x v="3982"/>
    <s v="Real cases from IAB investigations. Good cops taking down the bad cops. Police misconduct, obsessive force, drug trafficking etc."/>
    <n v="150000"/>
    <n v="0"/>
    <x v="1"/>
    <s v="US"/>
    <s v="USD"/>
    <n v="1451952000"/>
    <d v="2016-01-05T00:00:00"/>
    <n v="1447380099"/>
    <d v="2015-11-13T02:01:39"/>
    <b v="0"/>
    <n v="0"/>
  </r>
  <r>
    <x v="3990"/>
    <x v="3983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d v="2017-02-09T07:33:26"/>
    <b v="1"/>
    <n v="1151"/>
  </r>
  <r>
    <x v="3991"/>
    <x v="3984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d v="2012-12-18T18:25:39"/>
    <b v="0"/>
    <n v="1062"/>
  </r>
  <r>
    <x v="3992"/>
    <x v="3985"/>
    <s v="The world's first interactive global domestic violence platform which connects victims, NGO's, policy-makers and researchers."/>
    <n v="150000"/>
    <n v="1366"/>
    <x v="1"/>
    <s v="DE"/>
    <s v="EUR"/>
    <n v="1480721803"/>
    <d v="2016-12-02T23:36:43"/>
    <n v="1478126203"/>
    <d v="2016-11-02T22:36:43"/>
    <b v="0"/>
    <n v="20"/>
  </r>
  <r>
    <x v="3993"/>
    <x v="3986"/>
    <s v="A website that hosts virtual desktops. Simply log in and the cloud will enhance the power of your local computer or smart device"/>
    <n v="150000"/>
    <n v="1461"/>
    <x v="2"/>
    <s v="US"/>
    <s v="USD"/>
    <n v="1434405980"/>
    <d v="2015-06-15T22:06:20"/>
    <n v="1431813980"/>
    <d v="2015-05-16T22:06:20"/>
    <b v="0"/>
    <n v="5"/>
  </r>
  <r>
    <x v="3994"/>
    <x v="3987"/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5:55:59"/>
    <n v="1483372559"/>
    <d v="2017-01-02T15:55:59"/>
    <b v="0"/>
    <n v="7"/>
  </r>
  <r>
    <x v="3995"/>
    <x v="3988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4T01:24:57"/>
    <n v="1435627497"/>
    <d v="2015-06-30T01:24:57"/>
    <b v="0"/>
    <n v="18"/>
  </r>
  <r>
    <x v="3996"/>
    <x v="3989"/>
    <s v="Built in running, cycling, pedometer, and golf features for the edge you need to perform at your very best!"/>
    <n v="150000"/>
    <n v="11683"/>
    <x v="1"/>
    <s v="CA"/>
    <s v="CAD"/>
    <n v="1415865720"/>
    <d v="2014-11-13T08:02:00"/>
    <n v="1413270690"/>
    <d v="2014-10-14T07:11:30"/>
    <b v="0"/>
    <n v="40"/>
  </r>
  <r>
    <x v="3997"/>
    <x v="3990"/>
    <s v="A parody of old school RPGs where you are a new Dark Lord on a quest to amass monsters and allies on your side."/>
    <n v="150000"/>
    <n v="5051"/>
    <x v="1"/>
    <s v="US"/>
    <s v="USD"/>
    <n v="1375657582"/>
    <d v="2013-08-04T23:06:22"/>
    <n v="1371769582"/>
    <d v="2013-06-20T23:06:22"/>
    <b v="0"/>
    <n v="148"/>
  </r>
  <r>
    <x v="3998"/>
    <x v="3991"/>
    <s v="Learning should be fun! Effective health education includes the person's learning strengths, preferences and cultural perspective."/>
    <n v="150000"/>
    <n v="1026"/>
    <x v="2"/>
    <s v="US"/>
    <s v="USD"/>
    <n v="1469199740"/>
    <d v="2016-07-22T15:02:20"/>
    <n v="1465311740"/>
    <d v="2016-06-07T15:02:20"/>
    <b v="0"/>
    <n v="3"/>
  </r>
  <r>
    <x v="3999"/>
    <x v="3992"/>
    <s v="Better than your mom's, better than Cracker Barrel, only at Kelli's Kitchen (all from scratch)."/>
    <n v="150000"/>
    <n v="65"/>
    <x v="1"/>
    <s v="US"/>
    <s v="USD"/>
    <n v="1405741404"/>
    <d v="2014-07-19T03:43:24"/>
    <n v="1403149404"/>
    <d v="2014-06-19T03:43:24"/>
    <b v="0"/>
    <n v="4"/>
  </r>
  <r>
    <x v="4000"/>
    <x v="3993"/>
    <s v="MoonWatcher will be bringing the Moon closer to all of us."/>
    <n v="150000"/>
    <n v="17155"/>
    <x v="2"/>
    <s v="US"/>
    <s v="USD"/>
    <n v="1489345200"/>
    <d v="2017-03-12T19:00:00"/>
    <n v="1485966688"/>
    <d v="2017-02-01T16:31:28"/>
    <b v="0"/>
    <n v="152"/>
  </r>
  <r>
    <x v="4001"/>
    <x v="3994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d v="2015-11-14T15:41:24"/>
    <b v="1"/>
    <n v="1420"/>
  </r>
  <r>
    <x v="4002"/>
    <x v="3995"/>
    <s v="Charlotte NC playwright looking to showcase a series of three stage plays.  Plays are funny, completed and ready to run!"/>
    <n v="150000"/>
    <n v="0"/>
    <x v="1"/>
    <s v="US"/>
    <s v="USD"/>
    <n v="1437069079"/>
    <d v="2015-07-16T17:51:19"/>
    <n v="1434477079"/>
    <d v="2015-06-16T17:51:19"/>
    <b v="0"/>
    <n v="0"/>
  </r>
  <r>
    <x v="4003"/>
    <x v="3996"/>
    <s v="Help me honor and bring &quot;The American Soprano&quot; Leontyne Price back to the stage one more time."/>
    <n v="150000"/>
    <n v="25"/>
    <x v="1"/>
    <s v="US"/>
    <s v="USD"/>
    <n v="1440412396"/>
    <d v="2015-08-24T10:33:16"/>
    <n v="1437820396"/>
    <d v="2015-07-25T10:33:16"/>
    <b v="0"/>
    <n v="1"/>
  </r>
  <r>
    <x v="4004"/>
    <x v="3997"/>
    <s v="The Brotherâ€™s of B-block is a musical play. A new take on &quot;OZ&quot; _x000a_The Wizard of OZ meets HBO's OZ."/>
    <n v="150000"/>
    <n v="0"/>
    <x v="1"/>
    <s v="US"/>
    <s v="USD"/>
    <n v="1442248829"/>
    <d v="2015-09-14T16:40:29"/>
    <n v="1439224829"/>
    <d v="2015-08-10T16:40:29"/>
    <b v="0"/>
    <n v="0"/>
  </r>
  <r>
    <x v="4005"/>
    <x v="3998"/>
    <s v="&quot;Sounds By The River&quot; tells the story of a Detroit composer through_x000a_his music, poetry, and dance."/>
    <n v="150000"/>
    <n v="3"/>
    <x v="1"/>
    <s v="US"/>
    <s v="USD"/>
    <n v="1411852640"/>
    <d v="2014-09-27T21:17:20"/>
    <n v="1406668640"/>
    <d v="2014-07-29T21:17:20"/>
    <b v="0"/>
    <n v="2"/>
  </r>
  <r>
    <x v="4006"/>
    <x v="3999"/>
    <s v="PATH to Reading (PATH) is a patented break-through technology  that dramatically and permanently improves attention, reading, memory"/>
    <n v="160000"/>
    <n v="26"/>
    <x v="1"/>
    <s v="US"/>
    <s v="USD"/>
    <n v="1467155733"/>
    <d v="2016-06-28T23:15:33"/>
    <n v="1465427733"/>
    <d v="2016-06-08T23:15:33"/>
    <b v="0"/>
    <n v="2"/>
  </r>
  <r>
    <x v="4007"/>
    <x v="4000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d v="2016-05-09T23:03:34"/>
    <b v="1"/>
    <n v="4562"/>
  </r>
  <r>
    <x v="4008"/>
    <x v="4001"/>
    <s v="hidn tempo is an intelligent watch band that allows you to monitor your stress and manage it anywhere, anytime."/>
    <n v="172889"/>
    <n v="97273"/>
    <x v="1"/>
    <s v="SE"/>
    <s v="SEK"/>
    <n v="1456385101"/>
    <d v="2016-02-25T07:25:01"/>
    <n v="1453793101"/>
    <d v="2016-01-26T07:25:01"/>
    <b v="0"/>
    <n v="123"/>
  </r>
  <r>
    <x v="4009"/>
    <x v="4002"/>
    <s v="Show your fidelity by wearing the Trustee rings! Show where you are (at)!"/>
    <n v="175000"/>
    <n v="1"/>
    <x v="1"/>
    <s v="NL"/>
    <s v="EUR"/>
    <n v="1406326502"/>
    <d v="2014-07-25T22:15:02"/>
    <n v="1403734502"/>
    <d v="2014-06-25T22:15:02"/>
    <b v="0"/>
    <n v="1"/>
  </r>
  <r>
    <x v="4010"/>
    <x v="4003"/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13:00:00"/>
    <n v="1484094498"/>
    <d v="2017-01-11T00:28:18"/>
    <b v="0"/>
    <n v="1"/>
  </r>
  <r>
    <x v="4011"/>
    <x v="4004"/>
    <s v="This is an affordable social lead based web-site to help anyone who wants extra work or start their own business. We find your customer"/>
    <n v="175000"/>
    <n v="0"/>
    <x v="2"/>
    <s v="US"/>
    <s v="USD"/>
    <n v="1451348200"/>
    <d v="2015-12-29T00:16:40"/>
    <n v="1447460200"/>
    <d v="2015-11-14T00:16:40"/>
    <b v="0"/>
    <n v="0"/>
  </r>
  <r>
    <x v="4012"/>
    <x v="4005"/>
    <s v="Wireless earbuds filled with sound, yet so small they are almost invisible!"/>
    <n v="179000"/>
    <n v="972594.99"/>
    <x v="0"/>
    <s v="GB"/>
    <s v="GBP"/>
    <n v="1406149689"/>
    <d v="2014-07-23T21:08:09"/>
    <n v="1402693689"/>
    <d v="2014-06-13T21:08:09"/>
    <b v="0"/>
    <n v="8359"/>
  </r>
  <r>
    <x v="4013"/>
    <x v="4006"/>
    <s v="CulBox is an Open Source wrist watch for Arduino with built in Bluetooth and bunch of Hi-Tech sensors and tons of features for Makers"/>
    <n v="180000"/>
    <n v="2028"/>
    <x v="2"/>
    <s v="US"/>
    <s v="USD"/>
    <n v="1477065860"/>
    <d v="2016-10-21T16:04:20"/>
    <n v="1471881860"/>
    <d v="2016-08-22T16:04:20"/>
    <b v="0"/>
    <n v="11"/>
  </r>
  <r>
    <x v="4014"/>
    <x v="4007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8:22:49"/>
    <n v="1436811769"/>
    <d v="2015-07-13T18:22:49"/>
    <b v="0"/>
    <n v="3"/>
  </r>
  <r>
    <x v="4015"/>
    <x v="4008"/>
    <s v="Express a very dark place in my childhood. Release my emotions through photography in a form of Art."/>
    <n v="180000"/>
    <n v="0"/>
    <x v="1"/>
    <s v="HK"/>
    <s v="HKD"/>
    <n v="1480863887"/>
    <d v="2016-12-04T15:04:47"/>
    <n v="1478268287"/>
    <d v="2016-11-04T14:04:47"/>
    <b v="0"/>
    <n v="0"/>
  </r>
  <r>
    <x v="4016"/>
    <x v="4009"/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6T00:09:49"/>
    <n v="1482883789"/>
    <d v="2016-12-28T00:09:49"/>
    <b v="0"/>
    <n v="0"/>
  </r>
  <r>
    <x v="4017"/>
    <x v="4010"/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9:46:00"/>
    <n v="1413527001"/>
    <d v="2014-10-17T06:23:21"/>
    <b v="0"/>
    <n v="1"/>
  </r>
  <r>
    <x v="4018"/>
    <x v="4011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d v="2016-06-28T17:21:04"/>
    <b v="1"/>
    <n v="2051"/>
  </r>
  <r>
    <x v="4019"/>
    <x v="4012"/>
    <s v="A Gladiator fights for his freedom to be reunited with his Family, he's one fight away, when Rome is infected with a Zombie Virus"/>
    <n v="200000"/>
    <n v="0"/>
    <x v="2"/>
    <s v="US"/>
    <s v="USD"/>
    <n v="1426823132"/>
    <d v="2015-03-20T03:45:32"/>
    <n v="1424234732"/>
    <d v="2015-02-18T04:45:32"/>
    <b v="0"/>
    <n v="0"/>
  </r>
  <r>
    <x v="4020"/>
    <x v="4013"/>
    <s v="A feature-length 3D animation that depicts what happened when the Son of the Morning rebelled against God."/>
    <n v="200000"/>
    <n v="250"/>
    <x v="1"/>
    <s v="US"/>
    <s v="USD"/>
    <n v="1376140520"/>
    <d v="2013-08-10T13:15:20"/>
    <n v="1373548520"/>
    <d v="2013-07-11T13:15:20"/>
    <b v="0"/>
    <n v="1"/>
  </r>
  <r>
    <x v="4021"/>
    <x v="4014"/>
    <s v="Global Ids you create for yourself, then the world can connect to you via free online msgs (for Reuniting Lost Property, Dating &amp; more)"/>
    <n v="200000"/>
    <n v="350"/>
    <x v="2"/>
    <s v="AU"/>
    <s v="AUD"/>
    <n v="1463239108"/>
    <d v="2016-05-14T15:18:28"/>
    <n v="1460647108"/>
    <d v="2016-04-14T15:18:28"/>
    <b v="0"/>
    <n v="3"/>
  </r>
  <r>
    <x v="4022"/>
    <x v="4015"/>
    <s v="O0"/>
    <n v="200000"/>
    <n v="18"/>
    <x v="2"/>
    <s v="DE"/>
    <s v="EUR"/>
    <n v="1490447662"/>
    <d v="2017-03-25T13:14:22"/>
    <n v="1485267262"/>
    <d v="2017-01-24T14:14:22"/>
    <b v="0"/>
    <n v="6"/>
  </r>
  <r>
    <x v="4023"/>
    <x v="4016"/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20:14:16"/>
    <n v="1434658456"/>
    <d v="2015-06-18T20:14:16"/>
    <b v="0"/>
    <n v="7"/>
  </r>
  <r>
    <x v="4024"/>
    <x v="4017"/>
    <s v="Have you ever dreamed of having a pet duckling, but concerned about all the pooping, here is a a solution to help solve that issue."/>
    <n v="200000"/>
    <n v="8"/>
    <x v="1"/>
    <s v="US"/>
    <s v="USD"/>
    <n v="1408305498"/>
    <d v="2014-08-17T19:58:18"/>
    <n v="1405713498"/>
    <d v="2014-07-18T19:58:18"/>
    <b v="0"/>
    <n v="4"/>
  </r>
  <r>
    <x v="4025"/>
    <x v="4018"/>
    <s v="Beautiful automatic watches, made for every moment._x000a_Sports, business, casual.....it fits every moment of your life."/>
    <n v="200000"/>
    <n v="43015"/>
    <x v="1"/>
    <s v="SE"/>
    <s v="SEK"/>
    <n v="1467817258"/>
    <d v="2016-07-06T15:00:58"/>
    <n v="1465225258"/>
    <d v="2016-06-06T15:00:58"/>
    <b v="0"/>
    <n v="28"/>
  </r>
  <r>
    <x v="4026"/>
    <x v="4019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8T04:59:00"/>
    <n v="1478016097"/>
    <d v="2016-11-01T16:01:37"/>
    <b v="0"/>
    <n v="336"/>
  </r>
  <r>
    <x v="4027"/>
    <x v="4020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22:59:00"/>
    <n v="1412835530"/>
    <d v="2014-10-09T06:18:50"/>
    <b v="0"/>
    <n v="11"/>
  </r>
  <r>
    <x v="4028"/>
    <x v="4021"/>
    <s v="The Forcite Alpine helmet records 4K footage and keeps you connected all in one sleek design."/>
    <n v="200000"/>
    <n v="150102"/>
    <x v="2"/>
    <s v="US"/>
    <s v="USD"/>
    <n v="1446217183"/>
    <d v="2015-10-30T14:59:43"/>
    <n v="1443538783"/>
    <d v="2015-09-29T14:59:43"/>
    <b v="0"/>
    <n v="161"/>
  </r>
  <r>
    <x v="4029"/>
    <x v="4022"/>
    <s v="Lorem ipsum dolor sit amet, consectetuer adipiscing elit. Aenean commodo ligula eget dolor. Aenean massa. Cum sociis natoque penatibus."/>
    <n v="200000"/>
    <n v="11467"/>
    <x v="2"/>
    <s v="DK"/>
    <s v="DKK"/>
    <n v="1469109600"/>
    <d v="2016-07-21T14:00:00"/>
    <n v="1464586746"/>
    <d v="2016-05-30T05:39:06"/>
    <b v="0"/>
    <n v="19"/>
  </r>
  <r>
    <x v="4030"/>
    <x v="4023"/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21:58:29"/>
    <n v="1420840709"/>
    <d v="2015-01-09T21:58:29"/>
    <b v="0"/>
    <n v="2"/>
  </r>
  <r>
    <x v="4031"/>
    <x v="4024"/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5:25:00"/>
    <n v="1429655318"/>
    <d v="2015-04-21T22:28:38"/>
    <b v="0"/>
    <n v="0"/>
  </r>
  <r>
    <x v="4032"/>
    <x v="4025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d v="2015-10-13T11:02:26"/>
    <b v="1"/>
    <n v="813"/>
  </r>
  <r>
    <x v="4033"/>
    <x v="4026"/>
    <s v="For those who know me, I love to bake &amp; I'm pretty good at it. My dream is to own a food truck that is a bakery &amp; Coffee shop."/>
    <n v="200000"/>
    <n v="277"/>
    <x v="2"/>
    <s v="US"/>
    <s v="USD"/>
    <n v="1410810903"/>
    <d v="2014-09-15T19:55:03"/>
    <n v="1405626903"/>
    <d v="2014-07-17T19:55:03"/>
    <b v="0"/>
    <n v="12"/>
  </r>
  <r>
    <x v="4034"/>
    <x v="4027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20:18:00"/>
    <n v="1448565459"/>
    <d v="2015-11-26T19:17:39"/>
    <b v="0"/>
    <n v="202"/>
  </r>
  <r>
    <x v="4035"/>
    <x v="4028"/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8:49:02"/>
    <n v="1457120942"/>
    <d v="2016-03-04T19:49:02"/>
    <b v="0"/>
    <n v="1"/>
  </r>
  <r>
    <x v="4036"/>
    <x v="4029"/>
    <s v="Animated Music Videos that teach kids how to read."/>
    <n v="220000"/>
    <n v="4906.59"/>
    <x v="1"/>
    <s v="US"/>
    <s v="USD"/>
    <n v="1401767940"/>
    <d v="2014-06-03T03:59:00"/>
    <n v="1398727441"/>
    <d v="2014-04-28T23:24:01"/>
    <b v="0"/>
    <n v="124"/>
  </r>
  <r>
    <x v="4037"/>
    <x v="4030"/>
    <s v="Save the historic Roxy theatre in Bremerton WA from being repurposed as office space."/>
    <n v="220000"/>
    <n v="335"/>
    <x v="1"/>
    <s v="US"/>
    <s v="USD"/>
    <n v="1443422134"/>
    <d v="2015-09-28T06:35:34"/>
    <n v="1440830134"/>
    <d v="2015-08-29T06:35:34"/>
    <b v="0"/>
    <n v="6"/>
  </r>
  <r>
    <x v="4038"/>
    <x v="4031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8:39:05"/>
    <n v="1425325145"/>
    <d v="2015-03-02T19:39:05"/>
    <b v="0"/>
    <n v="9"/>
  </r>
  <r>
    <x v="4039"/>
    <x v="4032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6:47:40"/>
    <n v="1447397260"/>
    <d v="2015-11-13T06:47:40"/>
    <b v="0"/>
    <n v="1"/>
  </r>
  <r>
    <x v="4040"/>
    <x v="4033"/>
    <s v="The age of a race to the finish between the higher &amp; lower dimensional realms, A fight for consciousness &amp; freedom,THE NEW HUMAN"/>
    <n v="250000"/>
    <n v="140"/>
    <x v="2"/>
    <s v="AU"/>
    <s v="AUD"/>
    <n v="1434633191"/>
    <d v="2015-06-18T13:13:11"/>
    <n v="1429449191"/>
    <d v="2015-04-19T13:13:11"/>
    <b v="0"/>
    <n v="5"/>
  </r>
  <r>
    <x v="4041"/>
    <x v="4034"/>
    <s v="The platform to record visual, audio and text memory of the common man - as we experienced history when it brushed us by"/>
    <n v="250000"/>
    <n v="1"/>
    <x v="1"/>
    <s v="US"/>
    <s v="USD"/>
    <n v="1462293716"/>
    <d v="2016-05-03T16:41:56"/>
    <n v="1457113316"/>
    <d v="2016-03-04T17:41:56"/>
    <b v="0"/>
    <n v="1"/>
  </r>
  <r>
    <x v="4042"/>
    <x v="4035"/>
    <s v="Enjoy high-quality sound and the possibility to control your smartphone and apps using custom voice commands and head movements."/>
    <n v="250000"/>
    <n v="57197"/>
    <x v="2"/>
    <s v="US"/>
    <s v="USD"/>
    <n v="1448125935"/>
    <d v="2015-11-21T17:12:15"/>
    <n v="1444666335"/>
    <d v="2015-10-12T16:12:15"/>
    <b v="0"/>
    <n v="355"/>
  </r>
  <r>
    <x v="4043"/>
    <x v="4036"/>
    <s v="An action packed, side scrolling, platform jumping, laser shooting ADVENTURE that will be fun for everyone."/>
    <n v="250000"/>
    <n v="29"/>
    <x v="1"/>
    <s v="US"/>
    <s v="USD"/>
    <n v="1457904316"/>
    <d v="2016-03-13T21:25:16"/>
    <n v="1455315916"/>
    <d v="2016-02-12T22:25:16"/>
    <b v="0"/>
    <n v="5"/>
  </r>
  <r>
    <x v="4044"/>
    <x v="4037"/>
    <s v="Control Dreams: Design Adventures, Improve Waking Performance, Explore Spirituality, Recall Dreams and Awaken Refreshed with Aladdin."/>
    <n v="250000"/>
    <n v="80070"/>
    <x v="2"/>
    <s v="US"/>
    <s v="USD"/>
    <n v="1480536919"/>
    <d v="2016-11-30T20:15:19"/>
    <n v="1477509319"/>
    <d v="2016-10-26T19:15:19"/>
    <b v="0"/>
    <n v="100"/>
  </r>
  <r>
    <x v="4045"/>
    <x v="4038"/>
    <s v="The World's First Wearable Battery Backup - wireless, modular, flexible, and ultra-lightweight! Click, charge, go!!!"/>
    <n v="250000"/>
    <n v="3417"/>
    <x v="2"/>
    <s v="US"/>
    <s v="USD"/>
    <n v="1471435554"/>
    <d v="2016-08-17T12:05:54"/>
    <n v="1468843554"/>
    <d v="2016-07-18T12:05:54"/>
    <b v="0"/>
    <n v="34"/>
  </r>
  <r>
    <x v="4046"/>
    <x v="4039"/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7:12:21"/>
    <n v="1419664341"/>
    <d v="2014-12-27T07:12:21"/>
    <b v="0"/>
    <n v="0"/>
  </r>
  <r>
    <x v="4047"/>
    <x v="4040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d v="2014-04-15T06:58:51"/>
    <b v="1"/>
    <n v="4883"/>
  </r>
  <r>
    <x v="4048"/>
    <x v="4041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6:39:46"/>
    <n v="1441435186"/>
    <d v="2015-09-05T06:39:46"/>
    <b v="0"/>
    <n v="4"/>
  </r>
  <r>
    <x v="4049"/>
    <x v="4042"/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6:35:52"/>
    <n v="1442421352"/>
    <d v="2015-09-16T16:35:52"/>
    <b v="0"/>
    <n v="2"/>
  </r>
  <r>
    <x v="4050"/>
    <x v="4043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d v="2013-04-25T08:45:23"/>
    <b v="0"/>
    <n v="5812"/>
  </r>
  <r>
    <x v="4051"/>
    <x v="4044"/>
    <s v="Conceived at NASA JPL, FireSat is a satellite-installed sensor constellation for the near real-time detection of global thermal events."/>
    <n v="280000"/>
    <n v="5233"/>
    <x v="2"/>
    <s v="US"/>
    <s v="USD"/>
    <n v="1450380009"/>
    <d v="2015-12-17T19:20:09"/>
    <n v="1447960809"/>
    <d v="2015-11-19T19:20:09"/>
    <b v="0"/>
    <n v="17"/>
  </r>
  <r>
    <x v="4052"/>
    <x v="4045"/>
    <s v="A feature film based on the true story of Bruce and Denise Morcombe and their battle for justice for their missing son Daniel."/>
    <n v="300000"/>
    <n v="152165"/>
    <x v="1"/>
    <s v="AU"/>
    <s v="AUD"/>
    <n v="1470319203"/>
    <d v="2016-08-04T14:00:03"/>
    <n v="1467727203"/>
    <d v="2016-07-05T14:00:03"/>
    <b v="0"/>
    <n v="1293"/>
  </r>
  <r>
    <x v="4053"/>
    <x v="4046"/>
    <s v="PAXIEâ„¢ is a GPS enabled safety wearable for kids that promotes discovery and play while offering parents peace of mind."/>
    <n v="300000"/>
    <n v="16984"/>
    <x v="1"/>
    <s v="US"/>
    <s v="USD"/>
    <n v="1473750300"/>
    <d v="2016-09-13T07:05:00"/>
    <n v="1470294300"/>
    <d v="2016-08-04T07:05:00"/>
    <b v="0"/>
    <n v="93"/>
  </r>
  <r>
    <x v="4054"/>
    <x v="4047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d v="2016-02-15T06:04:57"/>
    <b v="1"/>
    <n v="555"/>
  </r>
  <r>
    <x v="4055"/>
    <x v="4048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d v="2017-03-02T01:40:11"/>
    <b v="0"/>
    <n v="0"/>
  </r>
  <r>
    <x v="4056"/>
    <x v="4049"/>
    <s v="A next generation golf game with a course designer and a massively multiplayer online tour. Join the fun and help us create it"/>
    <n v="300000"/>
    <n v="19770.11"/>
    <x v="1"/>
    <s v="US"/>
    <s v="USD"/>
    <n v="1360009774"/>
    <d v="2013-02-04T20:29:34"/>
    <n v="1356121774"/>
    <d v="2012-12-21T20:29:34"/>
    <b v="0"/>
    <n v="311"/>
  </r>
  <r>
    <x v="4057"/>
    <x v="4050"/>
    <s v="Arcus gives your fingers super powers."/>
    <n v="320000"/>
    <n v="23948"/>
    <x v="1"/>
    <s v="US"/>
    <s v="USD"/>
    <n v="1406257200"/>
    <d v="2014-07-25T03:00:00"/>
    <n v="1403176891"/>
    <d v="2014-06-19T11:21:31"/>
    <b v="0"/>
    <n v="135"/>
  </r>
  <r>
    <x v="4058"/>
    <x v="4051"/>
    <s v="â€œArea 4â€ revolves around Frank Hammond, a counselor at a high school, who discovers the scandals that took place."/>
    <n v="350000"/>
    <n v="0"/>
    <x v="1"/>
    <s v="US"/>
    <s v="USD"/>
    <n v="1475185972"/>
    <d v="2016-09-29T21:52:52"/>
    <n v="1472593972"/>
    <d v="2016-08-30T21:52:52"/>
    <b v="0"/>
    <n v="0"/>
  </r>
  <r>
    <x v="4059"/>
    <x v="4052"/>
    <s v="Our mission is to offer an innovative family watersports attraction that is fun, safe, economical and a leader in its field."/>
    <n v="350000"/>
    <n v="41950"/>
    <x v="1"/>
    <s v="AU"/>
    <s v="AUD"/>
    <n v="1468128537"/>
    <d v="2016-07-10T05:28:57"/>
    <n v="1465536537"/>
    <d v="2016-06-10T05:28:57"/>
    <b v="0"/>
    <n v="15"/>
  </r>
  <r>
    <x v="4060"/>
    <x v="4053"/>
    <s v="Crowdfunding the Gamers Way. An online game with real world consequences.Do you dare to play? Can you turn the world around?"/>
    <n v="372625"/>
    <n v="34"/>
    <x v="1"/>
    <s v="US"/>
    <s v="USD"/>
    <n v="1420876740"/>
    <d v="2015-01-10T07:59:00"/>
    <n v="1417470718"/>
    <d v="2014-12-01T21:51:58"/>
    <b v="0"/>
    <n v="4"/>
  </r>
  <r>
    <x v="4061"/>
    <x v="4054"/>
    <s v="A LIVE musical spectacular theatrical experience of The Beatles recording sessions at Abbey Road Studios."/>
    <n v="375000"/>
    <n v="0"/>
    <x v="2"/>
    <s v="US"/>
    <s v="USD"/>
    <n v="1462834191"/>
    <d v="2016-05-09T22:49:51"/>
    <n v="1460242191"/>
    <d v="2016-04-09T22:49:51"/>
    <b v="0"/>
    <n v="0"/>
  </r>
  <r>
    <x v="4062"/>
    <x v="4055"/>
    <s v="The Great Dark is a journey through the unimaginable...and un foreseeable..."/>
    <n v="380000"/>
    <n v="30"/>
    <x v="2"/>
    <s v="US"/>
    <s v="USD"/>
    <n v="1411437100"/>
    <d v="2014-09-23T01:51:40"/>
    <n v="1408845100"/>
    <d v="2014-08-24T01:51:40"/>
    <b v="0"/>
    <n v="2"/>
  </r>
  <r>
    <x v="4063"/>
    <x v="4056"/>
    <s v="Let's build a legendary brand altogether"/>
    <n v="390000"/>
    <n v="205025"/>
    <x v="1"/>
    <s v="HK"/>
    <s v="HKD"/>
    <n v="1486708133"/>
    <d v="2017-02-10T06:28:53"/>
    <n v="1484116133"/>
    <d v="2017-01-11T06:28:53"/>
    <b v="0"/>
    <n v="70"/>
  </r>
  <r>
    <x v="4064"/>
    <x v="4057"/>
    <s v="A Point and Click Adventure on Steroids."/>
    <n v="390000"/>
    <n v="2716"/>
    <x v="1"/>
    <s v="US"/>
    <s v="USD"/>
    <n v="1416125148"/>
    <d v="2014-11-16T08:05:48"/>
    <n v="1413356748"/>
    <d v="2014-10-15T07:05:48"/>
    <b v="0"/>
    <n v="55"/>
  </r>
  <r>
    <x v="4065"/>
    <x v="4058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d v="2013-10-14T12:01:01"/>
    <b v="1"/>
    <n v="3863"/>
  </r>
  <r>
    <x v="4066"/>
    <x v="4059"/>
    <s v="I want to purchase the former Bread Of Life Church and convert it into a multipurpose theater space for local talent."/>
    <n v="400000"/>
    <n v="605"/>
    <x v="2"/>
    <s v="US"/>
    <s v="USD"/>
    <n v="1444330821"/>
    <d v="2015-10-08T19:00:21"/>
    <n v="1441738821"/>
    <d v="2015-09-08T19:00:21"/>
    <b v="0"/>
    <n v="3"/>
  </r>
  <r>
    <x v="4067"/>
    <x v="4060"/>
    <s v="Social Network - your new digital social life without ads, monitoring and analyses. Freed from the feeling that every step is followed"/>
    <n v="450000"/>
    <n v="90"/>
    <x v="2"/>
    <s v="SE"/>
    <s v="SEK"/>
    <n v="1457996400"/>
    <d v="2016-03-14T23:00:00"/>
    <n v="1452842511"/>
    <d v="2016-01-15T07:21:51"/>
    <b v="0"/>
    <n v="1"/>
  </r>
  <r>
    <x v="4068"/>
    <x v="4061"/>
    <s v="Experience true sound quality and a membership platform that puts you in control of future headphones, features, design and prices."/>
    <n v="462000"/>
    <n v="6019"/>
    <x v="2"/>
    <s v="SE"/>
    <s v="SEK"/>
    <n v="1482515937"/>
    <d v="2016-12-23T17:58:57"/>
    <n v="1479923937"/>
    <d v="2016-11-23T17:58:57"/>
    <b v="0"/>
    <n v="7"/>
  </r>
  <r>
    <x v="4069"/>
    <x v="4062"/>
    <s v="Poliword tries to provide the people of the world an opportunity to make real changes in their government through the internet."/>
    <n v="474900"/>
    <n v="0"/>
    <x v="2"/>
    <s v="SE"/>
    <s v="SEK"/>
    <n v="1439318228"/>
    <d v="2015-08-11T18:37:08"/>
    <n v="1436812628"/>
    <d v="2015-07-13T18:37:08"/>
    <b v="0"/>
    <n v="0"/>
  </r>
  <r>
    <x v="4070"/>
    <x v="4063"/>
    <s v="Love, Robots... and Time Travel._x000a_Rosette: A Sci-Fi/Action/Adventure Feature Film, set to cast three A-list Hollywood actors."/>
    <n v="500000"/>
    <n v="10"/>
    <x v="2"/>
    <s v="US"/>
    <s v="USD"/>
    <n v="1467541545"/>
    <d v="2016-07-03T10:25:45"/>
    <n v="1464085545"/>
    <d v="2016-05-24T10:25:45"/>
    <b v="0"/>
    <n v="1"/>
  </r>
  <r>
    <x v="4071"/>
    <x v="4064"/>
    <s v="El viaje de LucÃ­a es un largometraje de ficciÃ³n con temÃ¡tica sobre el cÃ¡ncer infantil."/>
    <n v="500000"/>
    <n v="0"/>
    <x v="1"/>
    <s v="ES"/>
    <s v="EUR"/>
    <n v="1448582145"/>
    <d v="2015-11-26T23:55:45"/>
    <n v="1445986545"/>
    <d v="2015-10-27T22:55:45"/>
    <b v="0"/>
    <n v="0"/>
  </r>
  <r>
    <x v="4072"/>
    <x v="4065"/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6:34:37"/>
    <n v="1467736477"/>
    <d v="2016-07-05T16:34:37"/>
    <b v="0"/>
    <n v="5"/>
  </r>
  <r>
    <x v="4073"/>
    <x v="4066"/>
    <s v="La tua giornata sportiva monitorata nel tuo polso??!!!_x000a_Rendiamolo possibile... VIVI DI CUORE --- All MADE in ITALY"/>
    <n v="500000"/>
    <n v="0"/>
    <x v="1"/>
    <s v="IT"/>
    <s v="EUR"/>
    <n v="1438618170"/>
    <d v="2015-08-03T16:09:30"/>
    <n v="1436026170"/>
    <d v="2015-07-04T16:09:30"/>
    <b v="0"/>
    <n v="0"/>
  </r>
  <r>
    <x v="4074"/>
    <x v="4067"/>
    <s v="MMORPG with Real-Time Pet Battles, Expansive 3D World and Ranked Individual &amp; Guild PvP arenas all on your mobile device!"/>
    <n v="500000"/>
    <n v="25174"/>
    <x v="1"/>
    <s v="US"/>
    <s v="USD"/>
    <n v="1377867220"/>
    <d v="2013-08-30T12:53:40"/>
    <n v="1375275220"/>
    <d v="2013-07-31T12:53:40"/>
    <b v="0"/>
    <n v="94"/>
  </r>
  <r>
    <x v="4075"/>
    <x v="4068"/>
    <s v="A medieval, post apocolyptic, Online, MMORPG. Class morphing, character customization game."/>
    <n v="500000"/>
    <n v="178.52"/>
    <x v="1"/>
    <s v="US"/>
    <s v="USD"/>
    <n v="1339273208"/>
    <d v="2012-06-09T20:20:08"/>
    <n v="1334089208"/>
    <d v="2012-04-10T20:20:08"/>
    <b v="0"/>
    <n v="10"/>
  </r>
  <r>
    <x v="4076"/>
    <x v="4069"/>
    <s v="It has been close to a decade since DC Talk began their &quot;Intermission&quot;.  It is time for A Live Concert Tribute &amp; DVD Movie!"/>
    <n v="500000"/>
    <n v="0"/>
    <x v="2"/>
    <s v="US"/>
    <s v="USD"/>
    <n v="1298589630"/>
    <d v="2011-02-24T23:20:30"/>
    <n v="1295997630"/>
    <d v="2011-01-25T23:20:30"/>
    <b v="0"/>
    <n v="0"/>
  </r>
  <r>
    <x v="4077"/>
    <x v="4070"/>
    <s v="I'm creating a dictionary of multiple Indian languages."/>
    <n v="500000"/>
    <n v="75"/>
    <x v="1"/>
    <s v="US"/>
    <s v="USD"/>
    <n v="1467999134"/>
    <d v="2016-07-08T17:32:14"/>
    <n v="1465407134"/>
    <d v="2016-06-08T17:32:14"/>
    <b v="0"/>
    <n v="3"/>
  </r>
  <r>
    <x v="4078"/>
    <x v="4071"/>
    <s v="COOKIN UP ONE HOT ENTREE! BobToons USA is gathering the ingredients to create a hot new video game &quot;The Sabroso Showdown&quot;"/>
    <n v="500000"/>
    <n v="560"/>
    <x v="1"/>
    <s v="US"/>
    <s v="USD"/>
    <n v="1357934424"/>
    <d v="2013-01-11T20:00:24"/>
    <n v="1355342424"/>
    <d v="2012-12-12T20:00:24"/>
    <b v="0"/>
    <n v="11"/>
  </r>
  <r>
    <x v="4079"/>
    <x v="4072"/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6:57:00"/>
    <n v="1465970108"/>
    <d v="2016-06-15T05:55:08"/>
    <b v="0"/>
    <n v="0"/>
  </r>
  <r>
    <x v="4080"/>
    <x v="4073"/>
    <s v="We're a small group with a big mission: making it possible for everyone to explore space using the power of virtual reality."/>
    <n v="500000"/>
    <n v="42086.42"/>
    <x v="2"/>
    <s v="US"/>
    <s v="USD"/>
    <n v="1441783869"/>
    <d v="2015-09-09T07:31:09"/>
    <n v="1439191869"/>
    <d v="2015-08-10T07:31:09"/>
    <b v="1"/>
    <n v="535"/>
  </r>
  <r>
    <x v="4081"/>
    <x v="4074"/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5:34:53"/>
    <n v="1428075293"/>
    <d v="2015-04-03T15:34:53"/>
    <b v="0"/>
    <n v="9"/>
  </r>
  <r>
    <x v="4082"/>
    <x v="4075"/>
    <s v="a magical place for all kind of people, like a fairytaile in all colours"/>
    <n v="500000"/>
    <n v="1550"/>
    <x v="1"/>
    <s v="SE"/>
    <s v="SEK"/>
    <n v="1467473723"/>
    <d v="2016-07-02T15:35:23"/>
    <n v="1465832123"/>
    <d v="2016-06-13T15:35:23"/>
    <b v="0"/>
    <n v="2"/>
  </r>
  <r>
    <x v="4083"/>
    <x v="4076"/>
    <s v="A SaaS solution for Businesses to align their strategies with customer value, using realtime strategic roadmaps &amp; visualisations."/>
    <n v="510000"/>
    <n v="0"/>
    <x v="2"/>
    <s v="AU"/>
    <s v="AUD"/>
    <n v="1420352264"/>
    <d v="2015-01-04T06:17:44"/>
    <n v="1416896264"/>
    <d v="2014-11-25T06:17:44"/>
    <b v="0"/>
    <n v="0"/>
  </r>
  <r>
    <x v="4084"/>
    <x v="4077"/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22:37:19"/>
    <n v="1399070239"/>
    <d v="2014-05-02T22:37:19"/>
    <b v="0"/>
    <n v="1"/>
  </r>
  <r>
    <x v="4085"/>
    <x v="4078"/>
    <s v="A place where kids/ teens' dreams come true, and one finds there home without sparkly red shoes!"/>
    <n v="800000"/>
    <n v="26"/>
    <x v="2"/>
    <s v="US"/>
    <s v="USD"/>
    <n v="1422902601"/>
    <d v="2015-02-02T18:43:21"/>
    <n v="1417718601"/>
    <d v="2014-12-04T18:43:21"/>
    <b v="0"/>
    <n v="4"/>
  </r>
  <r>
    <x v="4086"/>
    <x v="4079"/>
    <s v="We want to create a safe marketplace for buying and selling bicycles."/>
    <n v="850000"/>
    <n v="50"/>
    <x v="2"/>
    <s v="SE"/>
    <s v="SEK"/>
    <n v="1440863624"/>
    <d v="2015-08-29T15:53:44"/>
    <n v="1438271624"/>
    <d v="2015-07-30T15:53:44"/>
    <b v="0"/>
    <n v="1"/>
  </r>
  <r>
    <x v="4087"/>
    <x v="4080"/>
    <s v="Ristola watches made in La Chaux de-Fonds, Switzerland. A new brand of COSC and ISO Certified Professional watches."/>
    <n v="894700"/>
    <n v="19824"/>
    <x v="2"/>
    <s v="US"/>
    <s v="USD"/>
    <n v="1489537560"/>
    <d v="2017-03-15T00:26:00"/>
    <n v="1484357160"/>
    <d v="2017-01-14T01:26:00"/>
    <b v="0"/>
    <n v="6"/>
  </r>
  <r>
    <x v="4088"/>
    <x v="4081"/>
    <s v="Nightmare Zombies is the first Oculus Rift Only immersive zombie simulator in the Post-Apocalypse urban environment of New York City."/>
    <n v="900000"/>
    <n v="1431"/>
    <x v="1"/>
    <s v="US"/>
    <s v="USD"/>
    <n v="1395627327"/>
    <d v="2014-03-24T02:15:27"/>
    <n v="1393038927"/>
    <d v="2014-02-22T03:15:27"/>
    <b v="0"/>
    <n v="20"/>
  </r>
  <r>
    <x v="4089"/>
    <x v="4082"/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9:00:32"/>
    <n v="1410980432"/>
    <d v="2014-09-17T19:00:32"/>
    <b v="0"/>
    <n v="3"/>
  </r>
  <r>
    <x v="4090"/>
    <x v="4083"/>
    <s v="Development of a Safe and Educational Social Media site for kids."/>
    <n v="1000000"/>
    <n v="1"/>
    <x v="2"/>
    <s v="US"/>
    <s v="USD"/>
    <n v="1413208795"/>
    <d v="2014-10-13T13:59:55"/>
    <n v="1408024795"/>
    <d v="2014-08-14T13:59:55"/>
    <b v="0"/>
    <n v="1"/>
  </r>
  <r>
    <x v="4091"/>
    <x v="4084"/>
    <s v="A mission to build and launch a telescope to observe and photograph Earth-like planets around our nearest star system, Alpha Centauri."/>
    <n v="1000000"/>
    <n v="335597.31"/>
    <x v="2"/>
    <s v="US"/>
    <s v="USD"/>
    <n v="1482307140"/>
    <d v="2016-12-21T07:59:00"/>
    <n v="1479218315"/>
    <d v="2016-11-15T13:58:35"/>
    <b v="1"/>
    <n v="1501"/>
  </r>
  <r>
    <x v="4092"/>
    <x v="4085"/>
    <s v="Save a historic Local theater."/>
    <n v="1000000"/>
    <n v="0"/>
    <x v="1"/>
    <s v="US"/>
    <s v="USD"/>
    <n v="1407955748"/>
    <d v="2014-08-13T18:49:08"/>
    <n v="1405363748"/>
    <d v="2014-07-14T18:49:08"/>
    <b v="0"/>
    <n v="0"/>
  </r>
  <r>
    <x v="4093"/>
    <x v="4086"/>
    <s v="Help! is a full scale mobile theatrical musical bringing a Gospel revival through a story of love and hope to communities world wide."/>
    <n v="1000000"/>
    <n v="2103"/>
    <x v="1"/>
    <s v="US"/>
    <s v="USD"/>
    <n v="1442722891"/>
    <d v="2015-09-20T04:21:31"/>
    <n v="1440130891"/>
    <d v="2015-08-21T04:21:31"/>
    <b v="0"/>
    <n v="5"/>
  </r>
  <r>
    <x v="4094"/>
    <x v="4087"/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7:00:00"/>
    <n v="1457403364"/>
    <d v="2016-03-08T02:16:04"/>
    <b v="0"/>
    <n v="2"/>
  </r>
  <r>
    <x v="4095"/>
    <x v="4088"/>
    <s v="Wij willen Tropicana het subtropisch zwemparadijs van Rotterdam op een nieuwe locatie gaan bouwen."/>
    <n v="1300000"/>
    <n v="128"/>
    <x v="1"/>
    <s v="NL"/>
    <s v="EUR"/>
    <n v="1462484196"/>
    <d v="2016-05-05T21:36:36"/>
    <n v="1457303796"/>
    <d v="2016-03-06T22:36:36"/>
    <b v="0"/>
    <n v="10"/>
  </r>
  <r>
    <x v="4096"/>
    <x v="4089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6:07:15"/>
    <n v="1424452035"/>
    <d v="2015-02-20T17:07:15"/>
    <b v="0"/>
    <n v="27"/>
  </r>
  <r>
    <x v="4097"/>
    <x v="4090"/>
    <s v="While a shadow of peace was on the horizon,humankind was being threatened by its past.Whispers of threat was being heard from the North"/>
    <n v="1350000"/>
    <n v="81"/>
    <x v="2"/>
    <s v="US"/>
    <s v="USD"/>
    <n v="1437657935"/>
    <d v="2015-07-23T13:25:35"/>
    <n v="1434201935"/>
    <d v="2015-06-13T13:25:35"/>
    <b v="0"/>
    <n v="4"/>
  </r>
  <r>
    <x v="4098"/>
    <x v="4091"/>
    <s v="An old man, a U.S Marine Corps veteran remembers his combat experience in the battle of Toktong Pass 1950, during the Korean War."/>
    <n v="1500000"/>
    <n v="0"/>
    <x v="1"/>
    <s v="US"/>
    <s v="USD"/>
    <n v="1463879100"/>
    <d v="2016-05-22T01:05:00"/>
    <n v="1461287350"/>
    <d v="2016-04-22T01:09:10"/>
    <b v="0"/>
    <n v="0"/>
  </r>
  <r>
    <x v="4099"/>
    <x v="4092"/>
    <s v="Farewell to Freedom the screenplay portrays  a vulnerable divorce'  who falls for a hard-luck cowboy she meets in Las Vegas."/>
    <n v="1500000"/>
    <n v="0"/>
    <x v="1"/>
    <s v="US"/>
    <s v="USD"/>
    <n v="1451775651"/>
    <d v="2016-01-02T23:00:51"/>
    <n v="1449183651"/>
    <d v="2015-12-03T23:00:51"/>
    <b v="0"/>
    <n v="0"/>
  </r>
  <r>
    <x v="4100"/>
    <x v="4093"/>
    <s v="N/A"/>
    <n v="1500000"/>
    <n v="0"/>
    <x v="2"/>
    <s v="US"/>
    <s v="USD"/>
    <n v="1452142672"/>
    <d v="2016-01-07T04:57:52"/>
    <n v="1449550672"/>
    <d v="2015-12-08T04:57:52"/>
    <b v="0"/>
    <n v="0"/>
  </r>
  <r>
    <x v="4101"/>
    <x v="4094"/>
    <s v="Over 2.5 million Black men registered for the draft in World War II. _x000a_This will be the most comprehensive portrayal EVER of US. THEN."/>
    <n v="2000000"/>
    <n v="0"/>
    <x v="1"/>
    <s v="US"/>
    <s v="USD"/>
    <n v="1443657600"/>
    <d v="2015-10-01T00:00:00"/>
    <n v="1440716654"/>
    <d v="2015-08-27T23:04:14"/>
    <b v="0"/>
    <n v="0"/>
  </r>
  <r>
    <x v="4102"/>
    <x v="4095"/>
    <s v="A film project based on my auto-biography, a military conflict with no media attention, this story depicts war and its aftermath."/>
    <n v="2000000"/>
    <n v="0"/>
    <x v="1"/>
    <s v="US"/>
    <s v="USD"/>
    <n v="1436544332"/>
    <d v="2015-07-10T16:05:32"/>
    <n v="1431360332"/>
    <d v="2015-05-11T16:05:32"/>
    <b v="0"/>
    <n v="0"/>
  </r>
  <r>
    <x v="4103"/>
    <x v="4096"/>
    <s v="Sustainable, fire-proof, carbon-negative, and all-season recreation of the Globe Theater made famous by Shakespeare, with gardens."/>
    <n v="2000000"/>
    <n v="376"/>
    <x v="1"/>
    <s v="US"/>
    <s v="USD"/>
    <n v="1419644444"/>
    <d v="2014-12-27T01:40:44"/>
    <n v="1414456844"/>
    <d v="2014-10-28T00:40:44"/>
    <b v="0"/>
    <n v="7"/>
  </r>
  <r>
    <x v="4104"/>
    <x v="4097"/>
    <s v="Big Data Sets for researchers interested in improving the quality of life."/>
    <n v="2500000"/>
    <n v="1"/>
    <x v="2"/>
    <s v="US"/>
    <s v="USD"/>
    <n v="1416933390"/>
    <d v="2014-11-25T16:36:30"/>
    <n v="1411745790"/>
    <d v="2014-09-26T15:36:30"/>
    <b v="0"/>
    <n v="1"/>
  </r>
  <r>
    <x v="4105"/>
    <x v="4098"/>
    <s v="Conversion of a long dormant synagogue into a Performing and Visual Arts Center, revitalizing Rochester's inner city."/>
    <n v="2800000"/>
    <n v="645"/>
    <x v="1"/>
    <s v="US"/>
    <s v="USD"/>
    <n v="1434309540"/>
    <d v="2015-06-14T19:19:00"/>
    <n v="1429287900"/>
    <d v="2015-04-17T16:25:00"/>
    <b v="0"/>
    <n v="7"/>
  </r>
  <r>
    <x v="4106"/>
    <x v="4099"/>
    <s v="Help five college students as they journey to bring their groundbreaking new musical &quot;Our Modern Lives&quot; to Broadway!"/>
    <n v="3000000"/>
    <n v="1800"/>
    <x v="1"/>
    <s v="US"/>
    <s v="USD"/>
    <n v="1438437600"/>
    <d v="2015-08-01T14:00:00"/>
    <n v="1433254875"/>
    <d v="2015-06-02T14:21:15"/>
    <b v="0"/>
    <n v="6"/>
  </r>
  <r>
    <x v="4107"/>
    <x v="4100"/>
    <s v="Help www.KidZoneMuseum.org grow to serve children 1-18 with science, engineering, arts and PLAY especially low-income families."/>
    <n v="5000000"/>
    <n v="0"/>
    <x v="1"/>
    <s v="US"/>
    <s v="USD"/>
    <n v="1453538752"/>
    <d v="2016-01-23T08:45:52"/>
    <n v="1450946752"/>
    <d v="2015-12-24T08:45:52"/>
    <b v="0"/>
    <n v="0"/>
  </r>
  <r>
    <x v="4108"/>
    <x v="4101"/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5:38:46"/>
    <n v="1431322726"/>
    <d v="2015-05-11T05:38:46"/>
    <b v="0"/>
    <n v="0"/>
  </r>
  <r>
    <x v="4109"/>
    <x v="4102"/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9:09:25"/>
    <n v="1440529765"/>
    <d v="2015-08-25T19:09:25"/>
    <b v="0"/>
    <n v="2"/>
  </r>
  <r>
    <x v="4110"/>
    <x v="4103"/>
    <s v="This project aims to create a 3D animated movie that is created by it's fans, it's content and plot will be driven by it's followers."/>
    <n v="10000000"/>
    <n v="0"/>
    <x v="1"/>
    <s v="SE"/>
    <s v="SEK"/>
    <n v="1476319830"/>
    <d v="2016-10-13T00:50:30"/>
    <n v="1471135830"/>
    <d v="2016-08-14T00:50:30"/>
    <b v="0"/>
    <n v="0"/>
  </r>
  <r>
    <x v="4111"/>
    <x v="4104"/>
    <s v="KJV2015 Easier to understand for our kids and family not leaving out one verse or changing a meaning one bit."/>
    <n v="25000000"/>
    <n v="0"/>
    <x v="2"/>
    <s v="US"/>
    <s v="USD"/>
    <n v="1417391100"/>
    <d v="2014-11-30T23:45:00"/>
    <n v="1412371898"/>
    <d v="2014-10-03T21:31:38"/>
    <b v="0"/>
    <n v="0"/>
  </r>
  <r>
    <x v="4112"/>
    <x v="4105"/>
    <s v="Built in the late 1800's, this 70K sq. feet estate has fallen into disrepair.  Seeking to buy and convert to useful space"/>
    <n v="30000000"/>
    <n v="0"/>
    <x v="2"/>
    <s v="US"/>
    <s v="USD"/>
    <n v="1410459023"/>
    <d v="2014-09-11T18:10:23"/>
    <n v="1407867023"/>
    <d v="2014-08-12T18:10:23"/>
    <b v="0"/>
    <n v="0"/>
  </r>
  <r>
    <x v="4113"/>
    <x v="4106"/>
    <s v="My ambition for this knows no bounds.  Seeing Sephoria in a live-action is a dream of mine."/>
    <n v="100000000"/>
    <n v="0"/>
    <x v="2"/>
    <s v="US"/>
    <s v="USD"/>
    <n v="1476094907"/>
    <d v="2016-10-10T10:21:47"/>
    <n v="1470910907"/>
    <d v="2016-08-11T10:21:47"/>
    <b v="0"/>
    <n v="0"/>
  </r>
  <r>
    <x v="4114"/>
    <x v="4107"/>
    <m/>
    <m/>
    <m/>
    <x v="4"/>
    <m/>
    <m/>
    <m/>
    <m/>
    <m/>
    <m/>
    <m/>
    <m/>
  </r>
  <r>
    <x v="4114"/>
    <x v="4107"/>
    <m/>
    <m/>
    <m/>
    <x v="4"/>
    <m/>
    <m/>
    <m/>
    <m/>
    <m/>
    <m/>
    <m/>
    <m/>
  </r>
  <r>
    <x v="4114"/>
    <x v="4107"/>
    <m/>
    <m/>
    <m/>
    <x v="4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58C26-86D2-4C96-BF55-AD11F134F550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7"/>
        <item x="6"/>
        <item x="5"/>
        <item x="4"/>
        <item x="8"/>
        <item x="3"/>
        <item x="2"/>
        <item x="1"/>
        <item x="9"/>
        <item x="1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B1754-8D5E-4641-85F8-F7CF7A4DAC5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6"/>
        <item x="5"/>
        <item x="4"/>
        <item x="8"/>
        <item x="3"/>
        <item x="2"/>
        <item x="1"/>
        <item x="9"/>
        <item x="10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0E420-1960-4606-80EE-0897FC78CB4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16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6"/>
        <item x="5"/>
        <item x="4"/>
        <item x="8"/>
        <item x="3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5" hier="-1"/>
  </pageFields>
  <dataFields count="1">
    <dataField name="Count of state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8F5C0-2DB4-48EE-A265-3E5591F82C1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:B2201" firstHeaderRow="1" firstDataRow="1" firstDataCol="1" rowPageCount="1" colPageCount="1"/>
  <pivotFields count="14">
    <pivotField showAll="0">
      <items count="4116">
        <item x="2541"/>
        <item x="2832"/>
        <item x="173"/>
        <item x="2608"/>
        <item x="3642"/>
        <item x="1718"/>
        <item x="2454"/>
        <item x="2566"/>
        <item x="1617"/>
        <item x="174"/>
        <item x="1377"/>
        <item x="1886"/>
        <item x="3461"/>
        <item x="1618"/>
        <item x="2236"/>
        <item x="929"/>
        <item x="2859"/>
        <item x="738"/>
        <item x="3462"/>
        <item x="435"/>
        <item x="930"/>
        <item x="3155"/>
        <item x="132"/>
        <item x="931"/>
        <item x="3545"/>
        <item x="308"/>
        <item x="710"/>
        <item x="3174"/>
        <item x="2860"/>
        <item x="1378"/>
        <item x="1719"/>
        <item x="8"/>
        <item x="3457"/>
        <item x="2187"/>
        <item x="1338"/>
        <item x="461"/>
        <item x="2237"/>
        <item x="3292"/>
        <item x="1182"/>
        <item x="3323"/>
        <item x="932"/>
        <item x="933"/>
        <item x="2950"/>
        <item x="2609"/>
        <item x="934"/>
        <item x="1887"/>
        <item x="2539"/>
        <item x="1888"/>
        <item x="935"/>
        <item x="2861"/>
        <item x="309"/>
        <item x="2841"/>
        <item x="2610"/>
        <item x="1379"/>
        <item x="2611"/>
        <item x="2557"/>
        <item x="2455"/>
        <item x="2969"/>
        <item x="2612"/>
        <item x="3175"/>
        <item x="1843"/>
        <item x="1889"/>
        <item x="1380"/>
        <item x="936"/>
        <item x="668"/>
        <item x="2352"/>
        <item x="937"/>
        <item x="938"/>
        <item x="310"/>
        <item x="2613"/>
        <item x="175"/>
        <item x="908"/>
        <item x="1153"/>
        <item x="443"/>
        <item x="176"/>
        <item x="1619"/>
        <item x="95"/>
        <item x="145"/>
        <item x="15"/>
        <item x="721"/>
        <item x="2862"/>
        <item x="376"/>
        <item x="1720"/>
        <item x="51"/>
        <item x="177"/>
        <item x="669"/>
        <item x="2238"/>
        <item x="1183"/>
        <item x="1620"/>
        <item x="2239"/>
        <item x="178"/>
        <item x="1381"/>
        <item x="1890"/>
        <item x="462"/>
        <item x="69"/>
        <item x="133"/>
        <item x="739"/>
        <item x="146"/>
        <item x="1578"/>
        <item x="740"/>
        <item x="1891"/>
        <item x="1621"/>
        <item x="2240"/>
        <item x="722"/>
        <item x="179"/>
        <item x="1154"/>
        <item x="1892"/>
        <item x="2399"/>
        <item x="741"/>
        <item x="463"/>
        <item x="723"/>
        <item x="1622"/>
        <item x="1893"/>
        <item x="1894"/>
        <item x="1382"/>
        <item x="165"/>
        <item x="1623"/>
        <item x="1844"/>
        <item x="1895"/>
        <item x="1586"/>
        <item x="3826"/>
        <item x="1383"/>
        <item x="4113"/>
        <item x="3779"/>
        <item x="1721"/>
        <item x="180"/>
        <item x="3324"/>
        <item x="2456"/>
        <item x="3896"/>
        <item x="3176"/>
        <item x="311"/>
        <item x="670"/>
        <item x="3858"/>
        <item x="3835"/>
        <item x="1896"/>
        <item x="1384"/>
        <item x="1385"/>
        <item x="3780"/>
        <item x="3988"/>
        <item x="181"/>
        <item x="4019"/>
        <item x="2863"/>
        <item x="1386"/>
        <item x="2192"/>
        <item x="2400"/>
        <item x="1845"/>
        <item x="3177"/>
        <item x="2353"/>
        <item x="3665"/>
        <item x="2614"/>
        <item x="3982"/>
        <item x="4040"/>
        <item x="4062"/>
        <item x="3666"/>
        <item x="742"/>
        <item x="4097"/>
        <item x="3546"/>
        <item x="1376"/>
        <item x="1897"/>
        <item x="4070"/>
        <item x="1898"/>
        <item x="3667"/>
        <item x="1356"/>
        <item x="4101"/>
        <item x="3972"/>
        <item x="3117"/>
        <item x="1899"/>
        <item x="3961"/>
        <item x="2457"/>
        <item x="1184"/>
        <item x="2615"/>
        <item x="3668"/>
        <item x="3889"/>
        <item x="665"/>
        <item x="2241"/>
        <item x="3178"/>
        <item x="743"/>
        <item x="166"/>
        <item x="4071"/>
        <item x="464"/>
        <item x="671"/>
        <item x="1615"/>
        <item x="465"/>
        <item x="2917"/>
        <item x="744"/>
        <item x="3600"/>
        <item x="1900"/>
        <item x="1901"/>
        <item x="745"/>
        <item x="4072"/>
        <item x="2864"/>
        <item x="1902"/>
        <item x="4089"/>
        <item x="466"/>
        <item x="1185"/>
        <item x="4102"/>
        <item x="1624"/>
        <item x="1186"/>
        <item x="3325"/>
        <item x="2616"/>
        <item x="2242"/>
        <item x="343"/>
        <item x="2243"/>
        <item x="1187"/>
        <item x="4052"/>
        <item x="2458"/>
        <item x="2928"/>
        <item x="2951"/>
        <item x="3669"/>
        <item x="3326"/>
        <item x="2865"/>
        <item x="1903"/>
        <item x="2321"/>
        <item x="3670"/>
        <item x="2918"/>
        <item x="1838"/>
        <item x="3671"/>
        <item x="3897"/>
        <item x="1904"/>
        <item x="3672"/>
        <item x="3673"/>
        <item x="3674"/>
        <item x="467"/>
        <item x="4098"/>
        <item x="4108"/>
        <item x="52"/>
        <item x="3459"/>
        <item x="3450"/>
        <item x="2459"/>
        <item x="1387"/>
        <item x="2970"/>
        <item x="4099"/>
        <item x="1722"/>
        <item x="4058"/>
        <item x="468"/>
        <item x="2617"/>
        <item x="3989"/>
        <item x="2971"/>
        <item x="3437"/>
        <item x="469"/>
        <item x="2972"/>
        <item x="3587"/>
        <item x="2932"/>
        <item x="3327"/>
        <item x="1625"/>
        <item x="1905"/>
        <item x="1906"/>
        <item x="1907"/>
        <item x="3871"/>
        <item x="2618"/>
        <item x="3463"/>
        <item x="1626"/>
        <item x="1908"/>
        <item x="746"/>
        <item x="3316"/>
        <item x="2460"/>
        <item x="2933"/>
        <item x="3547"/>
        <item x="3464"/>
        <item x="3837"/>
        <item x="2619"/>
        <item x="3179"/>
        <item x="1188"/>
        <item x="3328"/>
        <item x="1909"/>
        <item x="1910"/>
        <item x="470"/>
        <item x="2604"/>
        <item x="1911"/>
        <item x="3898"/>
        <item x="1169"/>
        <item x="3465"/>
        <item x="1388"/>
        <item x="1912"/>
        <item x="1723"/>
        <item x="3180"/>
        <item x="1724"/>
        <item x="3814"/>
        <item x="3444"/>
        <item x="3118"/>
        <item x="3838"/>
        <item x="2193"/>
        <item x="3644"/>
        <item x="3133"/>
        <item x="3601"/>
        <item x="2952"/>
        <item x="2973"/>
        <item x="2974"/>
        <item x="3675"/>
        <item x="2975"/>
        <item x="1846"/>
        <item x="1913"/>
        <item x="3839"/>
        <item x="3438"/>
        <item x="1914"/>
        <item x="3676"/>
        <item x="3329"/>
        <item x="3181"/>
        <item x="3981"/>
        <item x="2620"/>
        <item x="3330"/>
        <item x="2934"/>
        <item x="2621"/>
        <item x="1389"/>
        <item x="1608"/>
        <item x="2401"/>
        <item x="471"/>
        <item x="3293"/>
        <item x="2866"/>
        <item x="3134"/>
        <item x="472"/>
        <item x="3182"/>
        <item x="2461"/>
        <item x="3119"/>
        <item x="473"/>
        <item x="3331"/>
        <item x="2976"/>
        <item x="3466"/>
        <item x="1915"/>
        <item x="1916"/>
        <item x="3183"/>
        <item x="3548"/>
        <item x="3332"/>
        <item x="2189"/>
        <item x="2542"/>
        <item x="3677"/>
        <item x="3990"/>
        <item x="1725"/>
        <item x="3840"/>
        <item x="2622"/>
        <item x="3549"/>
        <item x="3602"/>
        <item x="3899"/>
        <item x="3603"/>
        <item x="2623"/>
        <item x="2543"/>
        <item x="3333"/>
        <item x="1390"/>
        <item x="2977"/>
        <item x="2244"/>
        <item x="3550"/>
        <item x="1627"/>
        <item x="3781"/>
        <item x="3467"/>
        <item x="3543"/>
        <item x="2964"/>
        <item x="2624"/>
        <item x="3604"/>
        <item x="2625"/>
        <item x="2853"/>
        <item x="3334"/>
        <item x="3544"/>
        <item x="2626"/>
        <item x="3790"/>
        <item x="1628"/>
        <item x="3551"/>
        <item x="2402"/>
        <item x="2978"/>
        <item x="3678"/>
        <item x="3319"/>
        <item x="2867"/>
        <item x="3552"/>
        <item x="2601"/>
        <item x="2565"/>
        <item x="2354"/>
        <item x="2979"/>
        <item x="3592"/>
        <item x="2627"/>
        <item x="2919"/>
        <item x="2325"/>
        <item x="3335"/>
        <item x="3991"/>
        <item x="96"/>
        <item x="2403"/>
        <item x="2245"/>
        <item x="182"/>
        <item x="1180"/>
        <item x="2868"/>
        <item x="1391"/>
        <item x="2980"/>
        <item x="1726"/>
        <item x="3336"/>
        <item x="312"/>
        <item x="459"/>
        <item x="3184"/>
        <item x="3337"/>
        <item x="313"/>
        <item x="3593"/>
        <item x="1917"/>
        <item x="3823"/>
        <item x="474"/>
        <item x="3185"/>
        <item x="3156"/>
        <item x="3679"/>
        <item x="1877"/>
        <item x="2628"/>
        <item x="2981"/>
        <item x="2916"/>
        <item x="2404"/>
        <item x="3186"/>
        <item x="2629"/>
        <item x="3680"/>
        <item x="939"/>
        <item x="1918"/>
        <item x="3553"/>
        <item x="1366"/>
        <item x="1357"/>
        <item x="940"/>
        <item x="2246"/>
        <item x="183"/>
        <item x="475"/>
        <item x="3468"/>
        <item x="1189"/>
        <item x="2930"/>
        <item x="3157"/>
        <item x="733"/>
        <item x="476"/>
        <item x="2833"/>
        <item x="3305"/>
        <item x="2462"/>
        <item x="1593"/>
        <item x="2982"/>
        <item x="3605"/>
        <item x="3187"/>
        <item x="1392"/>
        <item x="3681"/>
        <item x="2630"/>
        <item x="2326"/>
        <item x="2869"/>
        <item x="1919"/>
        <item x="477"/>
        <item x="1393"/>
        <item x="2247"/>
        <item x="1394"/>
        <item x="1190"/>
        <item x="3962"/>
        <item x="478"/>
        <item x="2355"/>
        <item x="3188"/>
        <item x="167"/>
        <item x="1920"/>
        <item x="147"/>
        <item x="3120"/>
        <item x="2631"/>
        <item x="479"/>
        <item x="3791"/>
        <item x="2834"/>
        <item x="3469"/>
        <item x="1191"/>
        <item x="941"/>
        <item x="3682"/>
        <item x="3189"/>
        <item x="377"/>
        <item x="3888"/>
        <item x="2632"/>
        <item x="3815"/>
        <item x="2563"/>
        <item x="3190"/>
        <item x="2633"/>
        <item x="3597"/>
        <item x="2544"/>
        <item x="297"/>
        <item x="3900"/>
        <item x="3782"/>
        <item x="650"/>
        <item x="292"/>
        <item x="2634"/>
        <item x="3191"/>
        <item x="2405"/>
        <item x="2248"/>
        <item x="1921"/>
        <item x="3783"/>
        <item x="408"/>
        <item x="3470"/>
        <item x="1594"/>
        <item x="942"/>
        <item x="4036"/>
        <item x="747"/>
        <item x="2635"/>
        <item x="2983"/>
        <item x="3606"/>
        <item x="3471"/>
        <item x="2636"/>
        <item x="2984"/>
        <item x="3859"/>
        <item x="3591"/>
        <item x="4084"/>
        <item x="3683"/>
        <item x="2870"/>
        <item x="3836"/>
        <item x="480"/>
        <item x="2637"/>
        <item x="4110"/>
        <item x="3472"/>
        <item x="3192"/>
        <item x="2356"/>
        <item x="3792"/>
        <item x="1842"/>
        <item x="3822"/>
        <item x="3193"/>
        <item x="2327"/>
        <item x="2638"/>
        <item x="3194"/>
        <item x="2328"/>
        <item x="3320"/>
        <item x="2871"/>
        <item x="4020"/>
        <item x="3195"/>
        <item x="3684"/>
        <item x="1922"/>
        <item x="2953"/>
        <item x="1923"/>
        <item x="2463"/>
        <item x="3685"/>
        <item x="748"/>
        <item x="3892"/>
        <item x="1924"/>
        <item x="2985"/>
        <item x="2395"/>
        <item x="2913"/>
        <item x="1925"/>
        <item x="1926"/>
        <item x="1395"/>
        <item x="1927"/>
        <item x="1629"/>
        <item x="2872"/>
        <item x="749"/>
        <item x="2639"/>
        <item x="666"/>
        <item x="672"/>
        <item x="1614"/>
        <item x="1727"/>
        <item x="2640"/>
        <item x="943"/>
        <item x="2986"/>
        <item x="944"/>
        <item x="1595"/>
        <item x="945"/>
        <item x="1928"/>
        <item x="184"/>
        <item x="2987"/>
        <item x="1847"/>
        <item x="4041"/>
        <item x="3294"/>
        <item x="185"/>
        <item x="3686"/>
        <item x="3793"/>
        <item x="2406"/>
        <item x="2641"/>
        <item x="1192"/>
        <item x="1929"/>
        <item x="3841"/>
        <item x="3645"/>
        <item x="3338"/>
        <item x="1712"/>
        <item x="2407"/>
        <item x="2464"/>
        <item x="3992"/>
        <item x="378"/>
        <item x="4039"/>
        <item x="3901"/>
        <item x="2988"/>
        <item x="3687"/>
        <item x="3842"/>
        <item x="3135"/>
        <item x="3339"/>
        <item x="1930"/>
        <item x="2642"/>
        <item x="3321"/>
        <item x="1193"/>
        <item x="3872"/>
        <item x="3340"/>
        <item x="1194"/>
        <item x="3879"/>
        <item x="2851"/>
        <item x="3794"/>
        <item x="3860"/>
        <item x="1931"/>
        <item x="3974"/>
        <item x="2873"/>
        <item x="1396"/>
        <item x="148"/>
        <item x="3902"/>
        <item x="2567"/>
        <item x="481"/>
        <item x="2568"/>
        <item x="2643"/>
        <item x="3473"/>
        <item x="2569"/>
        <item x="2408"/>
        <item x="1932"/>
        <item x="3903"/>
        <item x="2409"/>
        <item x="186"/>
        <item x="3341"/>
        <item x="3904"/>
        <item x="3196"/>
        <item x="2410"/>
        <item x="1195"/>
        <item x="3688"/>
        <item x="1933"/>
        <item x="2644"/>
        <item x="3827"/>
        <item x="2989"/>
        <item x="750"/>
        <item x="1934"/>
        <item x="1935"/>
        <item x="70"/>
        <item x="3993"/>
        <item x="407"/>
        <item x="2949"/>
        <item x="3861"/>
        <item x="2645"/>
        <item x="3795"/>
        <item x="2646"/>
        <item x="293"/>
        <item x="1936"/>
        <item x="946"/>
        <item x="149"/>
        <item x="4104"/>
        <item x="3474"/>
        <item x="3342"/>
        <item x="2249"/>
        <item x="3843"/>
        <item x="1937"/>
        <item x="3343"/>
        <item x="3344"/>
        <item x="4067"/>
        <item x="1938"/>
        <item x="4021"/>
        <item x="2858"/>
        <item x="3689"/>
        <item x="3197"/>
        <item x="2647"/>
        <item x="1939"/>
        <item x="3345"/>
        <item x="947"/>
        <item x="3905"/>
        <item x="4022"/>
        <item x="4090"/>
        <item x="20"/>
        <item x="3607"/>
        <item x="3198"/>
        <item x="3346"/>
        <item x="3347"/>
        <item x="948"/>
        <item x="409"/>
        <item x="949"/>
        <item x="3554"/>
        <item x="1196"/>
        <item x="751"/>
        <item x="3348"/>
        <item x="1397"/>
        <item x="3844"/>
        <item x="2874"/>
        <item x="2465"/>
        <item x="1940"/>
        <item x="2990"/>
        <item x="3458"/>
        <item x="1398"/>
        <item x="3690"/>
        <item x="2648"/>
        <item x="3598"/>
        <item x="4023"/>
        <item x="2875"/>
        <item x="2649"/>
        <item x="4024"/>
        <item x="3691"/>
        <item x="2991"/>
        <item x="4025"/>
        <item x="3882"/>
        <item x="3475"/>
        <item x="3692"/>
        <item x="3906"/>
        <item x="3693"/>
        <item x="2250"/>
        <item x="3907"/>
        <item x="3694"/>
        <item x="3460"/>
        <item x="3789"/>
        <item x="3845"/>
        <item x="1197"/>
        <item x="3695"/>
        <item x="3555"/>
        <item x="4057"/>
        <item x="950"/>
        <item x="4073"/>
        <item x="3908"/>
        <item x="3199"/>
        <item x="4026"/>
        <item x="3200"/>
        <item x="3696"/>
        <item x="3201"/>
        <item x="3909"/>
        <item x="3994"/>
        <item x="3796"/>
        <item x="4009"/>
        <item x="1941"/>
        <item x="3910"/>
        <item x="3983"/>
        <item x="2992"/>
        <item x="3309"/>
        <item x="2993"/>
        <item x="2994"/>
        <item x="3784"/>
        <item x="3911"/>
        <item x="3912"/>
        <item x="3824"/>
        <item x="3608"/>
        <item x="2995"/>
        <item x="673"/>
        <item x="3913"/>
        <item x="3661"/>
        <item x="3349"/>
        <item x="2996"/>
        <item x="3448"/>
        <item x="2357"/>
        <item x="3914"/>
        <item x="2876"/>
        <item x="2997"/>
        <item x="922"/>
        <item x="2537"/>
        <item x="3350"/>
        <item x="1942"/>
        <item x="2358"/>
        <item x="3202"/>
        <item x="1198"/>
        <item x="1630"/>
        <item x="2411"/>
        <item x="1728"/>
        <item x="3203"/>
        <item x="1943"/>
        <item x="14"/>
        <item x="1199"/>
        <item x="2545"/>
        <item x="3656"/>
        <item x="1698"/>
        <item x="1944"/>
        <item x="752"/>
        <item x="2251"/>
        <item x="1399"/>
        <item x="2935"/>
        <item x="734"/>
        <item x="298"/>
        <item x="1945"/>
        <item x="1165"/>
        <item x="1375"/>
        <item x="2359"/>
        <item x="951"/>
        <item x="2650"/>
        <item x="1841"/>
        <item x="1400"/>
        <item x="1946"/>
        <item x="2651"/>
        <item x="952"/>
        <item x="1200"/>
        <item x="354"/>
        <item x="71"/>
        <item x="1201"/>
        <item x="1947"/>
        <item x="1155"/>
        <item x="1948"/>
        <item x="1631"/>
        <item x="1833"/>
        <item x="1949"/>
        <item x="2360"/>
        <item x="1729"/>
        <item x="1950"/>
        <item x="1202"/>
        <item x="1730"/>
        <item x="3127"/>
        <item x="3594"/>
        <item x="753"/>
        <item x="1708"/>
        <item x="187"/>
        <item x="2652"/>
        <item x="2361"/>
        <item x="1401"/>
        <item x="188"/>
        <item x="2998"/>
        <item x="482"/>
        <item x="410"/>
        <item x="355"/>
        <item x="754"/>
        <item x="483"/>
        <item x="189"/>
        <item x="1951"/>
        <item x="674"/>
        <item x="484"/>
        <item x="895"/>
        <item x="2653"/>
        <item x="2412"/>
        <item x="1203"/>
        <item x="1349"/>
        <item x="2466"/>
        <item x="2954"/>
        <item x="2654"/>
        <item x="1402"/>
        <item x="1632"/>
        <item x="1952"/>
        <item x="755"/>
        <item x="953"/>
        <item x="2252"/>
        <item x="1170"/>
        <item x="2194"/>
        <item x="1403"/>
        <item x="2467"/>
        <item x="1731"/>
        <item x="1848"/>
        <item x="1732"/>
        <item x="756"/>
        <item x="485"/>
        <item x="314"/>
        <item x="757"/>
        <item x="486"/>
        <item x="1733"/>
        <item x="2362"/>
        <item x="758"/>
        <item x="134"/>
        <item x="150"/>
        <item x="954"/>
        <item x="3126"/>
        <item x="1404"/>
        <item x="411"/>
        <item x="883"/>
        <item x="2920"/>
        <item x="2195"/>
        <item x="97"/>
        <item x="724"/>
        <item x="190"/>
        <item x="909"/>
        <item x="759"/>
        <item x="2999"/>
        <item x="2253"/>
        <item x="2196"/>
        <item x="955"/>
        <item x="1953"/>
        <item x="1204"/>
        <item x="956"/>
        <item x="1954"/>
        <item x="2655"/>
        <item x="1955"/>
        <item x="1205"/>
        <item x="1405"/>
        <item x="1406"/>
        <item x="1956"/>
        <item x="654"/>
        <item x="5"/>
        <item x="98"/>
        <item x="1734"/>
        <item x="1735"/>
        <item x="957"/>
        <item x="1633"/>
        <item x="99"/>
        <item x="3449"/>
        <item x="737"/>
        <item x="72"/>
        <item x="675"/>
        <item x="676"/>
        <item x="1736"/>
        <item x="2955"/>
        <item x="1849"/>
        <item x="3697"/>
        <item x="958"/>
        <item x="2329"/>
        <item x="1156"/>
        <item x="1634"/>
        <item x="1957"/>
        <item x="3646"/>
        <item x="2561"/>
        <item x="3204"/>
        <item x="2254"/>
        <item x="2468"/>
        <item x="1635"/>
        <item x="1407"/>
        <item x="1958"/>
        <item x="1577"/>
        <item x="959"/>
        <item x="1959"/>
        <item x="1146"/>
        <item x="1709"/>
        <item x="1702"/>
        <item x="760"/>
        <item x="1960"/>
        <item x="960"/>
        <item x="487"/>
        <item x="191"/>
        <item x="488"/>
        <item x="489"/>
        <item x="3351"/>
        <item x="1408"/>
        <item x="2469"/>
        <item x="2255"/>
        <item x="961"/>
        <item x="3205"/>
        <item x="2470"/>
        <item x="2471"/>
        <item x="1409"/>
        <item x="1206"/>
        <item x="379"/>
        <item x="1961"/>
        <item x="2330"/>
        <item x="3476"/>
        <item x="1962"/>
        <item x="3698"/>
        <item x="2331"/>
        <item x="3000"/>
        <item x="1372"/>
        <item x="1207"/>
        <item x="3100"/>
        <item x="299"/>
        <item x="3915"/>
        <item x="1636"/>
        <item x="3477"/>
        <item x="761"/>
        <item x="2332"/>
        <item x="1596"/>
        <item x="1963"/>
        <item x="1714"/>
        <item x="3206"/>
        <item x="2197"/>
        <item x="3001"/>
        <item x="3445"/>
        <item x="3002"/>
        <item x="1410"/>
        <item x="2256"/>
        <item x="2363"/>
        <item x="3207"/>
        <item x="2965"/>
        <item x="192"/>
        <item x="444"/>
        <item x="962"/>
        <item x="2590"/>
        <item x="963"/>
        <item x="1964"/>
        <item x="1637"/>
        <item x="735"/>
        <item x="1638"/>
        <item x="2364"/>
        <item x="1350"/>
        <item x="2570"/>
        <item x="3699"/>
        <item x="2413"/>
        <item x="1411"/>
        <item x="3700"/>
        <item x="3916"/>
        <item x="3003"/>
        <item x="436"/>
        <item x="1737"/>
        <item x="3208"/>
        <item x="1965"/>
        <item x="3701"/>
        <item x="3663"/>
        <item x="3004"/>
        <item x="3005"/>
        <item x="4053"/>
        <item x="3702"/>
        <item x="2877"/>
        <item x="2449"/>
        <item x="3703"/>
        <item x="3787"/>
        <item x="3890"/>
        <item x="1208"/>
        <item x="3556"/>
        <item x="3963"/>
        <item x="3352"/>
        <item x="2878"/>
        <item x="3209"/>
        <item x="2472"/>
        <item x="3478"/>
        <item x="1966"/>
        <item x="3917"/>
        <item x="3210"/>
        <item x="3211"/>
        <item x="3704"/>
        <item x="3918"/>
        <item x="3995"/>
        <item x="1343"/>
        <item x="4008"/>
        <item x="3557"/>
        <item x="2656"/>
        <item x="3880"/>
        <item x="3128"/>
        <item x="3959"/>
        <item x="2657"/>
        <item x="3479"/>
        <item x="3212"/>
        <item x="3705"/>
        <item x="1967"/>
        <item x="2658"/>
        <item x="3353"/>
        <item x="1968"/>
        <item x="3919"/>
        <item x="3828"/>
        <item x="4027"/>
        <item x="2659"/>
        <item x="1738"/>
        <item x="1969"/>
        <item x="3797"/>
        <item x="3996"/>
        <item x="4087"/>
        <item x="1970"/>
        <item x="2605"/>
        <item x="3213"/>
        <item x="3354"/>
        <item x="4028"/>
        <item x="1739"/>
        <item x="3480"/>
        <item x="3887"/>
        <item x="3706"/>
        <item x="3969"/>
        <item x="3214"/>
        <item x="1971"/>
        <item x="3355"/>
        <item x="2660"/>
        <item x="2571"/>
        <item x="3920"/>
        <item x="4042"/>
        <item x="3215"/>
        <item x="3647"/>
        <item x="879"/>
        <item x="1412"/>
        <item x="964"/>
        <item x="965"/>
        <item x="3216"/>
        <item x="3829"/>
        <item x="2365"/>
        <item x="2446"/>
        <item x="2661"/>
        <item x="2662"/>
        <item x="966"/>
        <item x="2663"/>
        <item x="2190"/>
        <item x="729"/>
        <item x="1972"/>
        <item x="1874"/>
        <item x="1850"/>
        <item x="490"/>
        <item x="762"/>
        <item x="193"/>
        <item x="3873"/>
        <item x="16"/>
        <item x="344"/>
        <item x="3921"/>
        <item x="2366"/>
        <item x="2664"/>
        <item x="1413"/>
        <item x="967"/>
        <item x="3006"/>
        <item x="2879"/>
        <item x="1209"/>
        <item x="194"/>
        <item x="1837"/>
        <item x="763"/>
        <item x="1210"/>
        <item x="1639"/>
        <item x="2665"/>
        <item x="2666"/>
        <item x="3609"/>
        <item x="655"/>
        <item x="1973"/>
        <item x="1740"/>
        <item x="49"/>
        <item x="491"/>
        <item x="3883"/>
        <item x="1414"/>
        <item x="3997"/>
        <item x="195"/>
        <item x="3481"/>
        <item x="1157"/>
        <item x="2667"/>
        <item x="23"/>
        <item x="3846"/>
        <item x="380"/>
        <item x="3777"/>
        <item x="492"/>
        <item x="3847"/>
        <item x="3356"/>
        <item x="315"/>
        <item x="3439"/>
        <item x="3217"/>
        <item x="3825"/>
        <item x="2668"/>
        <item x="3707"/>
        <item x="300"/>
        <item x="3482"/>
        <item x="3136"/>
        <item x="656"/>
        <item x="3648"/>
        <item x="3007"/>
        <item x="2931"/>
        <item x="53"/>
        <item x="968"/>
        <item x="100"/>
        <item x="3137"/>
        <item x="4074"/>
        <item x="2880"/>
        <item x="3922"/>
        <item x="3357"/>
        <item x="1974"/>
        <item x="1741"/>
        <item x="3923"/>
        <item x="2473"/>
        <item x="3008"/>
        <item x="3798"/>
        <item x="4088"/>
        <item x="151"/>
        <item x="2669"/>
        <item x="3358"/>
        <item x="2670"/>
        <item x="3708"/>
        <item x="1211"/>
        <item x="3878"/>
        <item x="493"/>
        <item x="2257"/>
        <item x="3610"/>
        <item x="4075"/>
        <item x="494"/>
        <item x="1851"/>
        <item x="1147"/>
        <item x="3359"/>
        <item x="4043"/>
        <item x="1579"/>
        <item x="1975"/>
        <item x="3884"/>
        <item x="1415"/>
        <item x="969"/>
        <item x="3558"/>
        <item x="495"/>
        <item x="3218"/>
        <item x="1976"/>
        <item x="3611"/>
        <item x="2671"/>
        <item x="1416"/>
        <item x="3360"/>
        <item x="496"/>
        <item x="1827"/>
        <item x="3361"/>
        <item x="3559"/>
        <item x="2474"/>
        <item x="1977"/>
        <item x="196"/>
        <item x="1742"/>
        <item x="3649"/>
        <item x="2589"/>
        <item x="3862"/>
        <item x="2258"/>
        <item x="3362"/>
        <item x="3009"/>
        <item x="3709"/>
        <item x="1212"/>
        <item x="3363"/>
        <item x="3101"/>
        <item x="2475"/>
        <item x="1978"/>
        <item x="3364"/>
        <item x="2333"/>
        <item x="2672"/>
        <item x="2414"/>
        <item x="2349"/>
        <item x="3483"/>
        <item x="3138"/>
        <item x="3799"/>
        <item x="2186"/>
        <item x="2673"/>
        <item x="2674"/>
        <item x="3010"/>
        <item x="3800"/>
        <item x="3139"/>
        <item x="2675"/>
        <item x="3365"/>
        <item x="3366"/>
        <item x="2572"/>
        <item x="3975"/>
        <item x="3011"/>
        <item x="3219"/>
        <item x="4010"/>
        <item x="2259"/>
        <item x="3848"/>
        <item x="3801"/>
        <item x="3710"/>
        <item x="3711"/>
        <item x="497"/>
        <item x="1213"/>
        <item x="3295"/>
        <item x="2921"/>
        <item x="2415"/>
        <item x="2558"/>
        <item x="970"/>
        <item x="2573"/>
        <item x="197"/>
        <item x="1344"/>
        <item x="24"/>
        <item x="3288"/>
        <item x="2922"/>
        <item x="2676"/>
        <item x="2966"/>
        <item x="3012"/>
        <item x="1640"/>
        <item x="1342"/>
        <item x="1878"/>
        <item x="2260"/>
        <item x="3367"/>
        <item x="3111"/>
        <item x="2936"/>
        <item x="2937"/>
        <item x="445"/>
        <item x="3115"/>
        <item x="2677"/>
        <item x="2261"/>
        <item x="3220"/>
        <item x="498"/>
        <item x="1214"/>
        <item x="2334"/>
        <item x="971"/>
        <item x="1979"/>
        <item x="2956"/>
        <item x="3442"/>
        <item x="2574"/>
        <item x="3112"/>
        <item x="3013"/>
        <item x="1158"/>
        <item x="1743"/>
        <item x="3172"/>
        <item x="3014"/>
        <item x="1417"/>
        <item x="3712"/>
        <item x="972"/>
        <item x="1980"/>
        <item x="1351"/>
        <item x="4076"/>
        <item x="1981"/>
        <item x="1982"/>
        <item x="499"/>
        <item x="3713"/>
        <item x="2447"/>
        <item x="1215"/>
        <item x="3368"/>
        <item x="500"/>
        <item x="1216"/>
        <item x="2476"/>
        <item x="1983"/>
        <item x="455"/>
        <item x="2881"/>
        <item x="973"/>
        <item x="974"/>
        <item x="975"/>
        <item x="1641"/>
        <item x="1217"/>
        <item x="1984"/>
        <item x="3484"/>
        <item x="2262"/>
        <item x="1642"/>
        <item x="6"/>
        <item x="2347"/>
        <item x="1418"/>
        <item x="3485"/>
        <item x="2198"/>
        <item x="2882"/>
        <item x="1218"/>
        <item x="1597"/>
        <item x="976"/>
        <item x="2335"/>
        <item x="764"/>
        <item x="345"/>
        <item x="1643"/>
        <item x="2591"/>
        <item x="3296"/>
        <item x="2883"/>
        <item x="3162"/>
        <item x="2678"/>
        <item x="2416"/>
        <item x="1985"/>
        <item x="1744"/>
        <item x="3369"/>
        <item x="3015"/>
        <item x="1419"/>
        <item x="3016"/>
        <item x="2336"/>
        <item x="2927"/>
        <item x="3017"/>
        <item x="2367"/>
        <item x="3018"/>
        <item x="501"/>
        <item x="977"/>
        <item x="978"/>
        <item x="765"/>
        <item x="73"/>
        <item x="1745"/>
        <item x="766"/>
        <item x="1644"/>
        <item x="1420"/>
        <item x="896"/>
        <item x="3019"/>
        <item x="198"/>
        <item x="1219"/>
        <item x="437"/>
        <item x="3221"/>
        <item x="979"/>
        <item x="1645"/>
        <item x="1421"/>
        <item x="980"/>
        <item x="1220"/>
        <item x="1646"/>
        <item x="3612"/>
        <item x="3486"/>
        <item x="3964"/>
        <item x="3714"/>
        <item x="2679"/>
        <item x="2854"/>
        <item x="3222"/>
        <item x="4044"/>
        <item x="1875"/>
        <item x="3613"/>
        <item x="4013"/>
        <item x="3924"/>
        <item x="3849"/>
        <item x="4029"/>
        <item x="3614"/>
        <item x="2229"/>
        <item x="3925"/>
        <item x="4068"/>
        <item x="3560"/>
        <item x="3020"/>
        <item x="3715"/>
        <item x="3223"/>
        <item x="3926"/>
        <item x="3657"/>
        <item x="3850"/>
        <item x="3716"/>
        <item x="3561"/>
        <item x="4045"/>
        <item x="2831"/>
        <item x="1221"/>
        <item x="3985"/>
        <item x="3370"/>
        <item x="3927"/>
        <item x="3717"/>
        <item x="3487"/>
        <item x="3718"/>
        <item x="894"/>
        <item x="3371"/>
        <item x="3719"/>
        <item x="3720"/>
        <item x="767"/>
        <item x="101"/>
        <item x="1881"/>
        <item x="1222"/>
        <item x="2234"/>
        <item x="1986"/>
        <item x="1987"/>
        <item x="3224"/>
        <item x="2680"/>
        <item x="502"/>
        <item x="677"/>
        <item x="1223"/>
        <item x="1609"/>
        <item x="981"/>
        <item x="1422"/>
        <item x="350"/>
        <item x="768"/>
        <item x="2263"/>
        <item x="503"/>
        <item x="54"/>
        <item x="3636"/>
        <item x="2417"/>
        <item x="2418"/>
        <item x="1988"/>
        <item x="1989"/>
        <item x="3536"/>
        <item x="769"/>
        <item x="2351"/>
        <item x="199"/>
        <item x="2681"/>
        <item x="770"/>
        <item x="1746"/>
        <item x="1701"/>
        <item x="725"/>
        <item x="982"/>
        <item x="2682"/>
        <item x="10"/>
        <item x="1990"/>
        <item x="2477"/>
        <item x="1159"/>
        <item x="1647"/>
        <item x="2478"/>
        <item x="152"/>
        <item x="1747"/>
        <item x="1991"/>
        <item x="200"/>
        <item x="1358"/>
        <item x="201"/>
        <item x="1224"/>
        <item x="2683"/>
        <item x="381"/>
        <item x="1648"/>
        <item x="2264"/>
        <item x="2684"/>
        <item x="1839"/>
        <item x="2575"/>
        <item x="135"/>
        <item x="1225"/>
        <item x="1226"/>
        <item x="1748"/>
        <item x="2967"/>
        <item x="3372"/>
        <item x="2884"/>
        <item x="1423"/>
        <item x="504"/>
        <item x="1749"/>
        <item x="2265"/>
        <item x="1424"/>
        <item x="2368"/>
        <item x="983"/>
        <item x="202"/>
        <item x="1840"/>
        <item x="3721"/>
        <item x="1852"/>
        <item x="1425"/>
        <item x="2322"/>
        <item x="36"/>
        <item x="4030"/>
        <item x="3373"/>
        <item x="3488"/>
        <item x="2419"/>
        <item x="2938"/>
        <item x="505"/>
        <item x="1992"/>
        <item x="506"/>
        <item x="2685"/>
        <item x="1993"/>
        <item x="3121"/>
        <item x="3615"/>
        <item x="2885"/>
        <item x="3870"/>
        <item x="3021"/>
        <item x="2686"/>
        <item x="1426"/>
        <item x="3225"/>
        <item x="1348"/>
        <item x="2939"/>
        <item x="4014"/>
        <item x="771"/>
        <item x="2940"/>
        <item x="1884"/>
        <item x="3984"/>
        <item x="446"/>
        <item x="4077"/>
        <item x="4031"/>
        <item x="2564"/>
        <item x="3928"/>
        <item x="3164"/>
        <item x="2957"/>
        <item x="3374"/>
        <item x="900"/>
        <item x="3022"/>
        <item x="1994"/>
        <item x="2266"/>
        <item x="1995"/>
        <item x="3588"/>
        <item x="4111"/>
        <item x="3023"/>
        <item x="1750"/>
        <item x="316"/>
        <item x="1996"/>
        <item x="3489"/>
        <item x="3102"/>
        <item x="3616"/>
        <item x="2592"/>
        <item x="3643"/>
        <item x="772"/>
        <item x="3534"/>
        <item x="3375"/>
        <item x="773"/>
        <item x="1427"/>
        <item x="3024"/>
        <item x="2267"/>
        <item x="3490"/>
        <item x="3722"/>
        <item x="884"/>
        <item x="3723"/>
        <item x="1997"/>
        <item x="1998"/>
        <item x="2369"/>
        <item x="984"/>
        <item x="2348"/>
        <item x="3226"/>
        <item x="2687"/>
        <item x="3025"/>
        <item x="1999"/>
        <item x="1373"/>
        <item x="678"/>
        <item x="1751"/>
        <item x="1174"/>
        <item x="2000"/>
        <item x="985"/>
        <item x="774"/>
        <item x="3026"/>
        <item x="1428"/>
        <item x="986"/>
        <item x="1359"/>
        <item x="3776"/>
        <item x="3297"/>
        <item x="1703"/>
        <item x="2337"/>
        <item x="3103"/>
        <item x="775"/>
        <item x="679"/>
        <item x="3158"/>
        <item x="3129"/>
        <item x="3104"/>
        <item x="2958"/>
        <item x="1649"/>
        <item x="2479"/>
        <item x="3376"/>
        <item x="4054"/>
        <item x="3122"/>
        <item x="3027"/>
        <item x="3028"/>
        <item x="2576"/>
        <item x="3140"/>
        <item x="3590"/>
        <item x="3641"/>
        <item x="3159"/>
        <item x="1429"/>
        <item x="1339"/>
        <item x="3310"/>
        <item x="1650"/>
        <item x="1430"/>
        <item x="3165"/>
        <item x="3562"/>
        <item x="1173"/>
        <item x="2001"/>
        <item x="3650"/>
        <item x="2420"/>
        <item x="1752"/>
        <item x="2886"/>
        <item x="2887"/>
        <item x="2370"/>
        <item x="3227"/>
        <item x="3029"/>
        <item x="3141"/>
        <item x="203"/>
        <item x="1167"/>
        <item x="507"/>
        <item x="1431"/>
        <item x="508"/>
        <item x="9"/>
        <item x="356"/>
        <item x="204"/>
        <item x="382"/>
        <item x="1651"/>
        <item x="1834"/>
        <item x="2268"/>
        <item x="3228"/>
        <item x="383"/>
        <item x="776"/>
        <item x="1227"/>
        <item x="384"/>
        <item x="3030"/>
        <item x="1228"/>
        <item x="2688"/>
        <item x="1753"/>
        <item x="2269"/>
        <item x="2689"/>
        <item x="1754"/>
        <item x="3491"/>
        <item x="2546"/>
        <item x="3377"/>
        <item x="3492"/>
        <item x="2270"/>
        <item x="2914"/>
        <item x="1229"/>
        <item x="2577"/>
        <item x="2690"/>
        <item x="2691"/>
        <item x="2002"/>
        <item x="2692"/>
        <item x="921"/>
        <item x="1604"/>
        <item x="901"/>
        <item x="509"/>
        <item x="510"/>
        <item x="3229"/>
        <item x="680"/>
        <item x="987"/>
        <item x="777"/>
        <item x="2421"/>
        <item x="294"/>
        <item x="681"/>
        <item x="3802"/>
        <item x="2959"/>
        <item x="11"/>
        <item x="3298"/>
        <item x="511"/>
        <item x="3929"/>
        <item x="1587"/>
        <item x="3031"/>
        <item x="412"/>
        <item x="205"/>
        <item x="2003"/>
        <item x="1230"/>
        <item x="778"/>
        <item x="988"/>
        <item x="1360"/>
        <item x="2271"/>
        <item x="2480"/>
        <item x="2693"/>
        <item x="682"/>
        <item x="779"/>
        <item x="989"/>
        <item x="413"/>
        <item x="206"/>
        <item x="512"/>
        <item x="2004"/>
        <item x="2481"/>
        <item x="2694"/>
        <item x="2371"/>
        <item x="780"/>
        <item x="781"/>
        <item x="513"/>
        <item x="2005"/>
        <item x="2350"/>
        <item x="385"/>
        <item x="514"/>
        <item x="2422"/>
        <item x="2482"/>
        <item x="990"/>
        <item x="1755"/>
        <item x="2272"/>
        <item x="1756"/>
        <item x="2695"/>
        <item x="1757"/>
        <item x="2696"/>
        <item x="991"/>
        <item x="992"/>
        <item x="1853"/>
        <item x="207"/>
        <item x="515"/>
        <item x="910"/>
        <item x="153"/>
        <item x="1231"/>
        <item x="683"/>
        <item x="2006"/>
        <item x="2697"/>
        <item x="2007"/>
        <item x="993"/>
        <item x="2008"/>
        <item x="1171"/>
        <item x="1710"/>
        <item x="994"/>
        <item x="995"/>
        <item x="1854"/>
        <item x="2009"/>
        <item x="657"/>
        <item x="782"/>
        <item x="2423"/>
        <item x="3378"/>
        <item x="2273"/>
        <item x="208"/>
        <item x="22"/>
        <item x="2451"/>
        <item x="2483"/>
        <item x="516"/>
        <item x="1232"/>
        <item x="1652"/>
        <item x="1233"/>
        <item x="1610"/>
        <item x="2484"/>
        <item x="996"/>
        <item x="517"/>
        <item x="997"/>
        <item x="897"/>
        <item x="1148"/>
        <item x="2010"/>
        <item x="518"/>
        <item x="1432"/>
        <item x="2274"/>
        <item x="783"/>
        <item x="998"/>
        <item x="519"/>
        <item x="3816"/>
        <item x="2275"/>
        <item x="1653"/>
        <item x="2485"/>
        <item x="136"/>
        <item x="2011"/>
        <item x="2698"/>
        <item x="1758"/>
        <item x="1175"/>
        <item x="1234"/>
        <item x="3493"/>
        <item x="2012"/>
        <item x="1433"/>
        <item x="2699"/>
        <item x="2888"/>
        <item x="4055"/>
        <item x="2923"/>
        <item x="3976"/>
        <item x="2185"/>
        <item x="3230"/>
        <item x="2184"/>
        <item x="3113"/>
        <item x="2013"/>
        <item x="999"/>
        <item x="1000"/>
        <item x="2199"/>
        <item x="2014"/>
        <item x="2372"/>
        <item x="902"/>
        <item x="2015"/>
        <item x="2700"/>
        <item x="2016"/>
        <item x="1434"/>
        <item x="3379"/>
        <item x="2017"/>
        <item x="1001"/>
        <item x="1591"/>
        <item x="3563"/>
        <item x="1759"/>
        <item x="1760"/>
        <item x="2018"/>
        <item x="1369"/>
        <item x="2701"/>
        <item x="2276"/>
        <item x="2200"/>
        <item x="2338"/>
        <item x="1435"/>
        <item x="711"/>
        <item x="2702"/>
        <item x="1436"/>
        <item x="520"/>
        <item x="1761"/>
        <item x="2703"/>
        <item x="1855"/>
        <item x="521"/>
        <item x="1437"/>
        <item x="1762"/>
        <item x="2019"/>
        <item x="522"/>
        <item x="1438"/>
        <item x="684"/>
        <item x="1002"/>
        <item x="2277"/>
        <item x="2201"/>
        <item x="2373"/>
        <item x="3032"/>
        <item x="2578"/>
        <item x="3724"/>
        <item x="2830"/>
        <item x="2020"/>
        <item x="2704"/>
        <item x="685"/>
        <item x="3033"/>
        <item x="2547"/>
        <item x="12"/>
        <item x="2202"/>
        <item x="2021"/>
        <item x="523"/>
        <item x="2022"/>
        <item x="2023"/>
        <item x="25"/>
        <item x="26"/>
        <item x="2889"/>
        <item x="2842"/>
        <item x="2924"/>
        <item x="784"/>
        <item x="2024"/>
        <item x="2025"/>
        <item x="3617"/>
        <item x="3322"/>
        <item x="1828"/>
        <item x="2203"/>
        <item x="3494"/>
        <item x="1235"/>
        <item x="3537"/>
        <item x="2026"/>
        <item x="1879"/>
        <item x="3725"/>
        <item x="2843"/>
        <item x="3495"/>
        <item x="2204"/>
        <item x="3564"/>
        <item x="3618"/>
        <item x="2027"/>
        <item x="3317"/>
        <item x="923"/>
        <item x="2705"/>
        <item x="2205"/>
        <item x="2486"/>
        <item x="3539"/>
        <item x="1439"/>
        <item x="3380"/>
        <item x="1440"/>
        <item x="2579"/>
        <item x="3451"/>
        <item x="3166"/>
        <item x="2706"/>
        <item x="3105"/>
        <item x="1763"/>
        <item x="3655"/>
        <item x="3123"/>
        <item x="1654"/>
        <item x="3130"/>
        <item x="3098"/>
        <item x="3306"/>
        <item x="3231"/>
        <item x="2028"/>
        <item x="3452"/>
        <item x="1655"/>
        <item x="168"/>
        <item x="3778"/>
        <item x="2339"/>
        <item x="2559"/>
        <item x="2890"/>
        <item x="1441"/>
        <item x="3381"/>
        <item x="3142"/>
        <item x="3034"/>
        <item x="686"/>
        <item x="3440"/>
        <item x="1236"/>
        <item x="102"/>
        <item x="357"/>
        <item x="1442"/>
        <item x="1003"/>
        <item x="1004"/>
        <item x="2487"/>
        <item x="3232"/>
        <item x="785"/>
        <item x="3035"/>
        <item x="524"/>
        <item x="137"/>
        <item x="154"/>
        <item x="2707"/>
        <item x="209"/>
        <item x="2029"/>
        <item x="317"/>
        <item x="525"/>
        <item x="526"/>
        <item x="447"/>
        <item x="1005"/>
        <item x="1006"/>
        <item x="2708"/>
        <item x="786"/>
        <item x="527"/>
        <item x="3036"/>
        <item x="1237"/>
        <item x="1443"/>
        <item x="103"/>
        <item x="2580"/>
        <item x="726"/>
        <item x="3037"/>
        <item x="414"/>
        <item x="3038"/>
        <item x="2560"/>
        <item x="1007"/>
        <item x="1444"/>
        <item x="2227"/>
        <item x="1445"/>
        <item x="386"/>
        <item x="4046"/>
        <item x="3143"/>
        <item x="1238"/>
        <item x="2340"/>
        <item x="3965"/>
        <item x="3382"/>
        <item x="3233"/>
        <item x="3383"/>
        <item x="2709"/>
        <item x="1656"/>
        <item x="2341"/>
        <item x="3234"/>
        <item x="2488"/>
        <item x="4006"/>
        <item x="2710"/>
        <item x="94"/>
        <item x="19"/>
        <item x="2489"/>
        <item x="2030"/>
        <item x="2031"/>
        <item x="1008"/>
        <item x="1605"/>
        <item x="460"/>
        <item x="528"/>
        <item x="1872"/>
        <item x="687"/>
        <item x="1446"/>
        <item x="1239"/>
        <item x="1009"/>
        <item x="2891"/>
        <item x="2711"/>
        <item x="210"/>
        <item x="1240"/>
        <item x="529"/>
        <item x="2588"/>
        <item x="170"/>
        <item x="2323"/>
        <item x="530"/>
        <item x="448"/>
        <item x="1241"/>
        <item x="3895"/>
        <item x="531"/>
        <item x="1447"/>
        <item x="3726"/>
        <item x="3384"/>
        <item x="3727"/>
        <item x="3496"/>
        <item x="3385"/>
        <item x="3565"/>
        <item x="3874"/>
        <item x="3639"/>
        <item x="2032"/>
        <item x="3658"/>
        <item x="351"/>
        <item x="211"/>
        <item x="3235"/>
        <item x="4063"/>
        <item x="3386"/>
        <item x="212"/>
        <item x="2712"/>
        <item x="787"/>
        <item x="1010"/>
        <item x="38"/>
        <item x="1448"/>
        <item x="788"/>
        <item x="789"/>
        <item x="318"/>
        <item x="1336"/>
        <item x="1580"/>
        <item x="532"/>
        <item x="1011"/>
        <item x="2188"/>
        <item x="2278"/>
        <item x="2033"/>
        <item x="1242"/>
        <item x="2424"/>
        <item x="319"/>
        <item x="3039"/>
        <item x="2713"/>
        <item x="346"/>
        <item x="4047"/>
        <item x="2279"/>
        <item x="2714"/>
        <item x="3619"/>
        <item x="3930"/>
        <item x="2425"/>
        <item x="415"/>
        <item x="3931"/>
        <item x="3728"/>
        <item x="3659"/>
        <item x="3729"/>
        <item x="3566"/>
        <item x="3040"/>
        <item x="3730"/>
        <item x="3637"/>
        <item x="3803"/>
        <item x="3497"/>
        <item x="2374"/>
        <item x="2715"/>
        <item x="3830"/>
        <item x="2716"/>
        <item x="2717"/>
        <item x="3167"/>
        <item x="3881"/>
        <item x="2034"/>
        <item x="3932"/>
        <item x="3236"/>
        <item x="3731"/>
        <item x="3237"/>
        <item x="2035"/>
        <item x="4065"/>
        <item x="1243"/>
        <item x="4018"/>
        <item x="3238"/>
        <item x="3106"/>
        <item x="1764"/>
        <item x="3732"/>
        <item x="3733"/>
        <item x="4032"/>
        <item x="3734"/>
        <item x="2426"/>
        <item x="4015"/>
        <item x="3540"/>
        <item x="3041"/>
        <item x="885"/>
        <item x="1012"/>
        <item x="2206"/>
        <item x="2280"/>
        <item x="2036"/>
        <item x="1449"/>
        <item x="1013"/>
        <item x="790"/>
        <item x="1014"/>
        <item x="1581"/>
        <item x="533"/>
        <item x="3986"/>
        <item x="2342"/>
        <item x="1244"/>
        <item x="3532"/>
        <item x="2037"/>
        <item x="3785"/>
        <item x="3735"/>
        <item x="213"/>
        <item x="3736"/>
        <item x="3498"/>
        <item x="3737"/>
        <item x="2718"/>
        <item x="882"/>
        <item x="3738"/>
        <item x="3499"/>
        <item x="3739"/>
        <item x="2038"/>
        <item x="4007"/>
        <item x="3500"/>
        <item x="2396"/>
        <item x="2719"/>
        <item x="3387"/>
        <item x="3817"/>
        <item x="3620"/>
        <item x="791"/>
        <item x="2039"/>
        <item x="3933"/>
        <item x="3934"/>
        <item x="1765"/>
        <item x="3863"/>
        <item x="3388"/>
        <item x="3935"/>
        <item x="1450"/>
        <item x="1245"/>
        <item x="3538"/>
        <item x="3740"/>
        <item x="3389"/>
        <item x="3390"/>
        <item x="3857"/>
        <item x="3864"/>
        <item x="3501"/>
        <item x="2720"/>
        <item x="2490"/>
        <item x="3977"/>
        <item x="1451"/>
        <item x="2593"/>
        <item x="2721"/>
        <item x="731"/>
        <item x="3042"/>
        <item x="1882"/>
        <item x="2722"/>
        <item x="3893"/>
        <item x="3875"/>
        <item x="3741"/>
        <item x="2723"/>
        <item x="2491"/>
        <item x="3742"/>
        <item x="2040"/>
        <item x="3567"/>
        <item x="2281"/>
        <item x="3743"/>
        <item x="3043"/>
        <item x="1337"/>
        <item x="3502"/>
        <item x="3391"/>
        <item x="2041"/>
        <item x="3936"/>
        <item x="1766"/>
        <item x="4050"/>
        <item x="3621"/>
        <item x="1015"/>
        <item x="172"/>
        <item x="3392"/>
        <item x="3744"/>
        <item x="3978"/>
        <item x="3239"/>
        <item x="3834"/>
        <item x="3937"/>
        <item x="320"/>
        <item x="2606"/>
        <item x="4012"/>
        <item x="3745"/>
        <item x="3240"/>
        <item x="2724"/>
        <item x="534"/>
        <item x="1657"/>
        <item x="792"/>
        <item x="387"/>
        <item x="1452"/>
        <item x="2282"/>
        <item x="1767"/>
        <item x="793"/>
        <item x="1453"/>
        <item x="1246"/>
        <item x="2492"/>
        <item x="3144"/>
        <item x="2283"/>
        <item x="794"/>
        <item x="1658"/>
        <item x="1247"/>
        <item x="321"/>
        <item x="1454"/>
        <item x="2284"/>
        <item x="1455"/>
        <item x="322"/>
        <item x="1016"/>
        <item x="535"/>
        <item x="2450"/>
        <item x="416"/>
        <item x="1017"/>
        <item x="1160"/>
        <item x="1018"/>
        <item x="3107"/>
        <item x="1768"/>
        <item x="1019"/>
        <item x="1020"/>
        <item x="104"/>
        <item x="2375"/>
        <item x="2042"/>
        <item x="795"/>
        <item x="3660"/>
        <item x="688"/>
        <item x="536"/>
        <item x="1021"/>
        <item x="2493"/>
        <item x="3746"/>
        <item x="3865"/>
        <item x="214"/>
        <item x="658"/>
        <item x="3804"/>
        <item x="3241"/>
        <item x="3453"/>
        <item x="3044"/>
        <item x="1022"/>
        <item x="3638"/>
        <item x="215"/>
        <item x="3938"/>
        <item x="537"/>
        <item x="2285"/>
        <item x="2043"/>
        <item x="3866"/>
        <item x="3747"/>
        <item x="538"/>
        <item x="3503"/>
        <item x="4078"/>
        <item x="3045"/>
        <item x="2835"/>
        <item x="1023"/>
        <item x="3586"/>
        <item x="3046"/>
        <item x="2044"/>
        <item x="4064"/>
        <item x="27"/>
        <item x="1024"/>
        <item x="3748"/>
        <item x="3651"/>
        <item x="3504"/>
        <item x="4060"/>
        <item x="74"/>
        <item x="2045"/>
        <item x="3788"/>
        <item x="3851"/>
        <item x="4056"/>
        <item x="1699"/>
        <item x="2725"/>
        <item x="155"/>
        <item x="1856"/>
        <item x="1248"/>
        <item x="2207"/>
        <item x="1249"/>
        <item x="1025"/>
        <item x="40"/>
        <item x="3145"/>
        <item x="48"/>
        <item x="138"/>
        <item x="1769"/>
        <item x="539"/>
        <item x="1829"/>
        <item x="1770"/>
        <item x="358"/>
        <item x="2046"/>
        <item x="1250"/>
        <item x="3393"/>
        <item x="540"/>
        <item x="2047"/>
        <item x="1026"/>
        <item x="1456"/>
        <item x="911"/>
        <item x="2726"/>
        <item x="2048"/>
        <item x="3242"/>
        <item x="3243"/>
        <item x="2191"/>
        <item x="689"/>
        <item x="3168"/>
        <item x="388"/>
        <item x="2892"/>
        <item x="3047"/>
        <item x="2727"/>
        <item x="1876"/>
        <item x="2960"/>
        <item x="3505"/>
        <item x="3622"/>
        <item x="2581"/>
        <item x="1027"/>
        <item x="37"/>
        <item x="1771"/>
        <item x="1028"/>
        <item x="796"/>
        <item x="389"/>
        <item x="659"/>
        <item x="1029"/>
        <item x="541"/>
        <item x="216"/>
        <item x="1772"/>
        <item x="1251"/>
        <item x="2286"/>
        <item x="4"/>
        <item x="323"/>
        <item x="301"/>
        <item x="105"/>
        <item x="163"/>
        <item x="1030"/>
        <item x="542"/>
        <item x="1659"/>
        <item x="2427"/>
        <item x="217"/>
        <item x="3170"/>
        <item x="2728"/>
        <item x="3289"/>
        <item x="3146"/>
        <item x="2941"/>
        <item x="543"/>
        <item x="2536"/>
        <item x="2548"/>
        <item x="1252"/>
        <item x="2049"/>
        <item x="1253"/>
        <item x="28"/>
        <item x="2942"/>
        <item x="1361"/>
        <item x="3147"/>
        <item x="1773"/>
        <item x="3394"/>
        <item x="2050"/>
        <item x="544"/>
        <item x="2729"/>
        <item x="0"/>
        <item x="2051"/>
        <item x="1774"/>
        <item x="1254"/>
        <item x="3160"/>
        <item x="2376"/>
        <item x="1660"/>
        <item x="3395"/>
        <item x="2549"/>
        <item x="2582"/>
        <item x="2494"/>
        <item x="218"/>
        <item x="1717"/>
        <item x="171"/>
        <item x="1255"/>
        <item x="1161"/>
        <item x="545"/>
        <item x="1256"/>
        <item x="546"/>
        <item x="1598"/>
        <item x="2428"/>
        <item x="2287"/>
        <item x="55"/>
        <item x="797"/>
        <item x="3244"/>
        <item x="3454"/>
        <item x="1257"/>
        <item x="3396"/>
        <item x="3245"/>
        <item x="547"/>
        <item x="1258"/>
        <item x="1259"/>
        <item x="347"/>
        <item x="1873"/>
        <item x="2550"/>
        <item x="1031"/>
        <item x="548"/>
        <item x="2602"/>
        <item x="106"/>
        <item x="390"/>
        <item x="1457"/>
        <item x="2288"/>
        <item x="1458"/>
        <item x="798"/>
        <item x="1857"/>
        <item x="549"/>
        <item x="799"/>
        <item x="800"/>
        <item x="1260"/>
        <item x="1032"/>
        <item x="438"/>
        <item x="2052"/>
        <item x="690"/>
        <item x="2377"/>
        <item x="550"/>
        <item x="3506"/>
        <item x="107"/>
        <item x="417"/>
        <item x="2053"/>
        <item x="1172"/>
        <item x="2324"/>
        <item x="2289"/>
        <item x="3148"/>
        <item x="1661"/>
        <item x="927"/>
        <item x="3749"/>
        <item x="2290"/>
        <item x="3161"/>
        <item x="2583"/>
        <item x="1459"/>
        <item x="2054"/>
        <item x="691"/>
        <item x="1261"/>
        <item x="3048"/>
        <item x="156"/>
        <item x="2055"/>
        <item x="1460"/>
        <item x="2056"/>
        <item x="2839"/>
        <item x="1345"/>
        <item x="75"/>
        <item x="2429"/>
        <item x="551"/>
        <item x="3049"/>
        <item x="3568"/>
        <item x="2730"/>
        <item x="3397"/>
        <item x="3569"/>
        <item x="2495"/>
        <item x="3398"/>
        <item x="324"/>
        <item x="1775"/>
        <item x="3399"/>
        <item x="3246"/>
        <item x="2893"/>
        <item x="3050"/>
        <item x="3400"/>
        <item x="3623"/>
        <item x="2057"/>
        <item x="2208"/>
        <item x="2731"/>
        <item x="552"/>
        <item x="1461"/>
        <item x="3805"/>
        <item x="553"/>
        <item x="3831"/>
        <item x="4069"/>
        <item x="3750"/>
        <item x="3163"/>
        <item x="1033"/>
        <item x="554"/>
        <item x="3570"/>
        <item x="2496"/>
        <item x="2732"/>
        <item x="3446"/>
        <item x="801"/>
        <item x="2430"/>
        <item x="2058"/>
        <item x="56"/>
        <item x="164"/>
        <item x="4011"/>
        <item x="39"/>
        <item x="555"/>
        <item x="3401"/>
        <item x="3751"/>
        <item x="3624"/>
        <item x="3402"/>
        <item x="3403"/>
        <item x="1034"/>
        <item x="2209"/>
        <item x="4086"/>
        <item x="3299"/>
        <item x="2733"/>
        <item x="1462"/>
        <item x="1262"/>
        <item x="3966"/>
        <item x="3507"/>
        <item x="3051"/>
        <item x="3877"/>
        <item x="1463"/>
        <item x="2734"/>
        <item x="556"/>
        <item x="3818"/>
        <item x="3508"/>
        <item x="3998"/>
        <item x="3589"/>
        <item x="3108"/>
        <item x="4083"/>
        <item x="3247"/>
        <item x="1830"/>
        <item x="3939"/>
        <item x="2059"/>
        <item x="3541"/>
        <item x="2060"/>
        <item x="3973"/>
        <item x="1776"/>
        <item x="2943"/>
        <item x="3752"/>
        <item x="3455"/>
        <item x="2894"/>
        <item x="692"/>
        <item x="3052"/>
        <item x="2061"/>
        <item x="1588"/>
        <item x="3300"/>
        <item x="3053"/>
        <item x="3404"/>
        <item x="3054"/>
        <item x="3405"/>
        <item x="2497"/>
        <item x="1464"/>
        <item x="3055"/>
        <item x="3806"/>
        <item x="3248"/>
        <item x="557"/>
        <item x="3406"/>
        <item x="1465"/>
        <item x="3116"/>
        <item x="2291"/>
        <item x="219"/>
        <item x="3807"/>
        <item x="3407"/>
        <item x="1662"/>
        <item x="3249"/>
        <item x="3753"/>
        <item x="3571"/>
        <item x="3987"/>
        <item x="1466"/>
        <item x="3940"/>
        <item x="2961"/>
        <item x="2735"/>
        <item x="3250"/>
        <item x="4048"/>
        <item x="3971"/>
        <item x="2498"/>
        <item x="3056"/>
        <item x="2736"/>
        <item x="2062"/>
        <item x="2431"/>
        <item x="3318"/>
        <item x="3251"/>
        <item x="1467"/>
        <item x="2063"/>
        <item x="2064"/>
        <item x="1263"/>
        <item x="157"/>
        <item x="2737"/>
        <item x="3057"/>
        <item x="2738"/>
        <item x="325"/>
        <item x="1468"/>
        <item x="3572"/>
        <item x="108"/>
        <item x="802"/>
        <item x="3311"/>
        <item x="2065"/>
        <item x="3509"/>
        <item x="2551"/>
        <item x="2432"/>
        <item x="1469"/>
        <item x="1035"/>
        <item x="1036"/>
        <item x="359"/>
        <item x="1264"/>
        <item x="558"/>
        <item x="1037"/>
        <item x="693"/>
        <item x="559"/>
        <item x="220"/>
        <item x="2433"/>
        <item x="1038"/>
        <item x="2066"/>
        <item x="1265"/>
        <item x="1582"/>
        <item x="391"/>
        <item x="2499"/>
        <item x="109"/>
        <item x="1039"/>
        <item x="1777"/>
        <item x="560"/>
        <item x="660"/>
        <item x="1663"/>
        <item x="1040"/>
        <item x="110"/>
        <item x="803"/>
        <item x="1470"/>
        <item x="1664"/>
        <item x="221"/>
        <item x="222"/>
        <item x="326"/>
        <item x="3252"/>
        <item x="804"/>
        <item x="805"/>
        <item x="2292"/>
        <item x="1778"/>
        <item x="561"/>
        <item x="1779"/>
        <item x="327"/>
        <item x="2844"/>
        <item x="3967"/>
        <item x="2739"/>
        <item x="3573"/>
        <item x="2378"/>
        <item x="2067"/>
        <item x="3640"/>
        <item x="3253"/>
        <item x="3891"/>
        <item x="3754"/>
        <item x="3941"/>
        <item x="667"/>
        <item x="4016"/>
        <item x="2895"/>
        <item x="2068"/>
        <item x="3301"/>
        <item x="3149"/>
        <item x="2069"/>
        <item x="3999"/>
        <item x="3942"/>
        <item x="2925"/>
        <item x="2070"/>
        <item x="449"/>
        <item x="2434"/>
        <item x="2500"/>
        <item x="1780"/>
        <item x="1781"/>
        <item x="1782"/>
        <item x="2293"/>
        <item x="2343"/>
        <item x="1858"/>
        <item x="1783"/>
        <item x="2435"/>
        <item x="1041"/>
        <item x="3254"/>
        <item x="13"/>
        <item x="562"/>
        <item x="3150"/>
        <item x="2740"/>
        <item x="1266"/>
        <item x="1665"/>
        <item x="360"/>
        <item x="76"/>
        <item x="2071"/>
        <item x="1042"/>
        <item x="1666"/>
        <item x="2210"/>
        <item x="2294"/>
        <item x="881"/>
        <item x="2344"/>
        <item x="1700"/>
        <item x="1471"/>
        <item x="806"/>
        <item x="1472"/>
        <item x="1043"/>
        <item x="375"/>
        <item x="450"/>
        <item x="712"/>
        <item x="418"/>
        <item x="1473"/>
        <item x="3943"/>
        <item x="2741"/>
        <item x="3255"/>
        <item x="3625"/>
        <item x="2742"/>
        <item x="3574"/>
        <item x="3652"/>
        <item x="2743"/>
        <item x="2345"/>
        <item x="2379"/>
        <item x="3944"/>
        <item x="3510"/>
        <item x="2501"/>
        <item x="2744"/>
        <item x="3876"/>
        <item x="2745"/>
        <item x="3058"/>
        <item x="2295"/>
        <item x="4033"/>
        <item x="2552"/>
        <item x="2072"/>
        <item x="3885"/>
        <item x="563"/>
        <item x="2746"/>
        <item x="3511"/>
        <item x="1474"/>
        <item x="3755"/>
        <item x="2296"/>
        <item x="3756"/>
        <item x="1475"/>
        <item x="807"/>
        <item x="3512"/>
        <item x="2747"/>
        <item x="3867"/>
        <item x="3059"/>
        <item x="3575"/>
        <item x="808"/>
        <item x="1476"/>
        <item x="2587"/>
        <item x="3757"/>
        <item x="223"/>
        <item x="2896"/>
        <item x="903"/>
        <item x="3256"/>
        <item x="3945"/>
        <item x="2845"/>
        <item x="2502"/>
        <item x="2503"/>
        <item x="3576"/>
        <item x="3308"/>
        <item x="2846"/>
        <item x="2748"/>
        <item x="2436"/>
        <item x="2836"/>
        <item x="1145"/>
        <item x="3408"/>
        <item x="224"/>
        <item x="3060"/>
        <item x="564"/>
        <item x="3819"/>
        <item x="3061"/>
        <item x="809"/>
        <item x="1044"/>
        <item x="2504"/>
        <item x="41"/>
        <item x="1267"/>
        <item x="42"/>
        <item x="434"/>
        <item x="2073"/>
        <item x="1045"/>
        <item x="3257"/>
        <item x="653"/>
        <item x="2074"/>
        <item x="456"/>
        <item x="2855"/>
        <item x="565"/>
        <item x="225"/>
        <item x="131"/>
        <item x="111"/>
        <item x="1477"/>
        <item x="810"/>
        <item x="4079"/>
        <item x="4091"/>
        <item x="3946"/>
        <item x="3258"/>
        <item x="4080"/>
        <item x="1268"/>
        <item x="2897"/>
        <item x="3979"/>
        <item x="3808"/>
        <item x="4051"/>
        <item x="3947"/>
        <item x="3775"/>
        <item x="3948"/>
        <item x="3062"/>
        <item x="4000"/>
        <item x="3513"/>
        <item x="3894"/>
        <item x="3664"/>
        <item x="3259"/>
        <item x="2075"/>
        <item x="3260"/>
        <item x="3261"/>
        <item x="3131"/>
        <item x="1667"/>
        <item x="2749"/>
        <item x="811"/>
        <item x="566"/>
        <item x="419"/>
        <item x="3596"/>
        <item x="3409"/>
        <item x="2750"/>
        <item x="3626"/>
        <item x="3577"/>
        <item x="3410"/>
        <item x="1149"/>
        <item x="3171"/>
        <item x="4109"/>
        <item x="3627"/>
        <item x="3535"/>
        <item x="2505"/>
        <item x="2297"/>
        <item x="3063"/>
        <item x="3832"/>
        <item x="3758"/>
        <item x="3514"/>
        <item x="3064"/>
        <item x="3759"/>
        <item x="3578"/>
        <item x="3868"/>
        <item x="3820"/>
        <item x="1668"/>
        <item x="2076"/>
        <item x="3515"/>
        <item x="3065"/>
        <item x="3809"/>
        <item x="3312"/>
        <item x="2506"/>
        <item x="3"/>
        <item x="2607"/>
        <item x="1611"/>
        <item x="2751"/>
        <item x="3628"/>
        <item x="3169"/>
        <item x="3114"/>
        <item x="3579"/>
        <item x="2507"/>
        <item x="3262"/>
        <item x="3760"/>
        <item x="3810"/>
        <item x="1716"/>
        <item x="2211"/>
        <item x="4001"/>
        <item x="3411"/>
        <item x="2898"/>
        <item x="2752"/>
        <item x="3412"/>
        <item x="3151"/>
        <item x="2298"/>
        <item x="3413"/>
        <item x="392"/>
        <item x="2077"/>
        <item x="2899"/>
        <item x="1181"/>
        <item x="3629"/>
        <item x="3949"/>
        <item x="2753"/>
        <item x="3066"/>
        <item x="2437"/>
        <item x="3447"/>
        <item x="3516"/>
        <item x="2900"/>
        <item x="3761"/>
        <item x="1"/>
        <item x="393"/>
        <item x="2508"/>
        <item x="3517"/>
        <item x="2078"/>
        <item x="661"/>
        <item x="112"/>
        <item x="2509"/>
        <item x="1269"/>
        <item x="2235"/>
        <item x="3109"/>
        <item x="2510"/>
        <item x="1478"/>
        <item x="226"/>
        <item x="2079"/>
        <item x="2754"/>
        <item x="928"/>
        <item x="1592"/>
        <item x="1880"/>
        <item x="1046"/>
        <item x="2755"/>
        <item x="227"/>
        <item x="2756"/>
        <item x="812"/>
        <item x="1047"/>
        <item x="567"/>
        <item x="2080"/>
        <item x="2081"/>
        <item x="1589"/>
        <item x="3599"/>
        <item x="1784"/>
        <item x="1785"/>
        <item x="2082"/>
        <item x="1786"/>
        <item x="2380"/>
        <item x="420"/>
        <item x="3263"/>
        <item x="3173"/>
        <item x="2511"/>
        <item x="296"/>
        <item x="1787"/>
        <item x="2083"/>
        <item x="3290"/>
        <item x="1479"/>
        <item x="2212"/>
        <item x="1270"/>
        <item x="3950"/>
        <item x="713"/>
        <item x="568"/>
        <item x="569"/>
        <item x="2299"/>
        <item x="2084"/>
        <item x="1271"/>
        <item x="570"/>
        <item x="1048"/>
        <item x="1480"/>
        <item x="1481"/>
        <item x="1049"/>
        <item x="1050"/>
        <item x="2757"/>
        <item x="17"/>
        <item x="361"/>
        <item x="421"/>
        <item x="2512"/>
        <item x="2085"/>
        <item x="2086"/>
        <item x="571"/>
        <item x="228"/>
        <item x="1482"/>
        <item x="2758"/>
        <item x="572"/>
        <item x="158"/>
        <item x="1483"/>
        <item x="2087"/>
        <item x="1859"/>
        <item x="1272"/>
        <item x="1273"/>
        <item x="2759"/>
        <item x="2088"/>
        <item x="1362"/>
        <item x="813"/>
        <item x="77"/>
        <item x="1484"/>
        <item x="328"/>
        <item x="2760"/>
        <item x="2089"/>
        <item x="57"/>
        <item x="573"/>
        <item x="2300"/>
        <item x="29"/>
        <item x="348"/>
        <item x="1485"/>
        <item x="1051"/>
        <item x="1052"/>
        <item x="2594"/>
        <item x="1274"/>
        <item x="1486"/>
        <item x="1487"/>
        <item x="1275"/>
        <item x="1346"/>
        <item x="422"/>
        <item x="574"/>
        <item x="169"/>
        <item x="439"/>
        <item x="1053"/>
        <item x="1669"/>
        <item x="1276"/>
        <item x="575"/>
        <item x="814"/>
        <item x="694"/>
        <item x="302"/>
        <item x="2438"/>
        <item x="2513"/>
        <item x="1054"/>
        <item x="3580"/>
        <item x="229"/>
        <item x="2514"/>
        <item x="1860"/>
        <item x="2090"/>
        <item x="2595"/>
        <item x="576"/>
        <item x="329"/>
        <item x="1488"/>
        <item x="3595"/>
        <item x="577"/>
        <item x="1055"/>
        <item x="1788"/>
        <item x="78"/>
        <item x="2929"/>
        <item x="3762"/>
        <item x="1277"/>
        <item x="1371"/>
        <item x="2091"/>
        <item x="1278"/>
        <item x="3067"/>
        <item x="3264"/>
        <item x="2092"/>
        <item x="2761"/>
        <item x="1489"/>
        <item x="1279"/>
        <item x="2093"/>
        <item x="3265"/>
        <item x="4002"/>
        <item x="2301"/>
        <item x="1490"/>
        <item x="2852"/>
        <item x="2901"/>
        <item x="2213"/>
        <item x="394"/>
        <item x="2762"/>
        <item x="3653"/>
        <item x="159"/>
        <item x="58"/>
        <item x="1491"/>
        <item x="3518"/>
        <item x="1492"/>
        <item x="1056"/>
        <item x="2763"/>
        <item x="2214"/>
        <item x="2094"/>
        <item x="3763"/>
        <item x="230"/>
        <item x="1493"/>
        <item x="2902"/>
        <item x="2439"/>
        <item x="2764"/>
        <item x="2215"/>
        <item x="395"/>
        <item x="4003"/>
        <item x="2095"/>
        <item x="815"/>
        <item x="1670"/>
        <item x="2302"/>
        <item x="1280"/>
        <item x="2599"/>
        <item x="4017"/>
        <item x="3519"/>
        <item x="912"/>
        <item x="2963"/>
        <item x="2765"/>
        <item x="3414"/>
        <item x="578"/>
        <item x="920"/>
        <item x="1057"/>
        <item x="2096"/>
        <item x="330"/>
        <item x="1281"/>
        <item x="30"/>
        <item x="231"/>
        <item x="113"/>
        <item x="3415"/>
        <item x="3654"/>
        <item x="1494"/>
        <item x="913"/>
        <item x="579"/>
        <item x="2515"/>
        <item x="2766"/>
        <item x="396"/>
        <item x="1575"/>
        <item x="1282"/>
        <item x="1283"/>
        <item x="1671"/>
        <item x="580"/>
        <item x="816"/>
        <item x="1789"/>
        <item x="2516"/>
        <item x="1284"/>
        <item x="3416"/>
        <item x="4034"/>
        <item x="1495"/>
        <item x="2767"/>
        <item x="3764"/>
        <item x="1058"/>
        <item x="3417"/>
        <item x="4081"/>
        <item x="581"/>
        <item x="4107"/>
        <item x="3765"/>
        <item x="3266"/>
        <item x="4066"/>
        <item x="3068"/>
        <item x="695"/>
        <item x="2452"/>
        <item x="3069"/>
        <item x="3869"/>
        <item x="2768"/>
        <item x="4112"/>
        <item x="2097"/>
        <item x="582"/>
        <item x="2769"/>
        <item x="2098"/>
        <item x="817"/>
        <item x="2770"/>
        <item x="2099"/>
        <item x="1672"/>
        <item x="583"/>
        <item x="2303"/>
        <item x="1583"/>
        <item x="1059"/>
        <item x="2100"/>
        <item x="2101"/>
        <item x="2517"/>
        <item x="21"/>
        <item x="1496"/>
        <item x="397"/>
        <item x="2102"/>
        <item x="1497"/>
        <item x="1790"/>
        <item x="2103"/>
        <item x="3970"/>
        <item x="3418"/>
        <item x="2771"/>
        <item x="1176"/>
        <item x="3419"/>
        <item x="584"/>
        <item x="3267"/>
        <item x="2772"/>
        <item x="2553"/>
        <item x="1498"/>
        <item x="585"/>
        <item x="114"/>
        <item x="3070"/>
        <item x="3581"/>
        <item x="2773"/>
        <item x="3766"/>
        <item x="730"/>
        <item x="232"/>
        <item x="2398"/>
        <item x="2381"/>
        <item x="1499"/>
        <item x="3630"/>
        <item x="2840"/>
        <item x="2518"/>
        <item x="331"/>
        <item x="1500"/>
        <item x="3420"/>
        <item x="818"/>
        <item x="115"/>
        <item x="1791"/>
        <item x="2774"/>
        <item x="3421"/>
        <item x="1612"/>
        <item x="2554"/>
        <item x="3302"/>
        <item x="1831"/>
        <item x="3071"/>
        <item x="2382"/>
        <item x="1861"/>
        <item x="2775"/>
        <item x="362"/>
        <item x="2104"/>
        <item x="1285"/>
        <item x="451"/>
        <item x="3631"/>
        <item x="2105"/>
        <item x="3520"/>
        <item x="904"/>
        <item x="819"/>
        <item x="586"/>
        <item x="1501"/>
        <item x="3951"/>
        <item x="3422"/>
        <item x="3423"/>
        <item x="233"/>
        <item x="587"/>
        <item x="3268"/>
        <item x="1502"/>
        <item x="2538"/>
        <item x="820"/>
        <item x="3072"/>
        <item x="2903"/>
        <item x="1792"/>
        <item x="2453"/>
        <item x="234"/>
        <item x="2106"/>
        <item x="1704"/>
        <item x="332"/>
        <item x="1673"/>
        <item x="3767"/>
        <item x="2776"/>
        <item x="116"/>
        <item x="3269"/>
        <item x="3424"/>
        <item x="3768"/>
        <item x="3152"/>
        <item x="3073"/>
        <item x="4037"/>
        <item x="4092"/>
        <item x="2777"/>
        <item x="1503"/>
        <item x="3852"/>
        <item x="3425"/>
        <item x="4059"/>
        <item x="2519"/>
        <item x="4049"/>
        <item x="588"/>
        <item x="2778"/>
        <item x="2904"/>
        <item x="2905"/>
        <item x="4105"/>
        <item x="3426"/>
        <item x="3074"/>
        <item x="2779"/>
        <item x="3303"/>
        <item x="3811"/>
        <item x="4096"/>
        <item x="4103"/>
        <item x="4093"/>
        <item x="2584"/>
        <item x="3270"/>
        <item x="1824"/>
        <item x="3427"/>
        <item x="3271"/>
        <item x="3272"/>
        <item x="3821"/>
        <item x="3428"/>
        <item x="4038"/>
        <item x="2107"/>
        <item x="3952"/>
        <item x="1793"/>
        <item x="3953"/>
        <item x="2968"/>
        <item x="3273"/>
        <item x="2780"/>
        <item x="3662"/>
        <item x="1060"/>
        <item x="2906"/>
        <item x="1286"/>
        <item x="3110"/>
        <item x="1825"/>
        <item x="1794"/>
        <item x="2232"/>
        <item x="589"/>
        <item x="3632"/>
        <item x="3769"/>
        <item x="3443"/>
        <item x="3429"/>
        <item x="3274"/>
        <item x="2847"/>
        <item x="3960"/>
        <item x="3853"/>
        <item x="2781"/>
        <item x="398"/>
        <item x="590"/>
        <item x="4082"/>
        <item x="2782"/>
        <item x="4095"/>
        <item x="821"/>
        <item x="50"/>
        <item x="3980"/>
        <item x="4085"/>
        <item x="4100"/>
        <item x="3430"/>
        <item x="3954"/>
        <item x="3075"/>
        <item x="714"/>
        <item x="2783"/>
        <item x="1826"/>
        <item x="3521"/>
        <item x="235"/>
        <item x="591"/>
        <item x="406"/>
        <item x="236"/>
        <item x="822"/>
        <item x="59"/>
        <item x="3770"/>
        <item x="2784"/>
        <item x="237"/>
        <item x="1352"/>
        <item x="363"/>
        <item x="2785"/>
        <item x="3431"/>
        <item x="3771"/>
        <item x="3275"/>
        <item x="914"/>
        <item x="715"/>
        <item x="1674"/>
        <item x="1675"/>
        <item x="1162"/>
        <item x="1504"/>
        <item x="2383"/>
        <item x="2108"/>
        <item x="2216"/>
        <item x="1795"/>
        <item x="2109"/>
        <item x="823"/>
        <item x="1862"/>
        <item x="1061"/>
        <item x="1796"/>
        <item x="2944"/>
        <item x="1287"/>
        <item x="399"/>
        <item x="3582"/>
        <item x="1505"/>
        <item x="1288"/>
        <item x="2520"/>
        <item x="1062"/>
        <item x="2384"/>
        <item x="1063"/>
        <item x="2786"/>
        <item x="1506"/>
        <item x="2110"/>
        <item x="924"/>
        <item x="1289"/>
        <item x="824"/>
        <item x="1832"/>
        <item x="696"/>
        <item x="238"/>
        <item x="2385"/>
        <item x="1290"/>
        <item x="1835"/>
        <item x="592"/>
        <item x="1584"/>
        <item x="3076"/>
        <item x="60"/>
        <item x="3786"/>
        <item x="1797"/>
        <item x="1705"/>
        <item x="2787"/>
        <item x="2111"/>
        <item x="2848"/>
        <item x="1676"/>
        <item x="4106"/>
        <item x="2788"/>
        <item x="3522"/>
        <item x="2112"/>
        <item x="3772"/>
        <item x="1064"/>
        <item x="2113"/>
        <item x="593"/>
        <item x="239"/>
        <item x="2521"/>
        <item x="2114"/>
        <item x="2217"/>
        <item x="2115"/>
        <item x="2596"/>
        <item x="1507"/>
        <item x="3313"/>
        <item x="1798"/>
        <item x="2304"/>
        <item x="2907"/>
        <item x="3583"/>
        <item x="1065"/>
        <item x="1863"/>
        <item x="2908"/>
        <item x="3276"/>
        <item x="3077"/>
        <item x="1799"/>
        <item x="1291"/>
        <item x="1576"/>
        <item x="3523"/>
        <item x="1066"/>
        <item x="697"/>
        <item x="698"/>
        <item x="2386"/>
        <item x="3277"/>
        <item x="1340"/>
        <item x="594"/>
        <item x="595"/>
        <item x="2116"/>
        <item x="1800"/>
        <item x="3078"/>
        <item x="3278"/>
        <item x="3584"/>
        <item x="1363"/>
        <item x="2233"/>
        <item x="1508"/>
        <item x="2555"/>
        <item x="2789"/>
        <item x="2522"/>
        <item x="886"/>
        <item x="3291"/>
        <item x="2790"/>
        <item x="1292"/>
        <item x="2909"/>
        <item x="2218"/>
        <item x="3432"/>
        <item x="825"/>
        <item x="1168"/>
        <item x="3279"/>
        <item x="2945"/>
        <item x="117"/>
        <item x="2791"/>
        <item x="1067"/>
        <item x="2387"/>
        <item x="3314"/>
        <item x="2117"/>
        <item x="1599"/>
        <item x="2915"/>
        <item x="1293"/>
        <item x="1294"/>
        <item x="1347"/>
        <item x="2305"/>
        <item x="3079"/>
        <item x="1068"/>
        <item x="2523"/>
        <item x="915"/>
        <item x="826"/>
        <item x="2792"/>
        <item x="1801"/>
        <item x="3099"/>
        <item x="916"/>
        <item x="1864"/>
        <item x="2118"/>
        <item x="1295"/>
        <item x="2230"/>
        <item x="1069"/>
        <item x="2119"/>
        <item x="3533"/>
        <item x="423"/>
        <item x="1509"/>
        <item x="1885"/>
        <item x="3080"/>
        <item x="1296"/>
        <item x="2793"/>
        <item x="240"/>
        <item x="1070"/>
        <item x="241"/>
        <item x="35"/>
        <item x="1865"/>
        <item x="333"/>
        <item x="364"/>
        <item x="827"/>
        <item x="2219"/>
        <item x="2794"/>
        <item x="1510"/>
        <item x="1511"/>
        <item x="1512"/>
        <item x="2540"/>
        <item x="917"/>
        <item x="3081"/>
        <item x="1802"/>
        <item x="828"/>
        <item x="596"/>
        <item x="1677"/>
        <item x="139"/>
        <item x="2346"/>
        <item x="1297"/>
        <item x="1298"/>
        <item x="1071"/>
        <item x="424"/>
        <item x="1803"/>
        <item x="2857"/>
        <item x="651"/>
        <item x="1072"/>
        <item x="242"/>
        <item x="1299"/>
        <item x="243"/>
        <item x="1600"/>
        <item x="597"/>
        <item x="829"/>
        <item x="160"/>
        <item x="2524"/>
        <item x="425"/>
        <item x="918"/>
        <item x="598"/>
        <item x="830"/>
        <item x="2120"/>
        <item x="2306"/>
        <item x="1678"/>
        <item x="1713"/>
        <item x="2121"/>
        <item x="79"/>
        <item x="1300"/>
        <item x="3082"/>
        <item x="2525"/>
        <item x="1513"/>
        <item x="1606"/>
        <item x="2307"/>
        <item x="365"/>
        <item x="1866"/>
        <item x="244"/>
        <item x="831"/>
        <item x="1073"/>
        <item x="2220"/>
        <item x="599"/>
        <item x="1679"/>
        <item x="2122"/>
        <item x="2123"/>
        <item x="245"/>
        <item x="1514"/>
        <item x="905"/>
        <item x="832"/>
        <item x="1074"/>
        <item x="2795"/>
        <item x="1804"/>
        <item x="2585"/>
        <item x="2124"/>
        <item x="246"/>
        <item x="2448"/>
        <item x="1515"/>
        <item x="1301"/>
        <item x="247"/>
        <item x="400"/>
        <item x="600"/>
        <item x="2125"/>
        <item x="833"/>
        <item x="61"/>
        <item x="601"/>
        <item x="1075"/>
        <item x="1680"/>
        <item x="1516"/>
        <item x="2526"/>
        <item x="2527"/>
        <item x="303"/>
        <item x="1076"/>
        <item x="1517"/>
        <item x="1805"/>
        <item x="1681"/>
        <item x="906"/>
        <item x="2308"/>
        <item x="1077"/>
        <item x="1078"/>
        <item x="1518"/>
        <item x="834"/>
        <item x="2796"/>
        <item x="835"/>
        <item x="248"/>
        <item x="249"/>
        <item x="836"/>
        <item x="304"/>
        <item x="250"/>
        <item x="837"/>
        <item x="80"/>
        <item x="1806"/>
        <item x="699"/>
        <item x="2797"/>
        <item x="1374"/>
        <item x="3083"/>
        <item x="1079"/>
        <item x="251"/>
        <item x="140"/>
        <item x="2798"/>
        <item x="1080"/>
        <item x="252"/>
        <item x="253"/>
        <item x="1519"/>
        <item x="3084"/>
        <item x="1520"/>
        <item x="254"/>
        <item x="1521"/>
        <item x="62"/>
        <item x="1807"/>
        <item x="898"/>
        <item x="1808"/>
        <item x="1353"/>
        <item x="366"/>
        <item x="2799"/>
        <item x="1522"/>
        <item x="81"/>
        <item x="2309"/>
        <item x="3524"/>
        <item x="1706"/>
        <item x="838"/>
        <item x="1081"/>
        <item x="43"/>
        <item x="1082"/>
        <item x="1083"/>
        <item x="1084"/>
        <item x="2597"/>
        <item x="2800"/>
        <item x="602"/>
        <item x="2126"/>
        <item x="1523"/>
        <item x="1302"/>
        <item x="700"/>
        <item x="2127"/>
        <item x="1303"/>
        <item x="82"/>
        <item x="603"/>
        <item x="118"/>
        <item x="1085"/>
        <item x="604"/>
        <item x="605"/>
        <item x="1150"/>
        <item x="426"/>
        <item x="255"/>
        <item x="349"/>
        <item x="606"/>
        <item x="119"/>
        <item x="367"/>
        <item x="2801"/>
        <item x="1524"/>
        <item x="1086"/>
        <item x="458"/>
        <item x="256"/>
        <item x="257"/>
        <item x="258"/>
        <item x="83"/>
        <item x="2802"/>
        <item x="2128"/>
        <item x="1087"/>
        <item x="1682"/>
        <item x="1525"/>
        <item x="2803"/>
        <item x="1364"/>
        <item x="84"/>
        <item x="259"/>
        <item x="1088"/>
        <item x="1883"/>
        <item x="1089"/>
        <item x="120"/>
        <item x="121"/>
        <item x="919"/>
        <item x="1090"/>
        <item x="839"/>
        <item x="840"/>
        <item x="2804"/>
        <item x="1526"/>
        <item x="1607"/>
        <item x="1304"/>
        <item x="890"/>
        <item x="1527"/>
        <item x="1091"/>
        <item x="1528"/>
        <item x="2129"/>
        <item x="607"/>
        <item x="260"/>
        <item x="1711"/>
        <item x="841"/>
        <item x="161"/>
        <item x="2130"/>
        <item x="1529"/>
        <item x="880"/>
        <item x="891"/>
        <item x="1092"/>
        <item x="608"/>
        <item x="842"/>
        <item x="1809"/>
        <item x="1305"/>
        <item x="609"/>
        <item x="1306"/>
        <item x="1530"/>
        <item x="2805"/>
        <item x="31"/>
        <item x="1531"/>
        <item x="452"/>
        <item x="843"/>
        <item x="610"/>
        <item x="1365"/>
        <item x="261"/>
        <item x="1532"/>
        <item x="1307"/>
        <item x="1810"/>
        <item x="844"/>
        <item x="1093"/>
        <item x="1094"/>
        <item x="141"/>
        <item x="732"/>
        <item x="1811"/>
        <item x="2806"/>
        <item x="262"/>
        <item x="1601"/>
        <item x="2310"/>
        <item x="892"/>
        <item x="263"/>
        <item x="1354"/>
        <item x="611"/>
        <item x="457"/>
        <item x="264"/>
        <item x="2131"/>
        <item x="1095"/>
        <item x="44"/>
        <item x="352"/>
        <item x="1096"/>
        <item x="334"/>
        <item x="122"/>
        <item x="701"/>
        <item x="2221"/>
        <item x="845"/>
        <item x="1308"/>
        <item x="85"/>
        <item x="662"/>
        <item x="3585"/>
        <item x="1151"/>
        <item x="612"/>
        <item x="1309"/>
        <item x="846"/>
        <item x="405"/>
        <item x="2222"/>
        <item x="2132"/>
        <item x="1177"/>
        <item x="1163"/>
        <item x="3955"/>
        <item x="142"/>
        <item x="613"/>
        <item x="1585"/>
        <item x="1310"/>
        <item x="129"/>
        <item x="265"/>
        <item x="614"/>
        <item x="453"/>
        <item x="1097"/>
        <item x="615"/>
        <item x="616"/>
        <item x="2133"/>
        <item x="1098"/>
        <item x="847"/>
        <item x="266"/>
        <item x="1533"/>
        <item x="2231"/>
        <item x="2807"/>
        <item x="32"/>
        <item x="335"/>
        <item x="848"/>
        <item x="267"/>
        <item x="454"/>
        <item x="849"/>
        <item x="617"/>
        <item x="1534"/>
        <item x="1535"/>
        <item x="1613"/>
        <item x="2440"/>
        <item x="268"/>
        <item x="63"/>
        <item x="1812"/>
        <item x="2134"/>
        <item x="368"/>
        <item x="1099"/>
        <item x="1536"/>
        <item x="887"/>
        <item x="1341"/>
        <item x="663"/>
        <item x="1311"/>
        <item x="618"/>
        <item x="269"/>
        <item x="7"/>
        <item x="1100"/>
        <item x="1813"/>
        <item x="850"/>
        <item x="1537"/>
        <item x="86"/>
        <item x="1538"/>
        <item x="305"/>
        <item x="427"/>
        <item x="926"/>
        <item x="619"/>
        <item x="1312"/>
        <item x="2135"/>
        <item x="716"/>
        <item x="1313"/>
        <item x="1314"/>
        <item x="1315"/>
        <item x="374"/>
        <item x="1101"/>
        <item x="620"/>
        <item x="2837"/>
        <item x="1539"/>
        <item x="621"/>
        <item x="1316"/>
        <item x="1540"/>
        <item x="1541"/>
        <item x="1814"/>
        <item x="1102"/>
        <item x="3956"/>
        <item x="4094"/>
        <item x="1542"/>
        <item x="3125"/>
        <item x="270"/>
        <item x="2136"/>
        <item x="3854"/>
        <item x="1683"/>
        <item x="4004"/>
        <item x="1543"/>
        <item x="1602"/>
        <item x="3433"/>
        <item x="622"/>
        <item x="1544"/>
        <item x="369"/>
        <item x="3434"/>
        <item x="2137"/>
        <item x="623"/>
        <item x="2808"/>
        <item x="271"/>
        <item x="3633"/>
        <item x="401"/>
        <item x="272"/>
        <item x="273"/>
        <item x="123"/>
        <item x="1103"/>
        <item x="851"/>
        <item x="2138"/>
        <item x="2139"/>
        <item x="1104"/>
        <item x="852"/>
        <item x="1545"/>
        <item x="87"/>
        <item x="1546"/>
        <item x="2528"/>
        <item x="68"/>
        <item x="428"/>
        <item x="341"/>
        <item x="702"/>
        <item x="1547"/>
        <item x="624"/>
        <item x="625"/>
        <item x="67"/>
        <item x="1684"/>
        <item x="1548"/>
        <item x="1815"/>
        <item x="1867"/>
        <item x="18"/>
        <item x="429"/>
        <item x="2910"/>
        <item x="1105"/>
        <item x="1106"/>
        <item x="1549"/>
        <item x="626"/>
        <item x="1550"/>
        <item x="1685"/>
        <item x="402"/>
        <item x="2140"/>
        <item x="143"/>
        <item x="2141"/>
        <item x="1551"/>
        <item x="1552"/>
        <item x="853"/>
        <item x="3634"/>
        <item x="627"/>
        <item x="130"/>
        <item x="1686"/>
        <item x="1816"/>
        <item x="1107"/>
        <item x="1108"/>
        <item x="2142"/>
        <item x="1317"/>
        <item x="274"/>
        <item x="854"/>
        <item x="1553"/>
        <item x="652"/>
        <item x="124"/>
        <item x="1368"/>
        <item x="855"/>
        <item x="628"/>
        <item x="370"/>
        <item x="629"/>
        <item x="727"/>
        <item x="275"/>
        <item x="2441"/>
        <item x="1109"/>
        <item x="2809"/>
        <item x="1687"/>
        <item x="430"/>
        <item x="1817"/>
        <item x="276"/>
        <item x="64"/>
        <item x="1603"/>
        <item x="2143"/>
        <item x="856"/>
        <item x="1868"/>
        <item x="1836"/>
        <item x="125"/>
        <item x="440"/>
        <item x="1110"/>
        <item x="3280"/>
        <item x="2144"/>
        <item x="630"/>
        <item x="2223"/>
        <item x="441"/>
        <item x="857"/>
        <item x="858"/>
        <item x="45"/>
        <item x="859"/>
        <item x="371"/>
        <item x="860"/>
        <item x="1818"/>
        <item x="1111"/>
        <item x="3281"/>
        <item x="2145"/>
        <item x="1164"/>
        <item x="703"/>
        <item x="33"/>
        <item x="2556"/>
        <item x="1318"/>
        <item x="2146"/>
        <item x="277"/>
        <item x="2311"/>
        <item x="631"/>
        <item x="278"/>
        <item x="2147"/>
        <item x="1319"/>
        <item x="306"/>
        <item x="1869"/>
        <item x="1688"/>
        <item x="861"/>
        <item x="1819"/>
        <item x="2148"/>
        <item x="279"/>
        <item x="717"/>
        <item x="2149"/>
        <item x="862"/>
        <item x="2388"/>
        <item x="2810"/>
        <item x="1112"/>
        <item x="1820"/>
        <item x="664"/>
        <item x="1113"/>
        <item x="632"/>
        <item x="2150"/>
        <item x="2151"/>
        <item x="1320"/>
        <item x="1114"/>
        <item x="2529"/>
        <item x="1115"/>
        <item x="1178"/>
        <item x="3085"/>
        <item x="1321"/>
        <item x="1870"/>
        <item x="1116"/>
        <item x="704"/>
        <item x="633"/>
        <item x="1117"/>
        <item x="2312"/>
        <item x="144"/>
        <item x="3855"/>
        <item x="1697"/>
        <item x="3086"/>
        <item x="863"/>
        <item x="2926"/>
        <item x="2389"/>
        <item x="2152"/>
        <item x="336"/>
        <item x="3307"/>
        <item x="2313"/>
        <item x="3833"/>
        <item x="2811"/>
        <item x="3304"/>
        <item x="2153"/>
        <item x="1554"/>
        <item x="2911"/>
        <item x="2530"/>
        <item x="4005"/>
        <item x="2442"/>
        <item x="864"/>
        <item x="634"/>
        <item x="1118"/>
        <item x="865"/>
        <item x="88"/>
        <item x="1119"/>
        <item x="1152"/>
        <item x="866"/>
        <item x="635"/>
        <item x="867"/>
        <item x="1120"/>
        <item x="89"/>
        <item x="636"/>
        <item x="126"/>
        <item x="1689"/>
        <item x="2154"/>
        <item x="1322"/>
        <item x="90"/>
        <item x="2155"/>
        <item x="337"/>
        <item x="1555"/>
        <item x="2156"/>
        <item x="280"/>
        <item x="34"/>
        <item x="281"/>
        <item x="705"/>
        <item x="706"/>
        <item x="1556"/>
        <item x="65"/>
        <item x="431"/>
        <item x="1121"/>
        <item x="3957"/>
        <item x="1122"/>
        <item x="2"/>
        <item x="2812"/>
        <item x="2157"/>
        <item x="2158"/>
        <item x="2603"/>
        <item x="3635"/>
        <item x="2390"/>
        <item x="2838"/>
        <item x="2946"/>
        <item x="3525"/>
        <item x="637"/>
        <item x="1323"/>
        <item x="2813"/>
        <item x="3958"/>
        <item x="2849"/>
        <item x="638"/>
        <item x="2159"/>
        <item x="2160"/>
        <item x="282"/>
        <item x="1324"/>
        <item x="2314"/>
        <item x="1123"/>
        <item x="2443"/>
        <item x="2315"/>
        <item x="2161"/>
        <item x="1179"/>
        <item x="1124"/>
        <item x="1125"/>
        <item x="2162"/>
        <item x="2947"/>
        <item x="2814"/>
        <item x="868"/>
        <item x="3087"/>
        <item x="2224"/>
        <item x="342"/>
        <item x="3526"/>
        <item x="1715"/>
        <item x="3435"/>
        <item x="3153"/>
        <item x="3088"/>
        <item x="2444"/>
        <item x="283"/>
        <item x="3527"/>
        <item x="3089"/>
        <item x="2815"/>
        <item x="4061"/>
        <item x="2816"/>
        <item x="1126"/>
        <item x="1127"/>
        <item x="2531"/>
        <item x="3090"/>
        <item x="432"/>
        <item x="639"/>
        <item x="3773"/>
        <item x="3091"/>
        <item x="640"/>
        <item x="888"/>
        <item x="1325"/>
        <item x="1326"/>
        <item x="2817"/>
        <item x="1327"/>
        <item x="1557"/>
        <item x="1558"/>
        <item x="869"/>
        <item x="2818"/>
        <item x="870"/>
        <item x="871"/>
        <item x="641"/>
        <item x="403"/>
        <item x="3812"/>
        <item x="2316"/>
        <item x="2532"/>
        <item x="3092"/>
        <item x="2819"/>
        <item x="1328"/>
        <item x="872"/>
        <item x="1128"/>
        <item x="1690"/>
        <item x="3813"/>
        <item x="2163"/>
        <item x="1329"/>
        <item x="1559"/>
        <item x="404"/>
        <item x="2856"/>
        <item x="3093"/>
        <item x="46"/>
        <item x="2164"/>
        <item x="1330"/>
        <item x="2165"/>
        <item x="3282"/>
        <item x="2820"/>
        <item x="2533"/>
        <item x="2912"/>
        <item x="2391"/>
        <item x="2166"/>
        <item x="1560"/>
        <item x="3283"/>
        <item x="1370"/>
        <item x="1590"/>
        <item x="2167"/>
        <item x="2168"/>
        <item x="2225"/>
        <item x="707"/>
        <item x="2169"/>
        <item x="2170"/>
        <item x="1129"/>
        <item x="2317"/>
        <item x="1561"/>
        <item x="3528"/>
        <item x="2821"/>
        <item x="1821"/>
        <item x="4035"/>
        <item x="3441"/>
        <item x="3132"/>
        <item x="3436"/>
        <item x="907"/>
        <item x="2226"/>
        <item x="3456"/>
        <item x="1130"/>
        <item x="708"/>
        <item x="1562"/>
        <item x="2171"/>
        <item x="736"/>
        <item x="2822"/>
        <item x="1131"/>
        <item x="1132"/>
        <item x="2445"/>
        <item x="899"/>
        <item x="2172"/>
        <item x="1367"/>
        <item x="3094"/>
        <item x="2962"/>
        <item x="642"/>
        <item x="2173"/>
        <item x="643"/>
        <item x="353"/>
        <item x="728"/>
        <item x="3886"/>
        <item x="1133"/>
        <item x="2318"/>
        <item x="1331"/>
        <item x="3529"/>
        <item x="442"/>
        <item x="2850"/>
        <item x="873"/>
        <item x="1134"/>
        <item x="2174"/>
        <item x="162"/>
        <item x="874"/>
        <item x="1563"/>
        <item x="893"/>
        <item x="284"/>
        <item x="2823"/>
        <item x="3774"/>
        <item x="1135"/>
        <item x="66"/>
        <item x="1564"/>
        <item x="1565"/>
        <item x="718"/>
        <item x="2392"/>
        <item x="2534"/>
        <item x="709"/>
        <item x="719"/>
        <item x="1136"/>
        <item x="285"/>
        <item x="1566"/>
        <item x="3530"/>
        <item x="1137"/>
        <item x="644"/>
        <item x="925"/>
        <item x="2397"/>
        <item x="91"/>
        <item x="307"/>
        <item x="1138"/>
        <item x="2586"/>
        <item x="2393"/>
        <item x="286"/>
        <item x="2824"/>
        <item x="875"/>
        <item x="1691"/>
        <item x="338"/>
        <item x="3095"/>
        <item x="3154"/>
        <item x="2394"/>
        <item x="433"/>
        <item x="2175"/>
        <item x="1822"/>
        <item x="1567"/>
        <item x="1139"/>
        <item x="3284"/>
        <item x="1332"/>
        <item x="2176"/>
        <item x="2320"/>
        <item x="3315"/>
        <item x="2948"/>
        <item x="2825"/>
        <item x="2319"/>
        <item x="372"/>
        <item x="1333"/>
        <item x="287"/>
        <item x="2535"/>
        <item x="2177"/>
        <item x="2826"/>
        <item x="127"/>
        <item x="339"/>
        <item x="2178"/>
        <item x="2228"/>
        <item x="2179"/>
        <item x="3124"/>
        <item x="3285"/>
        <item x="876"/>
        <item x="288"/>
        <item x="1568"/>
        <item x="289"/>
        <item x="2562"/>
        <item x="2180"/>
        <item x="877"/>
        <item x="1692"/>
        <item x="1707"/>
        <item x="2827"/>
        <item x="2828"/>
        <item x="295"/>
        <item x="3286"/>
        <item x="2598"/>
        <item x="1140"/>
        <item x="1823"/>
        <item x="3096"/>
        <item x="2181"/>
        <item x="1616"/>
        <item x="720"/>
        <item x="645"/>
        <item x="3287"/>
        <item x="646"/>
        <item x="1693"/>
        <item x="1355"/>
        <item x="1141"/>
        <item x="373"/>
        <item x="3097"/>
        <item x="92"/>
        <item x="1569"/>
        <item x="1570"/>
        <item x="1166"/>
        <item x="47"/>
        <item x="1694"/>
        <item x="1571"/>
        <item x="1695"/>
        <item x="647"/>
        <item x="2600"/>
        <item x="1142"/>
        <item x="2182"/>
        <item x="648"/>
        <item x="889"/>
        <item x="3968"/>
        <item x="1334"/>
        <item x="1143"/>
        <item x="3531"/>
        <item x="1696"/>
        <item x="2829"/>
        <item x="3856"/>
        <item x="1871"/>
        <item x="93"/>
        <item x="340"/>
        <item x="290"/>
        <item x="649"/>
        <item x="1572"/>
        <item x="3542"/>
        <item x="2183"/>
        <item x="1144"/>
        <item x="1573"/>
        <item x="291"/>
        <item x="128"/>
        <item x="1574"/>
        <item x="1335"/>
        <item x="878"/>
        <item x="4114"/>
        <item t="default"/>
      </items>
    </pivotField>
    <pivotField axis="axisRow" showAll="0">
      <items count="4109">
        <item x="1244"/>
        <item x="647"/>
        <item x="3159"/>
        <item x="3320"/>
        <item x="2161"/>
        <item x="292"/>
        <item x="3361"/>
        <item x="1634"/>
        <item x="1200"/>
        <item x="2377"/>
        <item x="2776"/>
        <item x="3884"/>
        <item x="1153"/>
        <item x="844"/>
        <item x="1615"/>
        <item x="1588"/>
        <item x="1660"/>
        <item x="1824"/>
        <item x="2332"/>
        <item x="3826"/>
        <item x="1275"/>
        <item x="1202"/>
        <item x="3597"/>
        <item x="2208"/>
        <item x="3120"/>
        <item x="2014"/>
        <item x="2712"/>
        <item x="1293"/>
        <item x="2179"/>
        <item x="2481"/>
        <item x="3367"/>
        <item x="437"/>
        <item x="3310"/>
        <item x="3008"/>
        <item x="456"/>
        <item x="1699"/>
        <item x="2806"/>
        <item x="476"/>
        <item x="832"/>
        <item x="1845"/>
        <item x="863"/>
        <item x="381"/>
        <item x="2349"/>
        <item x="2361"/>
        <item x="3580"/>
        <item x="1105"/>
        <item x="726"/>
        <item x="1532"/>
        <item x="1986"/>
        <item x="1489"/>
        <item x="3169"/>
        <item x="1804"/>
        <item x="733"/>
        <item x="2251"/>
        <item x="2786"/>
        <item x="2124"/>
        <item x="69"/>
        <item x="3294"/>
        <item x="2995"/>
        <item x="2493"/>
        <item x="1664"/>
        <item x="587"/>
        <item x="4082"/>
        <item x="252"/>
        <item x="2310"/>
        <item x="2559"/>
        <item x="2756"/>
        <item x="625"/>
        <item x="461"/>
        <item x="301"/>
        <item x="1751"/>
        <item x="3998"/>
        <item x="2605"/>
        <item x="1380"/>
        <item x="2552"/>
        <item x="3520"/>
        <item x="1716"/>
        <item x="1665"/>
        <item x="169"/>
        <item x="892"/>
        <item x="4028"/>
        <item x="1749"/>
        <item x="1890"/>
        <item x="1252"/>
        <item x="1671"/>
        <item x="3185"/>
        <item x="3079"/>
        <item x="26"/>
        <item x="1536"/>
        <item x="3523"/>
        <item x="1503"/>
        <item x="3629"/>
        <item x="1741"/>
        <item x="2294"/>
        <item x="1526"/>
        <item x="1923"/>
        <item x="184"/>
        <item x="3042"/>
        <item x="1852"/>
        <item x="2593"/>
        <item x="2154"/>
        <item x="3265"/>
        <item x="1430"/>
        <item x="1546"/>
        <item x="2795"/>
        <item x="1018"/>
        <item x="1212"/>
        <item x="3895"/>
        <item x="1343"/>
        <item x="3966"/>
        <item x="3171"/>
        <item x="1336"/>
        <item x="1334"/>
        <item x="3000"/>
        <item x="1718"/>
        <item x="3812"/>
        <item x="1486"/>
        <item x="2615"/>
        <item x="2285"/>
        <item x="1945"/>
        <item x="3822"/>
        <item x="2144"/>
        <item x="249"/>
        <item x="3761"/>
        <item x="2679"/>
        <item x="1776"/>
        <item x="2773"/>
        <item x="3471"/>
        <item x="229"/>
        <item x="2157"/>
        <item x="243"/>
        <item x="1116"/>
        <item x="2571"/>
        <item x="1265"/>
        <item x="2664"/>
        <item x="2739"/>
        <item x="2839"/>
        <item x="845"/>
        <item x="661"/>
        <item x="204"/>
        <item x="606"/>
        <item x="1882"/>
        <item x="3289"/>
        <item x="3309"/>
        <item x="2197"/>
        <item x="2994"/>
        <item x="1769"/>
        <item x="2313"/>
        <item x="917"/>
        <item x="2961"/>
        <item x="2647"/>
        <item x="2231"/>
        <item x="3018"/>
        <item x="4095"/>
        <item x="408"/>
        <item x="214"/>
        <item x="3903"/>
        <item x="3494"/>
        <item x="1738"/>
        <item x="2396"/>
        <item x="3738"/>
        <item x="290"/>
        <item x="1238"/>
        <item x="497"/>
        <item x="1195"/>
        <item x="2112"/>
        <item x="664"/>
        <item x="3527"/>
        <item x="312"/>
        <item x="2810"/>
        <item x="3555"/>
        <item x="1058"/>
        <item x="2266"/>
        <item x="3759"/>
        <item x="3515"/>
        <item x="54"/>
        <item x="983"/>
        <item x="1837"/>
        <item x="60"/>
        <item x="1806"/>
        <item x="553"/>
        <item x="3585"/>
        <item x="697"/>
        <item x="1226"/>
        <item x="3961"/>
        <item x="762"/>
        <item x="1199"/>
        <item x="3504"/>
        <item x="228"/>
        <item x="1132"/>
        <item x="502"/>
        <item x="1122"/>
        <item x="2151"/>
        <item x="1710"/>
        <item x="2068"/>
        <item x="3855"/>
        <item x="1559"/>
        <item x="4065"/>
        <item x="1331"/>
        <item x="577"/>
        <item x="1780"/>
        <item x="1673"/>
        <item x="2446"/>
        <item x="1513"/>
        <item x="265"/>
        <item x="3406"/>
        <item x="3945"/>
        <item x="2101"/>
        <item x="635"/>
        <item x="627"/>
        <item x="1681"/>
        <item x="984"/>
        <item x="2239"/>
        <item x="766"/>
        <item x="123"/>
        <item x="3757"/>
        <item x="1819"/>
        <item x="3393"/>
        <item x="1905"/>
        <item x="3481"/>
        <item x="3255"/>
        <item x="2586"/>
        <item x="2769"/>
        <item x="1048"/>
        <item x="924"/>
        <item x="148"/>
        <item x="2973"/>
        <item x="1502"/>
        <item x="674"/>
        <item x="1941"/>
        <item x="958"/>
        <item x="2844"/>
        <item x="680"/>
        <item x="1608"/>
        <item x="386"/>
        <item x="694"/>
        <item x="3301"/>
        <item x="936"/>
        <item x="1781"/>
        <item x="2805"/>
        <item x="1158"/>
        <item x="2050"/>
        <item x="298"/>
        <item x="3885"/>
        <item x="2379"/>
        <item x="3126"/>
        <item x="2748"/>
        <item x="4069"/>
        <item x="1978"/>
        <item x="3918"/>
        <item x="2999"/>
        <item x="492"/>
        <item x="3535"/>
        <item x="2122"/>
        <item x="1157"/>
        <item x="1720"/>
        <item x="2318"/>
        <item x="3930"/>
        <item x="3551"/>
        <item x="2686"/>
        <item x="464"/>
        <item x="3926"/>
        <item x="1110"/>
        <item x="1017"/>
        <item x="158"/>
        <item x="1047"/>
        <item x="234"/>
        <item x="1142"/>
        <item x="2118"/>
        <item x="2434"/>
        <item x="3296"/>
        <item x="3517"/>
        <item x="1763"/>
        <item x="2250"/>
        <item x="454"/>
        <item x="684"/>
        <item x="281"/>
        <item x="320"/>
        <item x="1737"/>
        <item x="1542"/>
        <item x="2415"/>
        <item x="459"/>
        <item x="1406"/>
        <item x="2931"/>
        <item x="866"/>
        <item x="2158"/>
        <item x="328"/>
        <item x="2441"/>
        <item x="2134"/>
        <item x="861"/>
        <item x="4013"/>
        <item x="1691"/>
        <item x="1347"/>
        <item x="2293"/>
        <item x="2986"/>
        <item x="3825"/>
        <item x="1061"/>
        <item x="3161"/>
        <item x="3987"/>
        <item x="3785"/>
        <item x="2642"/>
        <item x="1307"/>
        <item x="4037"/>
        <item x="2341"/>
        <item x="3293"/>
        <item x="2026"/>
        <item x="2164"/>
        <item x="1424"/>
        <item x="3834"/>
        <item x="3847"/>
        <item x="230"/>
        <item x="1357"/>
        <item x="2809"/>
        <item x="1000"/>
        <item x="826"/>
        <item x="1875"/>
        <item x="1359"/>
        <item x="1931"/>
        <item x="3268"/>
        <item x="600"/>
        <item x="3007"/>
        <item x="1409"/>
        <item x="3348"/>
        <item x="3288"/>
        <item x="1101"/>
        <item x="2699"/>
        <item x="2319"/>
        <item x="770"/>
        <item x="2688"/>
        <item x="1519"/>
        <item x="76"/>
        <item x="86"/>
        <item x="3022"/>
        <item x="93"/>
        <item x="2088"/>
        <item x="1601"/>
        <item x="1968"/>
        <item x="3225"/>
        <item x="876"/>
        <item x="799"/>
        <item x="3322"/>
        <item x="3536"/>
        <item x="3099"/>
        <item x="2278"/>
        <item x="3503"/>
        <item x="962"/>
        <item x="1360"/>
        <item x="82"/>
        <item x="626"/>
        <item x="889"/>
        <item x="3541"/>
        <item x="919"/>
        <item x="3446"/>
        <item x="3795"/>
        <item x="70"/>
        <item x="1876"/>
        <item x="1487"/>
        <item x="1929"/>
        <item x="2801"/>
        <item x="1560"/>
        <item x="396"/>
        <item x="1479"/>
        <item x="81"/>
        <item x="2823"/>
        <item x="2269"/>
        <item x="3204"/>
        <item x="1027"/>
        <item x="3815"/>
        <item x="3256"/>
        <item x="4048"/>
        <item x="3965"/>
        <item x="3089"/>
        <item x="2603"/>
        <item x="3212"/>
        <item x="959"/>
        <item x="2630"/>
        <item x="2284"/>
        <item x="453"/>
        <item x="3664"/>
        <item x="1913"/>
        <item x="820"/>
        <item x="1877"/>
        <item x="3906"/>
        <item x="1684"/>
        <item x="1043"/>
        <item x="869"/>
        <item x="2024"/>
        <item x="2031"/>
        <item x="187"/>
        <item x="658"/>
        <item x="1237"/>
        <item x="1168"/>
        <item x="3667"/>
        <item x="4050"/>
        <item x="3569"/>
        <item x="4051"/>
        <item x="196"/>
        <item x="3325"/>
        <item x="3725"/>
        <item x="3425"/>
        <item x="2719"/>
        <item x="1584"/>
        <item x="797"/>
        <item x="2098"/>
        <item x="2620"/>
        <item x="58"/>
        <item x="2853"/>
        <item x="1578"/>
        <item x="2781"/>
        <item x="3512"/>
        <item x="141"/>
        <item x="2171"/>
        <item x="568"/>
        <item x="2420"/>
        <item x="3363"/>
        <item x="3078"/>
        <item x="1044"/>
        <item x="3041"/>
        <item x="943"/>
        <item x="828"/>
        <item x="3281"/>
        <item x="2916"/>
        <item x="3927"/>
        <item x="1371"/>
        <item x="736"/>
        <item x="2711"/>
        <item x="2163"/>
        <item x="1163"/>
        <item x="800"/>
        <item x="2969"/>
        <item x="3547"/>
        <item x="3656"/>
        <item x="3519"/>
        <item x="2483"/>
        <item x="1693"/>
        <item x="1850"/>
        <item x="395"/>
        <item x="2263"/>
        <item x="514"/>
        <item x="2350"/>
        <item x="3989"/>
        <item x="3659"/>
        <item x="1084"/>
        <item x="657"/>
        <item x="3726"/>
        <item x="3412"/>
        <item x="2629"/>
        <item x="1496"/>
        <item x="614"/>
        <item x="898"/>
        <item x="52"/>
        <item x="2045"/>
        <item x="151"/>
        <item x="930"/>
        <item x="2625"/>
        <item x="3213"/>
        <item x="2500"/>
        <item x="3356"/>
        <item x="3056"/>
        <item x="62"/>
        <item x="3063"/>
        <item x="3222"/>
        <item x="3145"/>
        <item x="3274"/>
        <item x="2768"/>
        <item x="2737"/>
        <item x="10"/>
        <item x="3492"/>
        <item x="3283"/>
        <item x="1847"/>
        <item x="2667"/>
        <item x="104"/>
        <item x="944"/>
        <item x="1031"/>
        <item x="955"/>
        <item x="50"/>
        <item x="1655"/>
        <item x="1088"/>
        <item x="3298"/>
        <item x="1003"/>
        <item x="345"/>
        <item x="971"/>
        <item x="843"/>
        <item x="739"/>
        <item x="2265"/>
        <item x="1864"/>
        <item x="969"/>
        <item x="13"/>
        <item x="3797"/>
        <item x="980"/>
        <item x="193"/>
        <item x="3061"/>
        <item x="2054"/>
        <item x="2612"/>
        <item x="801"/>
        <item x="75"/>
        <item x="1857"/>
        <item x="2382"/>
        <item x="1417"/>
        <item x="2860"/>
        <item x="3603"/>
        <item x="899"/>
        <item x="2460"/>
        <item x="1081"/>
        <item x="1800"/>
        <item x="3323"/>
        <item x="2895"/>
        <item x="2825"/>
        <item x="732"/>
        <item x="2779"/>
        <item x="2905"/>
        <item x="344"/>
        <item x="3374"/>
        <item x="2746"/>
        <item x="331"/>
        <item x="3203"/>
        <item x="567"/>
        <item x="1283"/>
        <item x="1552"/>
        <item x="3379"/>
        <item x="3781"/>
        <item x="1604"/>
        <item x="2456"/>
        <item x="2200"/>
        <item x="413"/>
        <item x="2037"/>
        <item x="1833"/>
        <item x="4097"/>
        <item x="1373"/>
        <item x="1020"/>
        <item x="933"/>
        <item x="2443"/>
        <item x="2666"/>
        <item x="3565"/>
        <item x="1218"/>
        <item x="2870"/>
        <item x="2240"/>
        <item x="831"/>
        <item x="3621"/>
        <item x="3890"/>
        <item x="171"/>
        <item x="2812"/>
        <item x="1994"/>
        <item x="137"/>
        <item x="1491"/>
        <item x="1717"/>
        <item x="3593"/>
        <item x="3949"/>
        <item x="47"/>
        <item x="3357"/>
        <item x="3545"/>
        <item x="55"/>
        <item x="798"/>
        <item x="477"/>
        <item x="2684"/>
        <item x="3950"/>
        <item x="2922"/>
        <item x="2836"/>
        <item x="3009"/>
        <item x="3194"/>
        <item x="311"/>
        <item x="1454"/>
        <item x="268"/>
        <item x="818"/>
        <item x="2381"/>
        <item x="2030"/>
        <item x="409"/>
        <item x="3304"/>
        <item x="926"/>
        <item x="3300"/>
        <item x="1581"/>
        <item x="2316"/>
        <item x="1091"/>
        <item x="1097"/>
        <item x="3457"/>
        <item x="2673"/>
        <item x="2920"/>
        <item x="2731"/>
        <item x="2076"/>
        <item x="2732"/>
        <item x="1464"/>
        <item x="2063"/>
        <item x="3147"/>
        <item x="3168"/>
        <item x="2406"/>
        <item x="2458"/>
        <item x="1637"/>
        <item x="1765"/>
        <item x="2655"/>
        <item x="1262"/>
        <item x="1492"/>
        <item x="2724"/>
        <item x="3774"/>
        <item x="3758"/>
        <item x="2259"/>
        <item x="3682"/>
        <item x="3384"/>
        <item x="3006"/>
        <item x="1179"/>
        <item x="1428"/>
        <item x="2119"/>
        <item x="2894"/>
        <item x="2706"/>
        <item x="3365"/>
        <item x="3647"/>
        <item x="2938"/>
        <item x="2425"/>
        <item x="1270"/>
        <item x="1143"/>
        <item x="1846"/>
        <item x="3426"/>
        <item x="1107"/>
        <item x="2210"/>
        <item x="3538"/>
        <item x="3996"/>
        <item x="1423"/>
        <item x="2211"/>
        <item x="1562"/>
        <item x="1777"/>
        <item x="3866"/>
        <item x="3187"/>
        <item x="2675"/>
        <item x="1586"/>
        <item x="1551"/>
        <item x="1025"/>
        <item x="1452"/>
        <item x="2060"/>
        <item x="1685"/>
        <item x="2944"/>
        <item x="1825"/>
        <item x="3297"/>
        <item x="2246"/>
        <item x="434"/>
        <item x="1064"/>
        <item x="3856"/>
        <item x="304"/>
        <item x="3100"/>
        <item x="2874"/>
        <item x="3380"/>
        <item x="3957"/>
        <item x="2100"/>
        <item x="1928"/>
        <item x="809"/>
        <item x="2900"/>
        <item x="2546"/>
        <item x="3963"/>
        <item x="3991"/>
        <item x="1446"/>
        <item x="3570"/>
        <item x="2274"/>
        <item x="473"/>
        <item x="3630"/>
        <item x="2084"/>
        <item x="1389"/>
        <item x="3263"/>
        <item x="566"/>
        <item x="3645"/>
        <item x="3071"/>
        <item x="640"/>
        <item x="3824"/>
        <item x="1925"/>
        <item x="2103"/>
        <item x="1849"/>
        <item x="2651"/>
        <item x="1881"/>
        <item x="811"/>
        <item x="1652"/>
        <item x="3037"/>
        <item x="3394"/>
        <item x="1250"/>
        <item x="41"/>
        <item x="807"/>
        <item x="3083"/>
        <item x="2670"/>
        <item x="1630"/>
        <item x="1793"/>
        <item x="1039"/>
        <item x="155"/>
        <item x="2891"/>
        <item x="1127"/>
        <item x="3224"/>
        <item x="1794"/>
        <item x="1511"/>
        <item x="2787"/>
        <item x="2006"/>
        <item x="974"/>
        <item x="3870"/>
        <item x="846"/>
        <item x="1614"/>
        <item x="3858"/>
        <item x="4087"/>
        <item x="947"/>
        <item x="20"/>
        <item x="530"/>
        <item x="3473"/>
        <item x="2733"/>
        <item x="2649"/>
        <item x="2383"/>
        <item x="646"/>
        <item x="376"/>
        <item x="2159"/>
        <item x="3763"/>
        <item x="3069"/>
        <item x="782"/>
        <item x="402"/>
        <item x="4058"/>
        <item x="2703"/>
        <item x="780"/>
        <item x="3072"/>
        <item x="2857"/>
        <item x="3598"/>
        <item x="2187"/>
        <item x="2908"/>
        <item x="2141"/>
        <item x="683"/>
        <item x="1450"/>
        <item x="2896"/>
        <item x="3577"/>
        <item x="2358"/>
        <item x="2531"/>
        <item x="71"/>
        <item x="1606"/>
        <item x="3327"/>
        <item x="707"/>
        <item x="3253"/>
        <item x="5"/>
        <item x="1656"/>
        <item x="1413"/>
        <item x="356"/>
        <item x="3892"/>
        <item x="2359"/>
        <item x="2000"/>
        <item x="3448"/>
        <item x="3632"/>
        <item x="173"/>
        <item x="2160"/>
        <item x="1900"/>
        <item x="2644"/>
        <item x="1736"/>
        <item x="2982"/>
        <item x="1099"/>
        <item x="1209"/>
        <item x="2654"/>
        <item x="14"/>
        <item x="2472"/>
        <item x="1811"/>
        <item x="2515"/>
        <item x="2409"/>
        <item x="227"/>
        <item x="2072"/>
        <item x="2790"/>
        <item x="19"/>
        <item x="1766"/>
        <item x="1079"/>
        <item x="334"/>
        <item x="1449"/>
        <item x="2426"/>
        <item x="4018"/>
        <item x="1757"/>
        <item x="1626"/>
        <item x="2109"/>
        <item x="1754"/>
        <item x="4034"/>
        <item x="4056"/>
        <item x="2087"/>
        <item x="2517"/>
        <item x="339"/>
        <item x="928"/>
        <item x="617"/>
        <item x="3988"/>
        <item x="3753"/>
        <item x="699"/>
        <item x="3091"/>
        <item x="2864"/>
        <item x="3430"/>
        <item x="2189"/>
        <item x="446"/>
        <item x="838"/>
        <item x="3922"/>
        <item x="685"/>
        <item x="3874"/>
        <item x="1001"/>
        <item x="2205"/>
        <item x="360"/>
        <item x="3123"/>
        <item x="2704"/>
        <item x="3097"/>
        <item x="3330"/>
        <item x="524"/>
        <item x="3928"/>
        <item x="2716"/>
        <item x="3937"/>
        <item x="3189"/>
        <item x="383"/>
        <item x="2883"/>
        <item x="1183"/>
        <item x="2296"/>
        <item x="139"/>
        <item x="1053"/>
        <item x="1788"/>
        <item x="3576"/>
        <item x="631"/>
        <item x="3117"/>
        <item x="3276"/>
        <item x="2683"/>
        <item x="2217"/>
        <item x="1139"/>
        <item x="549"/>
        <item x="1391"/>
        <item x="1723"/>
        <item x="327"/>
        <item x="1661"/>
        <item x="1894"/>
        <item x="1026"/>
        <item x="2229"/>
        <item x="220"/>
        <item x="3722"/>
        <item x="124"/>
        <item x="1916"/>
        <item x="2347"/>
        <item x="3153"/>
        <item x="3642"/>
        <item x="4010"/>
        <item x="3813"/>
        <item x="1657"/>
        <item x="3907"/>
        <item x="802"/>
        <item x="1662"/>
        <item x="2848"/>
        <item x="398"/>
        <item x="2137"/>
        <item x="64"/>
        <item x="914"/>
        <item x="1610"/>
        <item x="2300"/>
        <item x="2422"/>
        <item x="1677"/>
        <item x="3291"/>
        <item x="1284"/>
        <item x="2357"/>
        <item x="90"/>
        <item x="1314"/>
        <item x="552"/>
        <item x="2867"/>
        <item x="1469"/>
        <item x="2342"/>
        <item x="1629"/>
        <item x="589"/>
        <item x="1790"/>
        <item x="562"/>
        <item x="1257"/>
        <item x="1057"/>
        <item x="1979"/>
        <item x="3625"/>
        <item x="1786"/>
        <item x="132"/>
        <item x="1080"/>
        <item x="1534"/>
        <item x="1086"/>
        <item x="2899"/>
        <item x="2424"/>
        <item x="1853"/>
        <item x="1253"/>
        <item x="3264"/>
        <item x="2096"/>
        <item x="3909"/>
        <item x="1593"/>
        <item x="3596"/>
        <item x="427"/>
        <item x="4006"/>
        <item x="2643"/>
        <item x="2740"/>
        <item x="1753"/>
        <item x="3960"/>
        <item x="2888"/>
        <item x="2668"/>
        <item x="2492"/>
        <item x="3413"/>
        <item x="2222"/>
        <item x="583"/>
        <item x="653"/>
        <item x="1574"/>
        <item x="2053"/>
        <item x="823"/>
        <item x="3510"/>
        <item x="3130"/>
        <item x="2827"/>
        <item x="3650"/>
        <item x="4079"/>
        <item x="256"/>
        <item x="910"/>
        <item x="2738"/>
        <item x="3378"/>
        <item x="3020"/>
        <item x="15"/>
        <item x="2698"/>
        <item x="3971"/>
        <item x="1956"/>
        <item x="1087"/>
        <item x="277"/>
        <item x="462"/>
        <item x="908"/>
        <item x="3859"/>
        <item x="1921"/>
        <item x="523"/>
        <item x="2304"/>
        <item x="2538"/>
        <item x="1296"/>
        <item x="1109"/>
        <item x="202"/>
        <item x="728"/>
        <item x="2178"/>
        <item x="1467"/>
        <item x="337"/>
        <item x="2653"/>
        <item x="1553"/>
        <item x="2627"/>
        <item x="757"/>
        <item x="1697"/>
        <item x="1345"/>
        <item x="1695"/>
        <item x="2235"/>
        <item x="2136"/>
        <item x="2018"/>
        <item x="1234"/>
        <item x="391"/>
        <item x="1429"/>
        <item x="2575"/>
        <item x="2102"/>
        <item x="3688"/>
        <item x="1701"/>
        <item x="3317"/>
        <item x="1690"/>
        <item x="287"/>
        <item x="529"/>
        <item x="1903"/>
        <item x="74"/>
        <item x="3828"/>
        <item x="2463"/>
        <item x="1891"/>
        <item x="1949"/>
        <item x="1182"/>
        <item x="3814"/>
        <item x="3152"/>
        <item x="1501"/>
        <item x="3214"/>
        <item x="665"/>
        <item x="1843"/>
        <item x="3113"/>
        <item x="3485"/>
        <item x="2624"/>
        <item x="2551"/>
        <item x="1666"/>
        <item x="2046"/>
        <item x="2421"/>
        <item x="2608"/>
        <item x="35"/>
        <item x="1805"/>
        <item x="2271"/>
        <item x="504"/>
        <item x="259"/>
        <item x="1410"/>
        <item x="907"/>
        <item x="3622"/>
        <item x="3190"/>
        <item x="1848"/>
        <item x="978"/>
        <item x="1455"/>
        <item x="2645"/>
        <item x="209"/>
        <item x="2354"/>
        <item x="3877"/>
        <item x="2828"/>
        <item x="1435"/>
        <item x="478"/>
        <item x="3974"/>
        <item x="3563"/>
        <item x="3090"/>
        <item x="3620"/>
        <item x="23"/>
        <item x="1384"/>
        <item x="2188"/>
        <item x="997"/>
        <item x="3235"/>
        <item x="3429"/>
        <item x="582"/>
        <item x="143"/>
        <item x="1104"/>
        <item x="853"/>
        <item x="314"/>
        <item x="3587"/>
        <item x="1944"/>
        <item x="1426"/>
        <item x="749"/>
        <item x="3306"/>
        <item x="3616"/>
        <item x="1161"/>
        <item x="242"/>
        <item x="3894"/>
        <item x="1993"/>
        <item x="1194"/>
        <item x="2311"/>
        <item x="2281"/>
        <item x="2219"/>
        <item x="3768"/>
        <item x="411"/>
        <item x="3675"/>
        <item x="2510"/>
        <item x="2243"/>
        <item x="1711"/>
        <item x="3905"/>
        <item x="2855"/>
        <item x="1971"/>
        <item x="1388"/>
        <item x="3878"/>
        <item x="2871"/>
        <item x="2022"/>
        <item x="4017"/>
        <item x="3747"/>
        <item x="2146"/>
        <item x="336"/>
        <item x="17"/>
        <item x="1045"/>
        <item x="938"/>
        <item x="3479"/>
        <item x="2824"/>
        <item x="305"/>
        <item x="4005"/>
        <item x="722"/>
        <item x="2430"/>
        <item x="3233"/>
        <item x="3333"/>
        <item x="1940"/>
        <item x="2852"/>
        <item x="591"/>
        <item x="3833"/>
        <item x="3026"/>
        <item x="1912"/>
        <item x="254"/>
        <item x="1067"/>
        <item x="2589"/>
        <item x="2277"/>
        <item x="3436"/>
        <item x="1038"/>
        <item x="3794"/>
        <item x="1120"/>
        <item x="3506"/>
        <item x="2534"/>
        <item x="2988"/>
        <item x="4064"/>
        <item x="4035"/>
        <item x="1942"/>
        <item x="440"/>
        <item x="1056"/>
        <item x="690"/>
        <item x="2690"/>
        <item x="3206"/>
        <item x="2419"/>
        <item x="1672"/>
        <item x="3032"/>
        <item x="1034"/>
        <item x="3793"/>
        <item x="3273"/>
        <item x="2044"/>
        <item x="3173"/>
        <item x="2637"/>
        <item x="2581"/>
        <item x="3197"/>
        <item x="3277"/>
        <item x="238"/>
        <item x="4023"/>
        <item x="1416"/>
        <item x="706"/>
        <item x="3755"/>
        <item x="224"/>
        <item x="1831"/>
        <item x="3465"/>
        <item x="1628"/>
        <item x="592"/>
        <item x="470"/>
        <item x="2613"/>
        <item x="1989"/>
        <item x="3102"/>
        <item x="1030"/>
        <item x="2201"/>
        <item x="1886"/>
        <item x="2866"/>
        <item x="1002"/>
        <item x="449"/>
        <item x="570"/>
        <item x="1839"/>
        <item x="1535"/>
        <item x="1927"/>
        <item x="3505"/>
        <item x="3119"/>
        <item x="2260"/>
        <item x="1880"/>
        <item x="1704"/>
        <item x="2803"/>
        <item x="2264"/>
        <item x="192"/>
        <item x="2390"/>
        <item x="4047"/>
        <item x="3270"/>
        <item x="865"/>
        <item x="3798"/>
        <item x="1961"/>
        <item x="3820"/>
        <item x="239"/>
        <item x="2513"/>
        <item x="263"/>
        <item x="2881"/>
        <item x="900"/>
        <item x="1211"/>
        <item x="2453"/>
        <item x="2307"/>
        <item x="2957"/>
        <item x="1191"/>
        <item x="2861"/>
        <item x="2066"/>
        <item x="1596"/>
        <item x="1181"/>
        <item x="1743"/>
        <item x="2826"/>
        <item x="872"/>
        <item x="1350"/>
        <item x="3864"/>
        <item x="3001"/>
        <item x="1119"/>
        <item x="4092"/>
        <item x="4061"/>
        <item x="3207"/>
        <item x="2334"/>
        <item x="3059"/>
        <item x="2764"/>
        <item x="3463"/>
        <item x="195"/>
        <item x="1078"/>
        <item x="1863"/>
        <item x="1060"/>
        <item x="185"/>
        <item x="3800"/>
        <item x="267"/>
        <item x="1896"/>
        <item x="1318"/>
        <item x="3529"/>
        <item x="471"/>
        <item x="1090"/>
        <item x="1176"/>
        <item x="3219"/>
        <item x="105"/>
        <item x="1366"/>
        <item x="906"/>
        <item x="1268"/>
        <item x="2692"/>
        <item x="2611"/>
        <item x="168"/>
        <item x="2919"/>
        <item x="468"/>
        <item x="490"/>
        <item x="1126"/>
        <item x="2170"/>
        <item x="3875"/>
        <item x="1721"/>
        <item x="929"/>
        <item x="2204"/>
        <item x="3174"/>
        <item x="1225"/>
        <item x="501"/>
        <item x="3045"/>
        <item x="3977"/>
        <item x="475"/>
        <item x="3004"/>
        <item x="4044"/>
        <item x="2783"/>
        <item x="870"/>
        <item x="961"/>
        <item x="2996"/>
        <item x="3108"/>
        <item x="2034"/>
        <item x="420"/>
        <item x="3919"/>
        <item x="2798"/>
        <item x="2410"/>
        <item x="441"/>
        <item x="1259"/>
        <item x="3732"/>
        <item x="1172"/>
        <item x="494"/>
        <item x="2249"/>
        <item x="4024"/>
        <item x="873"/>
        <item x="3223"/>
        <item x="3321"/>
        <item x="1658"/>
        <item x="768"/>
        <item x="3053"/>
        <item x="1974"/>
        <item x="3050"/>
        <item x="2491"/>
        <item x="258"/>
        <item x="30"/>
        <item x="1131"/>
        <item x="2362"/>
        <item x="3154"/>
        <item x="2760"/>
        <item x="4021"/>
        <item x="942"/>
        <item x="1372"/>
        <item x="3177"/>
        <item x="2388"/>
        <item x="717"/>
        <item x="1642"/>
        <item x="1203"/>
        <item x="2814"/>
        <item x="3290"/>
        <item x="2043"/>
        <item x="970"/>
        <item x="976"/>
        <item x="2669"/>
        <item x="1174"/>
        <item x="2086"/>
        <item x="3491"/>
        <item x="1667"/>
        <item x="3244"/>
        <item x="2519"/>
        <item x="1210"/>
        <item x="1911"/>
        <item x="1367"/>
        <item x="1130"/>
        <item x="3434"/>
        <item x="725"/>
        <item x="2749"/>
        <item x="1674"/>
        <item x="203"/>
        <item x="1297"/>
        <item x="2623"/>
        <item x="1402"/>
        <item x="3052"/>
        <item x="109"/>
        <item x="2877"/>
        <item x="753"/>
        <item x="3762"/>
        <item x="3080"/>
        <item x="3760"/>
        <item x="2955"/>
        <item x="850"/>
        <item x="1840"/>
        <item x="1208"/>
        <item x="1698"/>
        <item x="2254"/>
        <item x="1575"/>
        <item x="897"/>
        <item x="414"/>
        <item x="3842"/>
        <item x="4039"/>
        <item x="2433"/>
        <item x="1838"/>
        <item x="2226"/>
        <item x="2621"/>
        <item x="3932"/>
        <item x="968"/>
        <item x="1014"/>
        <item x="4075"/>
        <item x="3911"/>
        <item x="3192"/>
        <item x="576"/>
        <item x="318"/>
        <item x="319"/>
        <item x="321"/>
        <item x="322"/>
        <item x="3088"/>
        <item x="675"/>
        <item x="1997"/>
        <item x="2194"/>
        <item x="503"/>
        <item x="274"/>
        <item x="558"/>
        <item x="2967"/>
        <item x="839"/>
        <item x="2149"/>
        <item x="2597"/>
        <item x="1255"/>
        <item x="945"/>
        <item x="848"/>
        <item x="792"/>
        <item x="1069"/>
        <item x="2402"/>
        <item x="778"/>
        <item x="785"/>
        <item x="696"/>
        <item x="2008"/>
        <item x="2923"/>
        <item x="2788"/>
        <item x="2091"/>
        <item x="630"/>
        <item x="515"/>
        <item x="1363"/>
        <item x="1987"/>
        <item x="2497"/>
        <item x="2216"/>
        <item x="1869"/>
        <item x="1159"/>
        <item x="1663"/>
        <item x="2547"/>
        <item x="488"/>
        <item x="2535"/>
        <item x="2846"/>
        <item x="1175"/>
        <item x="526"/>
        <item x="3028"/>
        <item x="3005"/>
        <item x="527"/>
        <item x="1233"/>
        <item x="893"/>
        <item x="695"/>
        <item x="740"/>
        <item x="2223"/>
        <item x="3714"/>
        <item x="1917"/>
        <item x="2606"/>
        <item x="4096"/>
        <item x="1395"/>
        <item x="3601"/>
        <item x="3462"/>
        <item x="2114"/>
        <item x="2403"/>
        <item x="1192"/>
        <item x="796"/>
        <item x="98"/>
        <item x="1808"/>
        <item x="1077"/>
        <item x="4052"/>
        <item x="2461"/>
        <item x="1752"/>
        <item x="2904"/>
        <item x="3956"/>
        <item x="3948"/>
        <item x="2822"/>
        <item x="2892"/>
        <item x="1904"/>
        <item x="361"/>
        <item x="3460"/>
        <item x="1340"/>
        <item x="179"/>
        <item x="2225"/>
        <item x="1572"/>
        <item x="2479"/>
        <item x="3172"/>
        <item x="905"/>
        <item x="1524"/>
        <item x="1871"/>
        <item x="133"/>
        <item x="3043"/>
        <item x="3589"/>
        <item x="1229"/>
        <item x="2156"/>
        <item x="3287"/>
        <item x="4040"/>
        <item x="2418"/>
        <item x="2545"/>
        <item x="581"/>
        <item x="1461"/>
        <item x="218"/>
        <item x="2128"/>
        <item x="3180"/>
        <item x="3637"/>
        <item x="1068"/>
        <item x="1368"/>
        <item x="1744"/>
        <item x="422"/>
        <item x="375"/>
        <item x="3704"/>
        <item x="3514"/>
        <item x="1054"/>
        <item x="1708"/>
        <item x="1309"/>
        <item x="1304"/>
        <item x="2761"/>
        <item x="2631"/>
        <item x="903"/>
        <item x="859"/>
        <item x="237"/>
        <item x="246"/>
        <item x="2432"/>
        <item x="2966"/>
        <item x="2561"/>
        <item x="3125"/>
        <item x="154"/>
        <item x="3566"/>
        <item x="3391"/>
        <item x="1488"/>
        <item x="1967"/>
        <item x="2678"/>
        <item x="2371"/>
        <item x="1651"/>
        <item x="282"/>
        <item x="1349"/>
        <item x="2991"/>
        <item x="3644"/>
        <item x="3142"/>
        <item x="3311"/>
        <item x="144"/>
        <item x="2081"/>
        <item x="2981"/>
        <item x="2320"/>
        <item x="871"/>
        <item x="2465"/>
        <item x="2726"/>
        <item x="2926"/>
        <item x="2327"/>
        <item x="1135"/>
        <item x="3663"/>
        <item x="2977"/>
        <item x="3477"/>
        <item x="672"/>
        <item x="299"/>
        <item x="1274"/>
        <item x="939"/>
        <item x="1022"/>
        <item x="2407"/>
        <item x="66"/>
        <item x="1959"/>
        <item x="342"/>
        <item x="1758"/>
        <item x="2380"/>
        <item x="3016"/>
        <item x="2487"/>
        <item x="2709"/>
        <item x="1425"/>
        <item x="3605"/>
        <item x="886"/>
        <item x="3779"/>
        <item x="2804"/>
        <item x="3939"/>
        <item x="235"/>
        <item x="1066"/>
        <item x="3167"/>
        <item x="2346"/>
        <item x="2932"/>
        <item x="198"/>
        <item x="3861"/>
        <item x="3049"/>
        <item x="3064"/>
        <item x="2427"/>
        <item x="1217"/>
        <item x="1676"/>
        <item x="3377"/>
        <item x="3750"/>
        <item x="3633"/>
        <item x="1213"/>
        <item x="1465"/>
        <item x="164"/>
        <item x="703"/>
        <item x="1215"/>
        <item x="107"/>
        <item x="2356"/>
        <item x="2323"/>
        <item x="1505"/>
        <item x="957"/>
        <item x="3600"/>
        <item x="1404"/>
        <item x="540"/>
        <item x="805"/>
        <item x="2375"/>
        <item x="100"/>
        <item x="178"/>
        <item x="2707"/>
        <item x="784"/>
        <item x="2925"/>
        <item x="2150"/>
        <item x="516"/>
        <item x="708"/>
        <item x="2774"/>
        <item x="1162"/>
        <item x="38"/>
        <item x="2408"/>
        <item x="528"/>
        <item x="110"/>
        <item x="2108"/>
        <item x="1245"/>
        <item x="1156"/>
        <item x="3010"/>
        <item x="485"/>
        <item x="3624"/>
        <item x="46"/>
        <item x="4085"/>
        <item x="2176"/>
        <item x="233"/>
        <item x="973"/>
        <item x="219"/>
        <item x="136"/>
        <item x="240"/>
        <item x="525"/>
        <item x="3226"/>
        <item x="1204"/>
        <item x="465"/>
        <item x="483"/>
        <item x="1477"/>
        <item x="755"/>
        <item x="3410"/>
        <item x="3947"/>
        <item x="1137"/>
        <item x="3744"/>
        <item x="3619"/>
        <item x="2849"/>
        <item x="3029"/>
        <item x="4086"/>
        <item x="507"/>
        <item x="117"/>
        <item x="2080"/>
        <item x="3827"/>
        <item x="3408"/>
        <item x="2582"/>
        <item x="3250"/>
        <item x="545"/>
        <item x="3677"/>
        <item x="236"/>
        <item x="3156"/>
        <item x="2261"/>
        <item x="882"/>
        <item x="1358"/>
        <item x="2952"/>
        <item x="813"/>
        <item x="4001"/>
        <item x="896"/>
        <item x="1173"/>
        <item x="1829"/>
        <item x="3423"/>
        <item x="2169"/>
        <item x="715"/>
        <item x="2890"/>
        <item x="2496"/>
        <item x="346"/>
        <item x="3703"/>
        <item x="3329"/>
        <item x="774"/>
        <item x="538"/>
        <item x="2601"/>
        <item x="1702"/>
        <item x="2429"/>
        <item x="1440"/>
        <item x="847"/>
        <item x="430"/>
        <item x="1580"/>
        <item x="2903"/>
        <item x="401"/>
        <item x="3103"/>
        <item x="2979"/>
        <item x="594"/>
        <item x="819"/>
        <item x="1439"/>
        <item x="711"/>
        <item x="3899"/>
        <item x="2286"/>
        <item x="858"/>
        <item x="3908"/>
        <item x="3604"/>
        <item x="3303"/>
        <item x="3234"/>
        <item x="1983"/>
        <item x="1984"/>
        <item x="3803"/>
        <item x="3756"/>
        <item x="1474"/>
        <item x="1585"/>
        <item x="2245"/>
        <item x="3458"/>
        <item x="1306"/>
        <item x="1688"/>
        <item x="439"/>
        <item x="3743"/>
        <item x="1323"/>
        <item x="2717"/>
        <item x="3611"/>
        <item x="4071"/>
        <item x="2450"/>
        <item x="1597"/>
        <item x="737"/>
        <item x="163"/>
        <item x="3573"/>
        <item x="2010"/>
        <item x="3817"/>
        <item x="1004"/>
        <item x="2713"/>
        <item x="3843"/>
        <item x="2745"/>
        <item x="746"/>
        <item x="669"/>
        <item x="2236"/>
        <item x="1803"/>
        <item x="3075"/>
        <item x="3220"/>
        <item x="1640"/>
        <item x="1828"/>
        <item x="1866"/>
        <item x="2155"/>
        <item x="556"/>
        <item x="25"/>
        <item x="156"/>
        <item x="738"/>
        <item x="2872"/>
        <item x="2328"/>
        <item x="833"/>
        <item x="1205"/>
        <item x="3395"/>
        <item x="1029"/>
        <item x="655"/>
        <item x="3483"/>
        <item x="622"/>
        <item x="68"/>
        <item x="3528"/>
        <item x="4076"/>
        <item x="3821"/>
        <item x="3969"/>
        <item x="747"/>
        <item x="721"/>
        <item x="394"/>
        <item x="2182"/>
        <item x="816"/>
        <item x="554"/>
        <item x="1611"/>
        <item x="1160"/>
        <item x="3850"/>
        <item x="2906"/>
        <item x="2447"/>
        <item x="2959"/>
        <item x="2658"/>
        <item x="2968"/>
        <item x="3182"/>
        <item x="668"/>
        <item x="1433"/>
        <item x="2964"/>
        <item x="1480"/>
        <item x="1719"/>
        <item x="951"/>
        <item x="1893"/>
        <item x="261"/>
        <item x="2172"/>
        <item x="415"/>
        <item x="1558"/>
        <item x="1617"/>
        <item x="2950"/>
        <item x="3202"/>
        <item x="1493"/>
        <item x="2610"/>
        <item x="417"/>
        <item x="3456"/>
        <item x="1918"/>
        <item x="4070"/>
        <item x="16"/>
        <item x="160"/>
        <item x="3925"/>
        <item x="0"/>
        <item x="146"/>
        <item x="2486"/>
        <item x="3634"/>
        <item x="1582"/>
        <item x="1470"/>
        <item x="3480"/>
        <item x="3112"/>
        <item x="659"/>
        <item x="4020"/>
        <item x="3985"/>
        <item x="3680"/>
        <item x="1220"/>
        <item x="2671"/>
        <item x="1842"/>
        <item x="1715"/>
        <item x="3767"/>
        <item x="788"/>
        <item x="686"/>
        <item x="2255"/>
        <item x="3553"/>
        <item x="1834"/>
        <item x="716"/>
        <item x="3230"/>
        <item x="1965"/>
        <item x="2074"/>
        <item x="2985"/>
        <item x="2953"/>
        <item x="3661"/>
        <item x="2998"/>
        <item x="3468"/>
        <item x="3891"/>
        <item x="1646"/>
        <item x="1144"/>
        <item x="701"/>
        <item x="2256"/>
        <item x="2070"/>
        <item x="1954"/>
        <item x="445"/>
        <item x="3109"/>
        <item x="1280"/>
        <item x="424"/>
        <item x="3359"/>
        <item x="678"/>
        <item x="2435"/>
        <item x="382"/>
        <item x="723"/>
        <item x="2374"/>
        <item x="1462"/>
        <item x="4053"/>
        <item x="2289"/>
        <item x="496"/>
        <item x="457"/>
        <item x="2676"/>
        <item x="2873"/>
        <item x="2147"/>
        <item x="2257"/>
        <item x="291"/>
        <item x="2033"/>
        <item x="750"/>
        <item x="2735"/>
        <item x="2078"/>
        <item x="3881"/>
        <item x="3402"/>
        <item x="1884"/>
        <item x="474"/>
        <item x="779"/>
        <item x="720"/>
        <item x="2417"/>
        <item x="130"/>
        <item x="2330"/>
        <item x="1498"/>
        <item x="2004"/>
        <item x="2650"/>
        <item x="2949"/>
        <item x="3200"/>
        <item x="2325"/>
        <item x="734"/>
        <item x="904"/>
        <item x="1341"/>
        <item x="2494"/>
        <item x="2702"/>
        <item x="1538"/>
        <item x="1089"/>
        <item x="998"/>
        <item x="1261"/>
        <item x="597"/>
        <item x="2570"/>
        <item x="3201"/>
        <item x="3728"/>
        <item x="2948"/>
        <item x="2322"/>
        <item x="1592"/>
        <item x="3466"/>
        <item x="1516"/>
        <item x="2754"/>
        <item x="2059"/>
        <item x="513"/>
        <item x="1240"/>
        <item x="2003"/>
        <item x="2854"/>
        <item x="3362"/>
        <item x="3155"/>
        <item x="1024"/>
        <item x="4057"/>
        <item x="3871"/>
        <item x="3398"/>
        <item x="206"/>
        <item x="4089"/>
        <item x="1019"/>
        <item x="3086"/>
        <item x="1332"/>
        <item x="2499"/>
        <item x="3033"/>
        <item x="1669"/>
        <item x="145"/>
        <item x="2478"/>
        <item x="3500"/>
        <item x="2972"/>
        <item x="559"/>
        <item x="1326"/>
        <item x="2009"/>
        <item x="2057"/>
        <item x="1618"/>
        <item x="78"/>
        <item x="1138"/>
        <item x="1713"/>
        <item x="3920"/>
        <item x="1946"/>
        <item x="91"/>
        <item x="3057"/>
        <item x="12"/>
        <item x="3170"/>
        <item x="1756"/>
        <item x="1955"/>
        <item x="3216"/>
        <item x="302"/>
        <item x="714"/>
        <item x="3780"/>
        <item x="2830"/>
        <item x="1290"/>
        <item x="3840"/>
        <item x="3282"/>
        <item x="1868"/>
        <item x="115"/>
        <item x="2915"/>
        <item x="113"/>
        <item x="1785"/>
        <item x="3484"/>
        <item x="2536"/>
        <item x="2113"/>
        <item x="1453"/>
        <item x="416"/>
        <item x="3557"/>
        <item x="3959"/>
        <item x="3992"/>
        <item x="3160"/>
        <item x="946"/>
        <item x="2691"/>
        <item x="1189"/>
        <item x="925"/>
        <item x="3731"/>
        <item x="2412"/>
        <item x="2115"/>
        <item x="518"/>
        <item x="3351"/>
        <item x="1605"/>
        <item x="2540"/>
        <item x="325"/>
        <item x="1659"/>
        <item x="512"/>
        <item x="2025"/>
        <item x="3845"/>
        <item x="1248"/>
        <item x="3888"/>
        <item x="3896"/>
        <item x="4083"/>
        <item x="2079"/>
        <item x="2841"/>
        <item x="3698"/>
        <item x="2914"/>
        <item x="2728"/>
        <item x="310"/>
        <item x="2590"/>
        <item x="1509"/>
        <item x="3039"/>
        <item x="1879"/>
        <item x="1249"/>
        <item x="3770"/>
        <item x="2452"/>
        <item x="4104"/>
        <item x="1298"/>
        <item x="3697"/>
        <item x="868"/>
        <item x="3886"/>
        <item x="2604"/>
        <item x="3831"/>
        <item x="3561"/>
        <item x="3942"/>
        <item x="2445"/>
        <item x="1960"/>
        <item x="1680"/>
        <item x="3495"/>
        <item x="2741"/>
        <item x="1867"/>
        <item x="1907"/>
        <item x="3666"/>
        <item x="2954"/>
        <item x="506"/>
        <item x="1599"/>
        <item x="743"/>
        <item x="573"/>
        <item x="2635"/>
        <item x="3267"/>
        <item x="1041"/>
        <item x="3326"/>
        <item x="761"/>
        <item x="3740"/>
        <item x="920"/>
        <item x="3236"/>
        <item x="856"/>
        <item x="3308"/>
        <item x="223"/>
        <item x="3653"/>
        <item x="3617"/>
        <item x="1016"/>
        <item x="1006"/>
        <item x="1390"/>
        <item x="982"/>
        <item x="1246"/>
        <item x="2089"/>
        <item x="2298"/>
        <item x="2077"/>
        <item x="1902"/>
        <item x="212"/>
        <item x="1733"/>
        <item x="1966"/>
        <item x="2183"/>
        <item x="3739"/>
        <item x="4101"/>
        <item x="3350"/>
        <item x="2886"/>
        <item x="56"/>
        <item x="623"/>
        <item x="489"/>
        <item x="2532"/>
        <item x="745"/>
        <item x="520"/>
        <item x="2428"/>
        <item x="231"/>
        <item x="1378"/>
        <item x="389"/>
        <item x="758"/>
        <item x="3067"/>
        <item x="2548"/>
        <item x="2566"/>
        <item x="2875"/>
        <item x="3260"/>
        <item x="379"/>
        <item x="612"/>
        <item x="3562"/>
        <item x="3261"/>
        <item x="3246"/>
        <item x="2640"/>
        <item x="679"/>
        <item x="883"/>
        <item x="2940"/>
        <item x="2609"/>
        <item x="106"/>
        <item x="754"/>
        <item x="3077"/>
        <item x="1514"/>
        <item x="2553"/>
        <item x="1529"/>
        <item x="3849"/>
        <item x="499"/>
        <item x="3149"/>
        <item x="343"/>
        <item x="3979"/>
        <item x="4019"/>
        <item x="1705"/>
        <item x="793"/>
        <item x="3786"/>
        <item x="1873"/>
        <item x="4011"/>
        <item x="4043"/>
        <item x="2720"/>
        <item x="3581"/>
        <item x="2859"/>
        <item x="3066"/>
        <item x="3401"/>
        <item x="1563"/>
        <item x="2705"/>
        <item x="2562"/>
        <item x="3733"/>
        <item x="3711"/>
        <item x="3706"/>
        <item x="2657"/>
        <item x="2757"/>
        <item x="3490"/>
        <item x="2863"/>
        <item x="2542"/>
        <item x="3590"/>
        <item x="1243"/>
        <item x="1276"/>
        <item x="3558"/>
        <item x="3163"/>
        <item x="1315"/>
        <item x="1008"/>
        <item x="986"/>
        <item x="1140"/>
        <item x="2555"/>
        <item x="1436"/>
        <item x="3595"/>
        <item x="4026"/>
        <item x="1545"/>
        <item x="3799"/>
        <item x="1082"/>
        <item x="405"/>
        <item x="3734"/>
        <item x="176"/>
        <item x="2599"/>
        <item x="3934"/>
        <item x="53"/>
        <item x="1460"/>
        <item x="4008"/>
        <item x="2902"/>
        <item x="2270"/>
        <item x="3524"/>
        <item x="1802"/>
        <item x="4022"/>
        <item x="3588"/>
        <item x="97"/>
        <item x="377"/>
        <item x="1888"/>
        <item x="1485"/>
        <item x="1083"/>
        <item x="3983"/>
        <item x="425"/>
        <item x="3035"/>
        <item x="484"/>
        <item x="2016"/>
        <item x="2851"/>
        <item x="643"/>
        <item x="153"/>
        <item x="790"/>
        <item x="1009"/>
        <item x="660"/>
        <item x="3607"/>
        <item x="384"/>
        <item x="860"/>
        <item x="3331"/>
        <item x="996"/>
        <item x="1394"/>
        <item x="2989"/>
        <item x="1242"/>
        <item x="172"/>
        <item x="2889"/>
        <item x="1398"/>
        <item x="3591"/>
        <item x="3107"/>
        <item x="2287"/>
        <item x="4105"/>
        <item x="2907"/>
        <item x="2035"/>
        <item x="956"/>
        <item x="2945"/>
        <item x="3164"/>
        <item x="1316"/>
        <item x="3752"/>
        <item x="2215"/>
        <item x="1784"/>
        <item x="1300"/>
        <item x="3720"/>
        <item x="297"/>
        <item x="992"/>
        <item x="2832"/>
        <item x="4032"/>
        <item x="3085"/>
        <item x="2290"/>
        <item x="2648"/>
        <item x="550"/>
        <item x="3453"/>
        <item x="2303"/>
        <item x="1471"/>
        <item x="2273"/>
        <item x="226"/>
        <item x="2578"/>
        <item x="531"/>
        <item x="1807"/>
        <item x="1571"/>
        <item x="673"/>
        <item x="3730"/>
        <item x="3681"/>
        <item x="3038"/>
        <item x="2145"/>
        <item x="3472"/>
        <item x="2283"/>
        <item x="2085"/>
        <item x="3804"/>
        <item x="472"/>
        <item x="2965"/>
        <item x="2442"/>
        <item x="2921"/>
        <item x="152"/>
        <item x="1134"/>
        <item x="1295"/>
        <item x="2138"/>
        <item x="2558"/>
        <item x="890"/>
        <item x="1129"/>
        <item x="3567"/>
        <item x="2878"/>
        <item x="3239"/>
        <item x="2584"/>
        <item x="1649"/>
        <item x="902"/>
        <item x="1643"/>
        <item x="3497"/>
        <item x="3371"/>
        <item x="713"/>
        <item x="2207"/>
        <item x="744"/>
        <item x="3628"/>
        <item x="3248"/>
        <item x="629"/>
        <item x="2401"/>
        <item x="1892"/>
        <item x="563"/>
        <item x="279"/>
        <item x="2808"/>
        <item x="2577"/>
        <item x="1679"/>
        <item x="4072"/>
        <item x="2127"/>
        <item x="2466"/>
        <item x="1145"/>
        <item x="2373"/>
        <item x="3376"/>
        <item x="1980"/>
        <item x="2444"/>
        <item x="3404"/>
        <item x="1507"/>
        <item x="987"/>
        <item x="2431"/>
        <item x="3390"/>
        <item x="2258"/>
        <item x="3144"/>
        <item x="2518"/>
        <item x="2489"/>
        <item x="371"/>
        <item x="598"/>
        <item x="3980"/>
        <item x="2935"/>
        <item x="2777"/>
        <item x="2829"/>
        <item x="1973"/>
        <item x="493"/>
        <item x="950"/>
        <item x="340"/>
        <item x="781"/>
        <item x="2893"/>
        <item x="1070"/>
        <item x="2780"/>
        <item x="1317"/>
        <item x="3227"/>
        <item x="18"/>
        <item x="1725"/>
        <item x="286"/>
        <item x="63"/>
        <item x="3521"/>
        <item x="2696"/>
        <item x="2470"/>
        <item x="2820"/>
        <item x="1755"/>
        <item x="884"/>
        <item x="3400"/>
        <item x="2192"/>
        <item x="2477"/>
        <item x="3030"/>
        <item x="1207"/>
        <item x="1222"/>
        <item x="1953"/>
        <item x="1050"/>
        <item x="3880"/>
        <item x="1379"/>
        <item x="1381"/>
        <item x="3382"/>
        <item x="3660"/>
        <item x="2012"/>
        <item x="1523"/>
        <item x="596"/>
        <item x="94"/>
        <item x="2042"/>
        <item x="1037"/>
        <item x="2930"/>
        <item x="667"/>
        <item x="3940"/>
        <item x="125"/>
        <item x="39"/>
        <item x="3789"/>
        <item x="2936"/>
        <item x="2526"/>
        <item x="2580"/>
        <item x="2897"/>
        <item x="1190"/>
        <item x="1443"/>
        <item x="250"/>
        <item x="4003"/>
        <item x="1490"/>
        <item x="2782"/>
        <item x="3986"/>
        <item x="1216"/>
        <item x="2978"/>
        <item x="111"/>
        <item x="776"/>
        <item x="3548"/>
        <item x="3470"/>
        <item x="1889"/>
        <item x="3358"/>
        <item x="2725"/>
        <item x="1854"/>
        <item x="2238"/>
        <item x="2324"/>
        <item x="3158"/>
        <item x="1745"/>
        <item x="1165"/>
        <item x="1874"/>
        <item x="2368"/>
        <item x="541"/>
        <item x="3375"/>
        <item x="1914"/>
        <item x="190"/>
        <item x="3782"/>
        <item x="266"/>
        <item x="2721"/>
        <item x="3141"/>
        <item x="3414"/>
        <item x="247"/>
        <item x="251"/>
        <item x="2048"/>
        <item x="353"/>
        <item x="3941"/>
        <item x="1305"/>
        <item x="3993"/>
        <item x="1094"/>
        <item x="2607"/>
        <item x="3150"/>
        <item x="3295"/>
        <item x="2439"/>
        <item x="487"/>
        <item x="3539"/>
        <item x="3627"/>
        <item x="3626"/>
        <item x="3540"/>
        <item x="1936"/>
        <item x="2554"/>
        <item x="803"/>
        <item x="3280"/>
        <item x="1282"/>
        <item x="3044"/>
        <item x="3442"/>
        <item x="4016"/>
        <item x="3571"/>
        <item x="2299"/>
        <item x="2451"/>
        <item x="1696"/>
        <item x="1556"/>
        <item x="3328"/>
        <item x="1415"/>
        <item x="851"/>
        <item x="2850"/>
        <item x="2503"/>
        <item x="57"/>
        <item x="370"/>
        <item x="1591"/>
        <item x="3530"/>
        <item x="3060"/>
        <item x="1271"/>
        <item x="3058"/>
        <item x="3933"/>
        <item x="572"/>
        <item x="578"/>
        <item x="994"/>
        <item x="2876"/>
        <item x="3"/>
        <item x="927"/>
        <item x="3592"/>
        <item x="2214"/>
        <item x="2884"/>
        <item x="2395"/>
        <item x="2384"/>
        <item x="1419"/>
        <item x="300"/>
        <item x="369"/>
        <item x="3766"/>
        <item x="283"/>
        <item x="3978"/>
        <item x="2865"/>
        <item x="3897"/>
        <item x="2411"/>
        <item x="1475"/>
        <item x="1981"/>
        <item x="4093"/>
        <item x="2960"/>
        <item x="1482"/>
        <item x="2910"/>
        <item x="3751"/>
        <item x="2040"/>
        <item x="3019"/>
        <item x="341"/>
        <item x="3900"/>
        <item x="3012"/>
        <item x="222"/>
        <item x="2075"/>
        <item x="3489"/>
        <item x="557"/>
        <item x="3610"/>
        <item x="3305"/>
        <item x="1933"/>
        <item x="3432"/>
        <item x="210"/>
        <item x="3452"/>
        <item x="3111"/>
        <item x="3670"/>
        <item x="3386"/>
        <item x="1456"/>
        <item x="1427"/>
        <item x="511"/>
        <item x="1036"/>
        <item x="3745"/>
        <item x="1431"/>
        <item x="1947"/>
        <item x="2268"/>
        <item x="2392"/>
        <item x="2166"/>
        <item x="2533"/>
        <item x="315"/>
        <item x="1403"/>
        <item x="1774"/>
        <item x="1010"/>
        <item x="3354"/>
        <item x="2537"/>
        <item x="1354"/>
        <item x="2687"/>
        <item x="763"/>
        <item x="2793"/>
        <item x="1231"/>
        <item x="3278"/>
        <item x="2126"/>
        <item x="4081"/>
        <item x="791"/>
        <item x="3844"/>
        <item x="3319"/>
        <item x="1223"/>
        <item x="157"/>
        <item x="3559"/>
        <item x="2975"/>
        <item x="765"/>
        <item x="3092"/>
        <item x="2297"/>
        <item x="1114"/>
        <item x="3671"/>
        <item x="1247"/>
        <item x="3355"/>
        <item x="934"/>
        <item x="949"/>
        <item x="3572"/>
        <item x="3024"/>
        <item x="1982"/>
        <item x="127"/>
        <item x="3526"/>
        <item x="840"/>
        <item x="1063"/>
        <item x="3011"/>
        <item x="3946"/>
        <item x="3968"/>
        <item x="194"/>
        <item x="284"/>
        <item x="3034"/>
        <item x="245"/>
        <item x="3778"/>
        <item x="3178"/>
        <item x="2105"/>
        <item x="216"/>
        <item x="3982"/>
        <item x="3157"/>
        <item x="875"/>
        <item x="922"/>
        <item x="2052"/>
        <item x="418"/>
        <item x="3070"/>
        <item x="1011"/>
        <item x="3970"/>
        <item x="688"/>
        <item x="2267"/>
        <item x="724"/>
        <item x="2541"/>
        <item x="1155"/>
        <item x="645"/>
        <item x="2337"/>
        <item x="2918"/>
        <item x="3051"/>
        <item x="333"/>
        <item x="1522"/>
        <item x="3662"/>
        <item x="3790"/>
        <item x="2633"/>
        <item x="2993"/>
        <item x="2997"/>
        <item x="3586"/>
        <item x="3368"/>
        <item x="605"/>
        <item x="3124"/>
        <item x="2506"/>
        <item x="2665"/>
        <item x="2763"/>
        <item x="374"/>
        <item x="772"/>
        <item x="1397"/>
        <item x="1100"/>
        <item x="1823"/>
        <item x="2789"/>
        <item x="3754"/>
        <item x="3062"/>
        <item x="3440"/>
        <item x="400"/>
        <item x="2512"/>
        <item x="1013"/>
        <item x="3121"/>
        <item x="3275"/>
        <item x="1288"/>
        <item x="1878"/>
        <item x="2502"/>
        <item x="3146"/>
        <item x="2744"/>
        <item x="3857"/>
        <item x="3073"/>
        <item x="569"/>
        <item x="2869"/>
        <item x="2020"/>
        <item x="1999"/>
        <item x="3023"/>
        <item x="3392"/>
        <item x="486"/>
        <item x="3723"/>
        <item x="3093"/>
        <item x="1689"/>
        <item x="24"/>
        <item x="2457"/>
        <item x="3241"/>
        <item x="357"/>
        <item x="59"/>
        <item x="2963"/>
        <item x="4099"/>
        <item x="1267"/>
        <item x="2802"/>
        <item x="1653"/>
        <item x="3098"/>
        <item x="431"/>
        <item x="1650"/>
        <item x="1062"/>
        <item x="1495"/>
        <item x="3923"/>
        <item x="3451"/>
        <item x="1554"/>
        <item x="731"/>
        <item x="3162"/>
        <item x="586"/>
        <item x="1377"/>
        <item x="3209"/>
        <item x="2484"/>
        <item x="3668"/>
        <item x="2837"/>
        <item x="2842"/>
        <item x="2987"/>
        <item x="3342"/>
        <item x="2227"/>
        <item x="2480"/>
        <item x="435"/>
        <item x="3418"/>
        <item x="4041"/>
        <item x="3346"/>
        <item x="1742"/>
        <item x="3110"/>
        <item x="2834"/>
        <item x="3421"/>
        <item x="2785"/>
        <item x="3678"/>
        <item x="1815"/>
        <item x="44"/>
        <item x="7"/>
        <item x="1405"/>
        <item x="3635"/>
        <item x="217"/>
        <item x="3954"/>
        <item x="2372"/>
        <item x="119"/>
        <item x="1468"/>
        <item x="3674"/>
        <item x="806"/>
        <item x="448"/>
        <item x="3999"/>
        <item x="964"/>
        <item x="2351"/>
        <item x="3705"/>
        <item x="4046"/>
        <item x="1517"/>
        <item x="918"/>
        <item x="2588"/>
        <item x="2714"/>
        <item x="48"/>
        <item x="1951"/>
        <item x="4027"/>
        <item x="1364"/>
        <item x="4049"/>
        <item x="1040"/>
        <item x="2110"/>
        <item x="4098"/>
        <item x="2933"/>
        <item x="3095"/>
        <item x="1568"/>
        <item x="599"/>
        <item x="2523"/>
        <item x="1728"/>
        <item x="426"/>
        <item x="288"/>
        <item x="2185"/>
        <item x="3184"/>
        <item x="2275"/>
        <item x="3094"/>
        <item x="2186"/>
        <item x="3249"/>
        <item x="3340"/>
        <item x="1458"/>
        <item x="783"/>
        <item x="2336"/>
        <item x="1241"/>
        <item x="392"/>
        <item x="1760"/>
        <item x="2718"/>
        <item x="393"/>
        <item x="999"/>
        <item x="3531"/>
        <item x="2139"/>
        <item x="546"/>
        <item x="1700"/>
        <item x="2398"/>
        <item x="1052"/>
        <item x="1771"/>
        <item x="1855"/>
        <item x="3292"/>
        <item x="2747"/>
        <item x="433"/>
        <item x="131"/>
        <item x="1028"/>
        <item x="2423"/>
        <item x="841"/>
        <item x="3014"/>
        <item x="2730"/>
        <item x="2862"/>
        <item x="28"/>
        <item x="1412"/>
        <item x="1098"/>
        <item x="3036"/>
        <item x="3316"/>
        <item x="1935"/>
        <item x="2224"/>
        <item x="293"/>
        <item x="3139"/>
        <item x="21"/>
        <item x="1527"/>
        <item x="40"/>
        <item x="3955"/>
        <item x="3715"/>
        <item x="3353"/>
        <item x="3315"/>
        <item x="3525"/>
        <item x="2116"/>
        <item x="3339"/>
        <item x="867"/>
        <item x="3383"/>
        <item x="2360"/>
        <item x="3427"/>
        <item x="2448"/>
        <item x="649"/>
        <item x="1073"/>
        <item x="1133"/>
        <item x="2544"/>
        <item x="2199"/>
        <item x="4062"/>
        <item x="682"/>
        <item x="278"/>
        <item x="603"/>
        <item x="1125"/>
        <item x="535"/>
        <item x="4000"/>
        <item x="1939"/>
        <item x="3718"/>
        <item x="2019"/>
        <item x="1012"/>
        <item x="3373"/>
        <item x="3838"/>
        <item x="2162"/>
        <item x="2927"/>
        <item x="3901"/>
        <item x="2652"/>
        <item x="72"/>
        <item x="2366"/>
        <item x="1531"/>
        <item x="3902"/>
        <item x="2475"/>
        <item x="3773"/>
        <item x="2280"/>
        <item x="3564"/>
        <item x="200"/>
        <item x="2990"/>
        <item x="1899"/>
        <item x="3673"/>
        <item x="1365"/>
        <item x="548"/>
        <item x="795"/>
        <item x="3807"/>
        <item x="1895"/>
        <item x="2579"/>
        <item x="1021"/>
        <item x="2393"/>
        <item x="2661"/>
        <item x="2619"/>
        <item x="2490"/>
        <item x="2376"/>
        <item x="2752"/>
        <item x="1504"/>
        <item x="2344"/>
        <item x="3729"/>
        <item x="1046"/>
        <item x="3914"/>
        <item x="2909"/>
        <item x="4060"/>
        <item x="2638"/>
        <item x="3388"/>
        <item x="1612"/>
        <item x="295"/>
        <item x="2011"/>
        <item x="1821"/>
        <item x="1565"/>
        <item x="3683"/>
        <item x="1447"/>
        <item x="3482"/>
        <item x="3936"/>
        <item x="4084"/>
        <item x="2069"/>
        <item x="1023"/>
        <item x="1598"/>
        <item x="479"/>
        <item x="1589"/>
        <item x="1739"/>
        <item x="182"/>
        <item x="1957"/>
        <item x="4067"/>
        <item x="3579"/>
        <item x="455"/>
        <item x="3252"/>
        <item x="442"/>
        <item x="1235"/>
        <item x="1448"/>
        <item x="4103"/>
        <item x="1033"/>
        <item x="2056"/>
        <item x="269"/>
        <item x="3507"/>
        <item x="2190"/>
        <item x="1092"/>
        <item x="624"/>
        <item x="730"/>
        <item x="901"/>
        <item x="3701"/>
        <item x="1600"/>
        <item x="855"/>
        <item x="2306"/>
        <item x="3428"/>
        <item x="2710"/>
        <item x="2797"/>
        <item x="1198"/>
        <item x="1369"/>
        <item x="3115"/>
        <item x="3231"/>
        <item x="4059"/>
        <item x="2094"/>
        <item x="1466"/>
        <item x="276"/>
        <item x="2576"/>
        <item x="1872"/>
        <item x="3137"/>
        <item x="2772"/>
        <item x="3218"/>
        <item x="257"/>
        <item x="579"/>
        <item x="817"/>
        <item x="1299"/>
        <item x="4036"/>
        <item x="3132"/>
        <item x="741"/>
        <item x="3464"/>
        <item x="1441"/>
        <item x="2971"/>
        <item x="4068"/>
        <item x="1995"/>
        <item x="1644"/>
        <item x="1177"/>
        <item x="436"/>
        <item x="727"/>
        <item x="1761"/>
        <item x="3915"/>
        <item x="560"/>
        <item x="3737"/>
        <item x="3370"/>
        <item x="3609"/>
        <item x="3031"/>
        <item x="2248"/>
        <item x="2099"/>
        <item x="2811"/>
        <item x="380"/>
        <item x="836"/>
        <item x="3889"/>
        <item x="308"/>
        <item x="1152"/>
        <item x="1548"/>
        <item x="2983"/>
        <item x="1647"/>
        <item x="2073"/>
        <item x="419"/>
        <item x="3232"/>
        <item x="1333"/>
        <item x="1178"/>
        <item x="729"/>
        <item x="2753"/>
        <item x="3699"/>
        <item x="2765"/>
        <item x="3266"/>
        <item x="602"/>
        <item x="1121"/>
        <item x="1421"/>
        <item x="1969"/>
        <item x="1541"/>
        <item x="3502"/>
        <item x="616"/>
        <item x="3105"/>
        <item x="651"/>
        <item x="121"/>
        <item x="1570"/>
        <item x="1434"/>
        <item x="1799"/>
        <item x="1809"/>
        <item x="3776"/>
        <item x="61"/>
        <item x="2958"/>
        <item x="2694"/>
        <item x="177"/>
        <item x="2416"/>
        <item x="2090"/>
        <item x="1224"/>
        <item x="931"/>
        <item x="2858"/>
        <item x="3017"/>
        <item x="3865"/>
        <item x="1227"/>
        <item x="103"/>
        <item x="894"/>
        <item x="2614"/>
        <item x="1638"/>
        <item x="2778"/>
        <item x="2700"/>
        <item x="134"/>
        <item x="1796"/>
        <item x="358"/>
        <item x="2672"/>
        <item x="3613"/>
        <item x="2338"/>
        <item x="3302"/>
        <item x="1525"/>
        <item x="306"/>
        <item x="3532"/>
        <item x="49"/>
        <item x="280"/>
        <item x="2241"/>
        <item x="2929"/>
        <item x="3544"/>
        <item x="3929"/>
        <item x="1258"/>
        <item x="1294"/>
        <item x="821"/>
        <item x="355"/>
        <item x="1408"/>
        <item x="3654"/>
        <item x="1594"/>
        <item x="1508"/>
        <item x="2509"/>
        <item x="3259"/>
        <item x="3496"/>
        <item x="3710"/>
        <item x="1732"/>
        <item x="22"/>
        <item x="3962"/>
        <item x="4080"/>
        <item x="3615"/>
        <item x="989"/>
        <item x="2567"/>
        <item x="3765"/>
        <item x="3693"/>
        <item x="2807"/>
        <item x="2339"/>
        <item x="1166"/>
        <item x="2569"/>
        <item x="3669"/>
        <item x="1772"/>
        <item x="31"/>
        <item x="1375"/>
        <item x="2404"/>
        <item x="181"/>
        <item x="4012"/>
        <item x="864"/>
        <item x="923"/>
        <item x="1686"/>
        <item x="2508"/>
        <item x="1327"/>
        <item x="1071"/>
        <item x="1451"/>
        <item x="2202"/>
        <item x="303"/>
        <item x="4063"/>
        <item x="3285"/>
        <item x="366"/>
        <item x="1472"/>
        <item x="67"/>
        <item x="3461"/>
        <item x="990"/>
        <item x="2464"/>
        <item x="201"/>
        <item x="756"/>
        <item x="1197"/>
        <item x="1926"/>
        <item x="34"/>
        <item x="1740"/>
        <item x="2355"/>
        <item x="2333"/>
        <item x="2467"/>
        <item x="2326"/>
        <item x="1964"/>
        <item x="2473"/>
        <item x="1123"/>
        <item x="2708"/>
        <item x="1948"/>
        <item x="1775"/>
        <item x="3345"/>
        <item x="2331"/>
        <item x="1256"/>
        <item x="1339"/>
        <item x="3047"/>
        <item x="1141"/>
        <item x="1264"/>
        <item x="390"/>
        <item x="3199"/>
        <item x="519"/>
        <item x="1706"/>
        <item x="1382"/>
        <item x="963"/>
        <item x="954"/>
        <item x="347"/>
        <item x="656"/>
        <item x="1549"/>
        <item x="191"/>
        <item x="1985"/>
        <item x="543"/>
        <item x="1117"/>
        <item x="3944"/>
        <item x="3623"/>
        <item x="1473"/>
        <item x="3973"/>
        <item x="4030"/>
        <item x="4031"/>
        <item x="1277"/>
        <item x="3417"/>
        <item x="3437"/>
        <item x="825"/>
        <item x="704"/>
        <item x="1325"/>
        <item x="1273"/>
        <item x="2167"/>
        <item x="510"/>
        <item x="509"/>
        <item x="1992"/>
        <item x="3179"/>
        <item x="2095"/>
        <item x="120"/>
        <item x="2646"/>
        <item x="215"/>
        <item x="1595"/>
        <item x="175"/>
        <item x="1059"/>
        <item x="3810"/>
        <item x="480"/>
        <item x="1072"/>
        <item x="3574"/>
        <item x="140"/>
        <item x="3811"/>
        <item x="2522"/>
        <item x="1654"/>
        <item x="3618"/>
        <item x="895"/>
        <item x="1302"/>
        <item x="2233"/>
        <item x="1272"/>
        <item x="1703"/>
        <item x="2400"/>
        <item x="3343"/>
        <item x="3854"/>
        <item x="1310"/>
        <item x="1352"/>
        <item x="3501"/>
        <item x="29"/>
        <item x="3332"/>
        <item x="3695"/>
        <item x="1115"/>
        <item x="1832"/>
        <item x="1042"/>
        <item x="879"/>
        <item x="2939"/>
        <item x="1361"/>
        <item x="2585"/>
        <item x="3772"/>
        <item x="2504"/>
        <item x="3606"/>
        <item x="650"/>
        <item x="406"/>
        <item x="662"/>
        <item x="1952"/>
        <item x="689"/>
        <item x="317"/>
        <item x="116"/>
        <item x="3721"/>
        <item x="1287"/>
        <item x="857"/>
        <item x="36"/>
        <item x="2387"/>
        <item x="2093"/>
        <item x="451"/>
        <item x="705"/>
        <item x="1924"/>
        <item x="2165"/>
        <item x="1128"/>
        <item x="85"/>
        <item x="830"/>
        <item x="620"/>
        <item x="1555"/>
        <item x="2152"/>
        <item x="498"/>
        <item x="3689"/>
        <item x="1870"/>
        <item x="1219"/>
        <item x="84"/>
        <item x="2123"/>
        <item x="2937"/>
        <item x="940"/>
        <item x="3262"/>
        <item x="354"/>
        <item x="2525"/>
        <item x="1587"/>
        <item x="2984"/>
        <item x="3081"/>
        <item x="1920"/>
        <item x="2107"/>
        <item x="1975"/>
        <item x="2770"/>
        <item x="2132"/>
        <item x="2032"/>
        <item x="3784"/>
        <item x="1727"/>
        <item x="466"/>
        <item x="1106"/>
        <item x="2539"/>
        <item x="2557"/>
        <item x="4029"/>
        <item x="3195"/>
        <item x="4007"/>
        <item x="742"/>
        <item x="842"/>
        <item x="585"/>
        <item x="2992"/>
        <item x="948"/>
        <item x="1335"/>
        <item x="3247"/>
        <item x="2027"/>
        <item x="3133"/>
        <item x="1648"/>
        <item x="2507"/>
        <item x="1196"/>
        <item x="1312"/>
        <item x="3487"/>
        <item x="2067"/>
        <item x="1151"/>
        <item x="3433"/>
        <item x="769"/>
        <item x="3396"/>
        <item x="3560"/>
        <item x="981"/>
        <item x="1996"/>
        <item x="1613"/>
        <item x="412"/>
        <item x="500"/>
        <item x="2343"/>
        <item x="2565"/>
        <item x="2560"/>
        <item x="3211"/>
        <item x="2835"/>
        <item x="4025"/>
        <item x="1764"/>
        <item x="3337"/>
        <item x="3552"/>
        <item x="51"/>
        <item x="3713"/>
        <item x="1407"/>
        <item x="878"/>
        <item x="2253"/>
        <item x="2727"/>
        <item x="1386"/>
        <item x="99"/>
        <item x="3809"/>
        <item x="952"/>
        <item x="3719"/>
        <item x="1748"/>
        <item x="3065"/>
        <item x="3122"/>
        <item x="3694"/>
        <item x="3474"/>
        <item x="881"/>
        <item x="3385"/>
        <item x="1170"/>
        <item x="4014"/>
        <item x="2061"/>
        <item x="2131"/>
        <item x="3242"/>
        <item x="3469"/>
        <item x="3334"/>
        <item x="1822"/>
        <item x="3614"/>
        <item x="3692"/>
        <item x="671"/>
        <item x="1735"/>
        <item x="767"/>
        <item x="3990"/>
        <item x="3717"/>
        <item x="988"/>
        <item x="3764"/>
        <item x="1734"/>
        <item x="1457"/>
        <item x="555"/>
        <item x="3341"/>
        <item x="3217"/>
        <item x="3127"/>
        <item x="3128"/>
        <item x="2028"/>
        <item x="3543"/>
        <item x="1103"/>
        <item x="692"/>
        <item x="270"/>
        <item x="1729"/>
        <item x="666"/>
        <item x="2209"/>
        <item x="3686"/>
        <item x="3084"/>
        <item x="1990"/>
        <item x="3904"/>
        <item x="2389"/>
        <item x="2596"/>
        <item x="2143"/>
        <item x="1279"/>
        <item x="2051"/>
        <item x="2462"/>
        <item x="2767"/>
        <item x="1726"/>
        <item x="3240"/>
        <item x="1400"/>
        <item x="760"/>
        <item x="2468"/>
        <item x="1573"/>
        <item x="9"/>
        <item x="2715"/>
        <item x="285"/>
        <item x="2065"/>
        <item x="2495"/>
        <item x="1186"/>
        <item x="644"/>
        <item x="378"/>
        <item x="3054"/>
        <item x="2498"/>
        <item x="3658"/>
        <item x="3498"/>
        <item x="4073"/>
        <item x="2459"/>
        <item x="3381"/>
        <item x="2455"/>
        <item x="3796"/>
        <item x="1818"/>
        <item x="1499"/>
        <item x="388"/>
        <item x="161"/>
        <item x="1376"/>
        <item x="1910"/>
        <item x="3318"/>
        <item x="3118"/>
        <item x="225"/>
        <item x="3679"/>
        <item x="323"/>
        <item x="142"/>
        <item x="862"/>
        <item x="3638"/>
        <item x="698"/>
        <item x="3455"/>
        <item x="580"/>
        <item x="1885"/>
        <item x="2775"/>
        <item x="1678"/>
        <item x="621"/>
        <item x="2524"/>
        <item x="3131"/>
        <item x="3046"/>
        <item x="114"/>
        <item x="2230"/>
        <item x="2291"/>
        <item x="1236"/>
        <item x="2104"/>
        <item x="2550"/>
        <item x="2594"/>
        <item x="329"/>
        <item x="273"/>
        <item x="2168"/>
        <item x="1497"/>
        <item x="1342"/>
        <item x="3975"/>
        <item x="180"/>
        <item x="95"/>
        <item x="564"/>
        <item x="2305"/>
        <item x="2742"/>
        <item x="3251"/>
        <item x="1108"/>
        <item x="966"/>
        <item x="167"/>
        <item x="2743"/>
        <item x="1722"/>
        <item x="3508"/>
        <item x="482"/>
        <item x="3887"/>
        <item x="186"/>
        <item x="2321"/>
        <item x="1005"/>
        <item x="608"/>
        <item x="138"/>
        <item x="3641"/>
        <item x="2527"/>
        <item x="1932"/>
        <item x="812"/>
        <item x="2036"/>
        <item x="135"/>
        <item x="3238"/>
        <item x="438"/>
        <item x="3788"/>
        <item x="1007"/>
        <item x="2399"/>
        <item x="2695"/>
        <item x="3916"/>
        <item x="1510"/>
        <item x="2847"/>
        <item x="3188"/>
        <item x="3791"/>
        <item x="3140"/>
        <item x="1851"/>
        <item x="3583"/>
        <item x="3208"/>
        <item x="3513"/>
        <item x="2656"/>
        <item x="593"/>
        <item x="2616"/>
        <item x="1919"/>
        <item x="42"/>
        <item x="3272"/>
        <item x="313"/>
        <item x="4088"/>
        <item x="2659"/>
        <item x="6"/>
        <item x="2413"/>
        <item x="1149"/>
        <item x="1533"/>
        <item x="1269"/>
        <item x="2062"/>
        <item x="693"/>
        <item x="2071"/>
        <item x="1791"/>
        <item x="995"/>
        <item x="2369"/>
        <item x="188"/>
        <item x="3476"/>
        <item x="3708"/>
        <item x="1164"/>
        <item x="432"/>
        <item x="2626"/>
        <item x="3792"/>
        <item x="326"/>
        <item x="1124"/>
        <item x="3284"/>
        <item x="37"/>
        <item x="834"/>
        <item x="1324"/>
        <item x="1607"/>
        <item x="2660"/>
        <item x="65"/>
        <item x="1576"/>
        <item x="1396"/>
        <item x="463"/>
        <item x="1670"/>
        <item x="407"/>
        <item x="73"/>
        <item x="521"/>
        <item x="2800"/>
        <item x="2021"/>
        <item x="3299"/>
        <item x="2913"/>
        <item x="2856"/>
        <item x="429"/>
        <item x="1801"/>
        <item x="3873"/>
        <item x="3509"/>
        <item x="1483"/>
        <item x="4100"/>
        <item x="773"/>
        <item x="1201"/>
        <item x="128"/>
        <item x="1329"/>
        <item x="1346"/>
        <item x="1392"/>
        <item x="3879"/>
        <item x="677"/>
        <item x="537"/>
        <item x="262"/>
        <item x="1311"/>
        <item x="1228"/>
        <item x="1590"/>
        <item x="3749"/>
        <item x="3976"/>
        <item x="1301"/>
        <item x="1355"/>
        <item x="3397"/>
        <item x="2701"/>
        <item x="1930"/>
        <item x="2817"/>
        <item x="1102"/>
        <item x="2942"/>
        <item x="199"/>
        <item x="2252"/>
        <item x="1221"/>
        <item x="1313"/>
        <item x="101"/>
        <item x="1557"/>
        <item x="3640"/>
        <item x="2308"/>
        <item x="3639"/>
        <item x="3516"/>
        <item x="1500"/>
        <item x="1972"/>
        <item x="1714"/>
        <item x="718"/>
        <item x="1321"/>
        <item x="3237"/>
        <item x="2039"/>
        <item x="2530"/>
        <item x="3657"/>
        <item x="1437"/>
        <item x="2662"/>
        <item x="3420"/>
        <item x="3435"/>
        <item x="87"/>
        <item x="421"/>
        <item x="849"/>
        <item x="1049"/>
        <item x="1641"/>
        <item x="1206"/>
        <item x="1938"/>
        <item x="3554"/>
        <item x="2618"/>
        <item x="174"/>
        <item x="3994"/>
        <item x="912"/>
        <item x="2352"/>
        <item x="1476"/>
        <item x="2335"/>
        <item x="3676"/>
        <item x="3445"/>
        <item x="2405"/>
        <item x="8"/>
        <item x="2568"/>
        <item x="2244"/>
        <item x="89"/>
        <item x="2414"/>
        <item x="3921"/>
        <item x="1883"/>
        <item x="1633"/>
        <item x="4033"/>
        <item x="2587"/>
        <item x="1991"/>
        <item x="935"/>
        <item x="3935"/>
        <item x="913"/>
        <item x="3438"/>
        <item x="1422"/>
        <item x="1539"/>
        <item x="3344"/>
        <item x="3522"/>
        <item x="2064"/>
        <item x="2762"/>
        <item x="255"/>
        <item x="1167"/>
        <item x="2838"/>
        <item x="1251"/>
        <item x="3366"/>
        <item x="960"/>
        <item x="3612"/>
        <item x="2755"/>
        <item x="428"/>
        <item x="332"/>
        <item x="1569"/>
        <item x="3882"/>
        <item x="2111"/>
        <item x="296"/>
        <item x="3602"/>
        <item x="450"/>
        <item x="2397"/>
        <item x="1544"/>
        <item x="385"/>
        <item x="2363"/>
        <item x="2228"/>
        <item x="3106"/>
        <item x="368"/>
        <item x="170"/>
        <item x="2174"/>
        <item x="3997"/>
        <item x="3324"/>
        <item x="2511"/>
        <item x="307"/>
        <item x="3599"/>
        <item x="3643"/>
        <item x="3143"/>
        <item x="634"/>
        <item x="1624"/>
        <item x="771"/>
        <item x="2843"/>
        <item x="3419"/>
        <item x="211"/>
        <item x="2799"/>
        <item x="3444"/>
        <item x="3568"/>
        <item x="2279"/>
        <item x="1773"/>
        <item x="2029"/>
        <item x="3422"/>
        <item x="3416"/>
        <item x="2365"/>
        <item x="2469"/>
        <item x="2121"/>
        <item x="3830"/>
        <item x="2262"/>
        <item x="2771"/>
        <item x="3407"/>
        <item x="2083"/>
        <item x="1836"/>
        <item x="827"/>
        <item x="2391"/>
        <item x="2437"/>
        <item x="2682"/>
        <item x="3405"/>
        <item x="3818"/>
        <item x="2237"/>
        <item x="1076"/>
        <item x="1668"/>
        <item x="3449"/>
        <item x="3181"/>
        <item x="574"/>
        <item x="3372"/>
        <item x="2345"/>
        <item x="1353"/>
        <item x="681"/>
        <item x="764"/>
        <item x="3852"/>
        <item x="1856"/>
        <item x="1420"/>
        <item x="364"/>
        <item x="911"/>
        <item x="854"/>
        <item x="2722"/>
        <item x="979"/>
        <item x="1631"/>
        <item x="241"/>
        <item x="2591"/>
        <item x="2898"/>
        <item x="2315"/>
        <item x="3742"/>
        <item x="3655"/>
        <item x="1035"/>
        <item x="3518"/>
        <item x="2528"/>
        <item x="2758"/>
        <item x="3269"/>
        <item x="1478"/>
        <item x="469"/>
        <item x="1603"/>
        <item x="615"/>
        <item x="3074"/>
        <item x="2378"/>
        <item x="397"/>
        <item x="786"/>
        <item x="1963"/>
        <item x="2001"/>
        <item x="2058"/>
        <item x="3883"/>
        <item x="1639"/>
        <item x="2015"/>
        <item x="3411"/>
        <item x="2471"/>
        <item x="618"/>
        <item x="3702"/>
        <item x="1337"/>
        <item x="2734"/>
        <item x="3816"/>
        <item x="1385"/>
        <item x="3893"/>
        <item x="787"/>
        <item x="1351"/>
        <item x="1512"/>
        <item x="2272"/>
        <item x="3808"/>
        <item x="1915"/>
        <item x="2203"/>
        <item x="3389"/>
        <item x="702"/>
        <item x="3183"/>
        <item x="1906"/>
        <item x="2879"/>
        <item x="1782"/>
        <item x="365"/>
        <item x="532"/>
        <item x="607"/>
        <item x="2129"/>
        <item x="2766"/>
        <item x="166"/>
        <item x="2751"/>
        <item x="965"/>
        <item x="2784"/>
        <item x="4055"/>
        <item x="1817"/>
        <item x="2394"/>
        <item x="2813"/>
        <item x="1171"/>
        <item x="517"/>
        <item x="3186"/>
        <item x="1330"/>
        <item x="1747"/>
        <item x="3829"/>
        <item x="534"/>
        <item x="637"/>
        <item x="2302"/>
        <item x="1362"/>
        <item x="2013"/>
        <item x="3027"/>
        <item x="1812"/>
        <item x="1795"/>
        <item x="3608"/>
        <item x="452"/>
        <item x="2173"/>
        <item x="3347"/>
        <item x="3279"/>
        <item x="2887"/>
        <item x="915"/>
        <item x="2276"/>
        <item x="2148"/>
        <item x="1897"/>
        <item x="1085"/>
        <item x="2516"/>
        <item x="1683"/>
        <item x="467"/>
        <item x="2831"/>
        <item x="2340"/>
        <item x="2140"/>
        <item x="1374"/>
        <item x="3439"/>
        <item x="1484"/>
        <item x="3286"/>
        <item x="1798"/>
        <item x="2951"/>
        <item x="2663"/>
        <item x="2106"/>
        <item x="335"/>
        <item x="4090"/>
        <item x="3210"/>
        <item x="1185"/>
        <item x="3076"/>
        <item x="1239"/>
        <item x="2529"/>
        <item x="663"/>
        <item x="2212"/>
        <item x="1136"/>
        <item x="1188"/>
        <item x="3546"/>
        <item x="2628"/>
        <item x="3387"/>
        <item x="3584"/>
        <item x="359"/>
        <item x="2232"/>
        <item x="2617"/>
        <item x="3068"/>
        <item x="3646"/>
        <item x="3636"/>
        <item x="3690"/>
        <item x="205"/>
        <item x="3369"/>
        <item x="2819"/>
        <item x="1609"/>
        <item x="183"/>
        <item x="1550"/>
        <item x="309"/>
        <item x="814"/>
        <item x="3243"/>
        <item x="1096"/>
        <item x="2564"/>
        <item x="3087"/>
        <item x="1506"/>
        <item x="1724"/>
        <item x="835"/>
        <item x="1707"/>
        <item x="1908"/>
        <item x="2912"/>
        <item x="1303"/>
        <item x="1328"/>
        <item x="1418"/>
        <item x="2941"/>
        <item x="777"/>
        <item x="3459"/>
        <item x="3360"/>
        <item x="88"/>
        <item x="3148"/>
        <item x="3851"/>
        <item x="824"/>
        <item x="1"/>
        <item x="1844"/>
        <item x="3802"/>
        <item x="880"/>
        <item x="2821"/>
        <item x="3254"/>
        <item x="3972"/>
        <item x="2314"/>
        <item x="2976"/>
        <item x="399"/>
        <item x="3002"/>
        <item x="3193"/>
        <item x="2750"/>
        <item x="3938"/>
        <item x="1147"/>
        <item x="611"/>
        <item x="3221"/>
        <item x="1113"/>
        <item x="2005"/>
        <item x="1750"/>
        <item x="3198"/>
        <item x="1401"/>
        <item x="443"/>
        <item x="1481"/>
        <item x="362"/>
        <item x="1730"/>
        <item x="3415"/>
        <item x="367"/>
        <item x="3801"/>
        <item x="1998"/>
        <item x="221"/>
        <item x="2962"/>
        <item x="3215"/>
        <item x="909"/>
        <item x="3951"/>
        <item x="1862"/>
        <item x="1281"/>
        <item x="1779"/>
        <item x="3229"/>
        <item x="3135"/>
        <item x="3114"/>
        <item x="4091"/>
        <item x="2622"/>
        <item x="372"/>
        <item x="719"/>
        <item x="1348"/>
        <item x="3672"/>
        <item x="1051"/>
        <item x="208"/>
        <item x="1383"/>
        <item x="2946"/>
        <item x="561"/>
        <item x="3696"/>
        <item x="571"/>
        <item x="613"/>
        <item x="2501"/>
        <item x="1338"/>
        <item x="3542"/>
        <item x="3511"/>
        <item x="2600"/>
        <item x="2882"/>
        <item x="1577"/>
        <item x="2723"/>
        <item x="3556"/>
        <item x="1075"/>
        <item x="2476"/>
        <item x="1540"/>
        <item x="993"/>
        <item x="975"/>
        <item x="1865"/>
        <item x="3475"/>
        <item x="2218"/>
        <item x="2038"/>
        <item x="197"/>
        <item x="1616"/>
        <item x="2482"/>
        <item x="1712"/>
        <item x="610"/>
        <item x="595"/>
        <item x="670"/>
        <item x="2017"/>
        <item x="1322"/>
        <item x="2436"/>
        <item x="2595"/>
        <item x="294"/>
        <item x="2818"/>
        <item x="316"/>
        <item x="348"/>
        <item x="2370"/>
        <item x="628"/>
        <item x="1074"/>
        <item x="3958"/>
        <item x="3783"/>
        <item x="3101"/>
        <item x="2759"/>
        <item x="1709"/>
        <item x="1055"/>
        <item x="759"/>
        <item x="2474"/>
        <item x="638"/>
        <item x="1286"/>
        <item x="3271"/>
        <item x="544"/>
        <item x="985"/>
        <item x="1518"/>
        <item x="2970"/>
        <item x="1032"/>
        <item x="2956"/>
        <item x="2440"/>
        <item x="1768"/>
        <item x="4054"/>
        <item x="3953"/>
        <item x="508"/>
        <item x="3860"/>
        <item x="3648"/>
        <item x="122"/>
        <item x="3806"/>
        <item x="3995"/>
        <item x="2386"/>
        <item x="3868"/>
        <item x="2736"/>
        <item x="1635"/>
        <item x="2177"/>
        <item x="1444"/>
        <item x="2549"/>
        <item x="1515"/>
        <item x="2234"/>
        <item x="1414"/>
        <item x="2885"/>
        <item x="3716"/>
        <item x="3176"/>
        <item x="1543"/>
        <item x="3257"/>
        <item x="3338"/>
        <item x="735"/>
        <item x="2689"/>
        <item x="642"/>
        <item x="2175"/>
        <item x="888"/>
        <item x="4106"/>
        <item x="2007"/>
        <item x="1583"/>
        <item x="877"/>
        <item x="1530"/>
        <item x="1547"/>
        <item x="2133"/>
        <item x="2520"/>
        <item x="349"/>
        <item x="3549"/>
        <item x="1148"/>
        <item x="1759"/>
        <item x="3832"/>
        <item x="2840"/>
        <item x="3741"/>
        <item x="2974"/>
        <item x="352"/>
        <item x="604"/>
        <item x="636"/>
        <item x="1214"/>
        <item x="11"/>
        <item x="2125"/>
        <item x="794"/>
        <item x="1445"/>
        <item x="2206"/>
        <item x="1950"/>
        <item x="373"/>
        <item x="3021"/>
        <item x="1622"/>
        <item x="159"/>
        <item x="423"/>
        <item x="1636"/>
        <item x="1111"/>
        <item x="2794"/>
        <item x="2514"/>
        <item x="2221"/>
        <item x="789"/>
        <item x="3691"/>
        <item x="1260"/>
        <item x="991"/>
        <item x="2097"/>
        <item x="1232"/>
        <item x="1015"/>
        <item x="3205"/>
        <item x="3910"/>
        <item x="165"/>
        <item x="3735"/>
        <item x="1962"/>
        <item x="2180"/>
        <item x="3196"/>
        <item x="3771"/>
        <item x="275"/>
        <item x="2242"/>
        <item x="1393"/>
        <item x="4078"/>
        <item x="4042"/>
        <item x="3104"/>
        <item x="1692"/>
        <item x="2980"/>
        <item x="2295"/>
        <item x="92"/>
        <item x="1789"/>
        <item x="3082"/>
        <item x="3258"/>
        <item x="972"/>
        <item x="3841"/>
        <item x="1184"/>
        <item x="3040"/>
        <item x="3409"/>
        <item x="1810"/>
        <item x="1459"/>
        <item x="387"/>
        <item x="1520"/>
        <item x="2367"/>
        <item x="691"/>
        <item x="3867"/>
        <item x="2002"/>
        <item x="363"/>
        <item x="752"/>
        <item x="3769"/>
        <item x="1370"/>
        <item x="3151"/>
        <item x="2438"/>
        <item x="338"/>
        <item x="3981"/>
        <item x="590"/>
        <item x="1682"/>
        <item x="2385"/>
        <item x="2911"/>
        <item x="2193"/>
        <item x="3447"/>
        <item x="1278"/>
        <item x="1292"/>
        <item x="1778"/>
        <item x="1861"/>
        <item x="129"/>
        <item x="1841"/>
        <item x="2924"/>
        <item x="3136"/>
        <item x="1564"/>
        <item x="2282"/>
        <item x="1620"/>
        <item x="2693"/>
        <item x="1494"/>
        <item x="3651"/>
        <item x="601"/>
        <item x="3138"/>
        <item x="1285"/>
        <item x="289"/>
        <item x="633"/>
        <item x="2049"/>
        <item x="3819"/>
        <item x="885"/>
        <item x="874"/>
        <item x="3835"/>
        <item x="1770"/>
        <item x="1438"/>
        <item x="533"/>
        <item x="3165"/>
        <item x="551"/>
        <item x="829"/>
        <item x="2563"/>
        <item x="3307"/>
        <item x="1289"/>
        <item x="3486"/>
        <item x="2521"/>
        <item x="2292"/>
        <item x="3129"/>
        <item x="1602"/>
        <item x="967"/>
        <item x="1813"/>
        <item x="3578"/>
        <item x="2"/>
        <item x="3649"/>
        <item x="4004"/>
        <item x="458"/>
        <item x="1146"/>
        <item x="1797"/>
        <item x="1356"/>
        <item x="410"/>
        <item x="542"/>
        <item x="491"/>
        <item x="2947"/>
        <item x="118"/>
        <item x="2934"/>
        <item x="2680"/>
        <item x="3863"/>
        <item x="505"/>
        <item x="2868"/>
        <item x="2353"/>
        <item x="3943"/>
        <item x="248"/>
        <item x="1112"/>
        <item x="1254"/>
        <item x="3652"/>
        <item x="189"/>
        <item x="3823"/>
        <item x="3550"/>
        <item x="1632"/>
        <item x="3499"/>
        <item x="1150"/>
        <item x="1898"/>
        <item x="3015"/>
        <item x="1463"/>
        <item x="1432"/>
        <item x="941"/>
        <item x="3665"/>
        <item x="3488"/>
        <item x="584"/>
        <item x="495"/>
        <item x="1187"/>
        <item x="4002"/>
        <item x="2556"/>
        <item x="404"/>
        <item x="2572"/>
        <item x="3134"/>
        <item x="3403"/>
        <item x="126"/>
        <item x="3775"/>
        <item x="1528"/>
        <item x="700"/>
        <item x="1093"/>
        <item x="1118"/>
        <item x="2729"/>
        <item x="1065"/>
        <item x="2220"/>
        <item x="324"/>
        <item x="2135"/>
        <item x="1887"/>
        <item x="33"/>
        <item x="3736"/>
        <item x="1958"/>
        <item x="1922"/>
        <item x="3364"/>
        <item x="3684"/>
        <item x="815"/>
        <item x="3924"/>
        <item x="2641"/>
        <item x="447"/>
        <item x="575"/>
        <item x="1411"/>
        <item x="244"/>
        <item x="2309"/>
        <item x="1746"/>
        <item x="3984"/>
        <item x="2796"/>
        <item x="2598"/>
        <item x="1566"/>
        <item x="403"/>
        <item x="350"/>
        <item x="751"/>
        <item x="2685"/>
        <item x="4094"/>
        <item x="2917"/>
        <item x="2816"/>
        <item x="1816"/>
        <item x="2117"/>
        <item x="2636"/>
        <item x="3898"/>
        <item x="2943"/>
        <item x="2845"/>
        <item x="3931"/>
        <item x="712"/>
        <item x="652"/>
        <item x="3191"/>
        <item x="3335"/>
        <item x="1645"/>
        <item x="2602"/>
        <item x="444"/>
        <item x="1154"/>
        <item x="1291"/>
        <item x="2195"/>
        <item x="565"/>
        <item x="932"/>
        <item x="1762"/>
        <item x="808"/>
        <item x="1787"/>
        <item x="3862"/>
        <item x="2301"/>
        <item x="83"/>
        <item x="1830"/>
        <item x="3846"/>
        <item x="3424"/>
        <item x="2288"/>
        <item x="3352"/>
        <item x="1820"/>
        <item x="2364"/>
        <item x="3313"/>
        <item x="3787"/>
        <item x="3853"/>
        <item x="3025"/>
        <item x="641"/>
        <item x="2317"/>
        <item x="1095"/>
        <item x="2191"/>
        <item x="2023"/>
        <item x="2815"/>
        <item x="2247"/>
        <item x="3869"/>
        <item x="3245"/>
        <item x="3533"/>
        <item x="213"/>
        <item x="2153"/>
        <item x="3534"/>
        <item x="2573"/>
        <item x="1521"/>
        <item x="1230"/>
        <item x="3575"/>
        <item x="1814"/>
        <item x="3349"/>
        <item x="112"/>
        <item x="639"/>
        <item x="748"/>
        <item x="3700"/>
        <item x="1623"/>
        <item x="2120"/>
        <item x="1180"/>
        <item x="1537"/>
        <item x="1619"/>
        <item x="1977"/>
        <item x="3876"/>
        <item x="804"/>
        <item x="1399"/>
        <item x="43"/>
        <item x="3582"/>
        <item x="916"/>
        <item x="1675"/>
        <item x="4066"/>
        <item x="1193"/>
        <item x="1263"/>
        <item x="654"/>
        <item x="232"/>
        <item x="2792"/>
        <item x="32"/>
        <item x="2041"/>
        <item x="2449"/>
        <item x="3707"/>
        <item x="1937"/>
        <item x="619"/>
        <item x="3055"/>
        <item x="3712"/>
        <item x="4015"/>
        <item x="536"/>
        <item x="2142"/>
        <item x="3912"/>
        <item x="3964"/>
        <item x="80"/>
        <item x="3467"/>
        <item x="1859"/>
        <item x="2634"/>
        <item x="1567"/>
        <item x="2047"/>
        <item x="3003"/>
        <item x="3399"/>
        <item x="2196"/>
        <item x="1344"/>
        <item x="4102"/>
        <item x="1319"/>
        <item x="822"/>
        <item x="3096"/>
        <item x="676"/>
        <item x="2880"/>
        <item x="3336"/>
        <item x="1687"/>
        <item x="207"/>
        <item x="1835"/>
        <item x="977"/>
        <item x="1901"/>
        <item x="2583"/>
        <item x="1858"/>
        <item x="852"/>
        <item x="1860"/>
        <item x="837"/>
        <item x="272"/>
        <item x="3837"/>
        <item x="648"/>
        <item x="2639"/>
        <item x="1934"/>
        <item x="810"/>
        <item x="3048"/>
        <item x="3967"/>
        <item x="3493"/>
        <item x="2130"/>
        <item x="3116"/>
        <item x="1783"/>
        <item x="1442"/>
        <item x="3872"/>
        <item x="3952"/>
        <item x="2543"/>
        <item x="481"/>
        <item x="775"/>
        <item x="3443"/>
        <item x="2312"/>
        <item x="1266"/>
        <item x="1988"/>
        <item x="1320"/>
        <item x="2697"/>
        <item x="1694"/>
        <item x="3848"/>
        <item x="3836"/>
        <item x="2181"/>
        <item x="2092"/>
        <item x="4045"/>
        <item x="1387"/>
        <item x="1627"/>
        <item x="330"/>
        <item x="2592"/>
        <item x="2198"/>
        <item x="2184"/>
        <item x="632"/>
        <item x="3175"/>
        <item x="253"/>
        <item x="460"/>
        <item x="1827"/>
        <item x="2505"/>
        <item x="77"/>
        <item x="2833"/>
        <item x="96"/>
        <item x="2348"/>
        <item x="588"/>
        <item x="1943"/>
        <item x="1169"/>
        <item x="79"/>
        <item x="2574"/>
        <item x="1826"/>
        <item x="260"/>
        <item x="2674"/>
        <item x="3478"/>
        <item x="150"/>
        <item x="4"/>
        <item x="3594"/>
        <item x="710"/>
        <item x="609"/>
        <item x="3431"/>
        <item x="921"/>
        <item x="147"/>
        <item x="2677"/>
        <item x="3805"/>
        <item x="45"/>
        <item x="3631"/>
        <item x="102"/>
        <item x="539"/>
        <item x="3314"/>
        <item x="1561"/>
        <item x="1976"/>
        <item x="3839"/>
        <item x="2928"/>
        <item x="4077"/>
        <item x="1579"/>
        <item x="891"/>
        <item x="2901"/>
        <item x="2632"/>
        <item x="4038"/>
        <item x="3917"/>
        <item x="3687"/>
        <item x="3454"/>
        <item x="3013"/>
        <item x="2329"/>
        <item x="3746"/>
        <item x="162"/>
        <item x="2055"/>
        <item x="953"/>
        <item x="1308"/>
        <item x="1970"/>
        <item x="4074"/>
        <item x="2454"/>
        <item x="3724"/>
        <item x="3709"/>
        <item x="149"/>
        <item x="3441"/>
        <item x="3450"/>
        <item x="4009"/>
        <item x="522"/>
        <item x="3913"/>
        <item x="2213"/>
        <item x="1731"/>
        <item x="3537"/>
        <item x="108"/>
        <item x="887"/>
        <item x="3166"/>
        <item x="937"/>
        <item x="2681"/>
        <item x="687"/>
        <item x="709"/>
        <item x="2791"/>
        <item x="3727"/>
        <item x="3312"/>
        <item x="264"/>
        <item x="1792"/>
        <item x="3685"/>
        <item x="2485"/>
        <item x="3748"/>
        <item x="2082"/>
        <item x="271"/>
        <item x="1625"/>
        <item x="1767"/>
        <item x="3777"/>
        <item x="1909"/>
        <item x="547"/>
        <item x="3228"/>
        <item x="27"/>
        <item x="2488"/>
        <item x="351"/>
        <item x="1621"/>
        <item x="4107"/>
        <item t="default"/>
      </items>
    </pivotField>
    <pivotField showAll="0"/>
    <pivotField showAll="0"/>
    <pivotField showAll="0"/>
    <pivotField axis="axisPage" multipleItemSelectionAllowed="1" showAll="0">
      <items count="6">
        <item h="1" x="2"/>
        <item h="1"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2183">
    <i>
      <x/>
    </i>
    <i>
      <x v="2"/>
    </i>
    <i>
      <x v="6"/>
    </i>
    <i>
      <x v="8"/>
    </i>
    <i>
      <x v="9"/>
    </i>
    <i>
      <x v="13"/>
    </i>
    <i>
      <x v="14"/>
    </i>
    <i>
      <x v="16"/>
    </i>
    <i>
      <x v="21"/>
    </i>
    <i>
      <x v="22"/>
    </i>
    <i>
      <x v="24"/>
    </i>
    <i>
      <x v="26"/>
    </i>
    <i>
      <x v="27"/>
    </i>
    <i>
      <x v="29"/>
    </i>
    <i>
      <x v="31"/>
    </i>
    <i>
      <x v="32"/>
    </i>
    <i>
      <x v="34"/>
    </i>
    <i>
      <x v="35"/>
    </i>
    <i>
      <x v="38"/>
    </i>
    <i>
      <x v="41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4"/>
    </i>
    <i>
      <x v="55"/>
    </i>
    <i>
      <x v="56"/>
    </i>
    <i>
      <x v="59"/>
    </i>
    <i>
      <x v="63"/>
    </i>
    <i>
      <x v="65"/>
    </i>
    <i>
      <x v="67"/>
    </i>
    <i>
      <x v="68"/>
    </i>
    <i>
      <x v="69"/>
    </i>
    <i>
      <x v="70"/>
    </i>
    <i>
      <x v="72"/>
    </i>
    <i>
      <x v="74"/>
    </i>
    <i>
      <x v="76"/>
    </i>
    <i>
      <x v="77"/>
    </i>
    <i>
      <x v="78"/>
    </i>
    <i>
      <x v="82"/>
    </i>
    <i>
      <x v="83"/>
    </i>
    <i>
      <x v="84"/>
    </i>
    <i>
      <x v="86"/>
    </i>
    <i>
      <x v="87"/>
    </i>
    <i>
      <x v="88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3"/>
    </i>
    <i>
      <x v="104"/>
    </i>
    <i>
      <x v="105"/>
    </i>
    <i>
      <x v="108"/>
    </i>
    <i>
      <x v="111"/>
    </i>
    <i>
      <x v="112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30"/>
    </i>
    <i>
      <x v="131"/>
    </i>
    <i>
      <x v="136"/>
    </i>
    <i>
      <x v="137"/>
    </i>
    <i>
      <x v="138"/>
    </i>
    <i>
      <x v="140"/>
    </i>
    <i>
      <x v="141"/>
    </i>
    <i>
      <x v="142"/>
    </i>
    <i>
      <x v="144"/>
    </i>
    <i>
      <x v="146"/>
    </i>
    <i>
      <x v="148"/>
    </i>
    <i>
      <x v="150"/>
    </i>
    <i>
      <x v="151"/>
    </i>
    <i>
      <x v="152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7"/>
    </i>
    <i>
      <x v="168"/>
    </i>
    <i>
      <x v="170"/>
    </i>
    <i>
      <x v="171"/>
    </i>
    <i>
      <x v="172"/>
    </i>
    <i>
      <x v="173"/>
    </i>
    <i>
      <x v="175"/>
    </i>
    <i>
      <x v="177"/>
    </i>
    <i>
      <x v="179"/>
    </i>
    <i>
      <x v="181"/>
    </i>
    <i>
      <x v="182"/>
    </i>
    <i>
      <x v="188"/>
    </i>
    <i>
      <x v="190"/>
    </i>
    <i>
      <x v="192"/>
    </i>
    <i>
      <x v="201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2"/>
    </i>
    <i>
      <x v="213"/>
    </i>
    <i>
      <x v="214"/>
    </i>
    <i>
      <x v="217"/>
    </i>
    <i>
      <x v="218"/>
    </i>
    <i>
      <x v="220"/>
    </i>
    <i>
      <x v="221"/>
    </i>
    <i>
      <x v="222"/>
    </i>
    <i>
      <x v="223"/>
    </i>
    <i>
      <x v="226"/>
    </i>
    <i>
      <x v="227"/>
    </i>
    <i>
      <x v="228"/>
    </i>
    <i>
      <x v="229"/>
    </i>
    <i>
      <x v="233"/>
    </i>
    <i>
      <x v="234"/>
    </i>
    <i>
      <x v="237"/>
    </i>
    <i>
      <x v="240"/>
    </i>
    <i>
      <x v="241"/>
    </i>
    <i>
      <x v="242"/>
    </i>
    <i>
      <x v="244"/>
    </i>
    <i>
      <x v="253"/>
    </i>
    <i>
      <x v="254"/>
    </i>
    <i>
      <x v="255"/>
    </i>
    <i>
      <x v="256"/>
    </i>
    <i>
      <x v="257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6"/>
    </i>
    <i>
      <x v="277"/>
    </i>
    <i>
      <x v="279"/>
    </i>
    <i>
      <x v="281"/>
    </i>
    <i>
      <x v="283"/>
    </i>
    <i>
      <x v="284"/>
    </i>
    <i>
      <x v="286"/>
    </i>
    <i>
      <x v="288"/>
    </i>
    <i>
      <x v="289"/>
    </i>
    <i>
      <x v="293"/>
    </i>
    <i>
      <x v="296"/>
    </i>
    <i>
      <x v="297"/>
    </i>
    <i>
      <x v="301"/>
    </i>
    <i>
      <x v="303"/>
    </i>
    <i>
      <x v="311"/>
    </i>
    <i>
      <x v="314"/>
    </i>
    <i>
      <x v="316"/>
    </i>
    <i>
      <x v="319"/>
    </i>
    <i>
      <x v="320"/>
    </i>
    <i>
      <x v="324"/>
    </i>
    <i>
      <x v="326"/>
    </i>
    <i>
      <x v="328"/>
    </i>
    <i>
      <x v="329"/>
    </i>
    <i>
      <x v="330"/>
    </i>
    <i>
      <x v="331"/>
    </i>
    <i>
      <x v="332"/>
    </i>
    <i>
      <x v="335"/>
    </i>
    <i>
      <x v="336"/>
    </i>
    <i>
      <x v="339"/>
    </i>
    <i>
      <x v="340"/>
    </i>
    <i>
      <x v="341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8"/>
    </i>
    <i>
      <x v="360"/>
    </i>
    <i>
      <x v="361"/>
    </i>
    <i>
      <x v="362"/>
    </i>
    <i>
      <x v="364"/>
    </i>
    <i>
      <x v="366"/>
    </i>
    <i>
      <x v="368"/>
    </i>
    <i>
      <x v="372"/>
    </i>
    <i>
      <x v="376"/>
    </i>
    <i>
      <x v="377"/>
    </i>
    <i>
      <x v="379"/>
    </i>
    <i>
      <x v="381"/>
    </i>
    <i>
      <x v="383"/>
    </i>
    <i>
      <x v="384"/>
    </i>
    <i>
      <x v="387"/>
    </i>
    <i>
      <x v="389"/>
    </i>
    <i>
      <x v="390"/>
    </i>
    <i>
      <x v="391"/>
    </i>
    <i>
      <x v="394"/>
    </i>
    <i>
      <x v="397"/>
    </i>
    <i>
      <x v="398"/>
    </i>
    <i>
      <x v="402"/>
    </i>
    <i>
      <x v="403"/>
    </i>
    <i>
      <x v="404"/>
    </i>
    <i>
      <x v="406"/>
    </i>
    <i>
      <x v="407"/>
    </i>
    <i>
      <x v="410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9"/>
    </i>
    <i>
      <x v="430"/>
    </i>
    <i>
      <x v="435"/>
    </i>
    <i>
      <x v="438"/>
    </i>
    <i>
      <x v="442"/>
    </i>
    <i>
      <x v="444"/>
    </i>
    <i>
      <x v="445"/>
    </i>
    <i>
      <x v="447"/>
    </i>
    <i>
      <x v="448"/>
    </i>
    <i>
      <x v="451"/>
    </i>
    <i>
      <x v="453"/>
    </i>
    <i>
      <x v="459"/>
    </i>
    <i>
      <x v="462"/>
    </i>
    <i>
      <x v="464"/>
    </i>
    <i>
      <x v="466"/>
    </i>
    <i>
      <x v="467"/>
    </i>
    <i>
      <x v="468"/>
    </i>
    <i>
      <x v="471"/>
    </i>
    <i>
      <x v="472"/>
    </i>
    <i>
      <x v="473"/>
    </i>
    <i>
      <x v="474"/>
    </i>
    <i>
      <x v="476"/>
    </i>
    <i>
      <x v="477"/>
    </i>
    <i>
      <x v="479"/>
    </i>
    <i>
      <x v="480"/>
    </i>
    <i>
      <x v="482"/>
    </i>
    <i>
      <x v="483"/>
    </i>
    <i>
      <x v="485"/>
    </i>
    <i>
      <x v="486"/>
    </i>
    <i>
      <x v="487"/>
    </i>
    <i>
      <x v="489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2"/>
    </i>
    <i>
      <x v="503"/>
    </i>
    <i>
      <x v="504"/>
    </i>
    <i>
      <x v="505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22"/>
    </i>
    <i>
      <x v="524"/>
    </i>
    <i>
      <x v="525"/>
    </i>
    <i>
      <x v="528"/>
    </i>
    <i>
      <x v="529"/>
    </i>
    <i>
      <x v="530"/>
    </i>
    <i>
      <x v="533"/>
    </i>
    <i>
      <x v="536"/>
    </i>
    <i>
      <x v="537"/>
    </i>
    <i>
      <x v="540"/>
    </i>
    <i>
      <x v="543"/>
    </i>
    <i>
      <x v="550"/>
    </i>
    <i>
      <x v="551"/>
    </i>
    <i>
      <x v="552"/>
    </i>
    <i>
      <x v="555"/>
    </i>
    <i>
      <x v="558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3"/>
    </i>
    <i>
      <x v="574"/>
    </i>
    <i>
      <x v="577"/>
    </i>
    <i>
      <x v="579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3"/>
    </i>
    <i>
      <x v="615"/>
    </i>
    <i>
      <x v="616"/>
    </i>
    <i>
      <x v="618"/>
    </i>
    <i>
      <x v="621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40"/>
    </i>
    <i>
      <x v="645"/>
    </i>
    <i>
      <x v="647"/>
    </i>
    <i>
      <x v="649"/>
    </i>
    <i>
      <x v="650"/>
    </i>
    <i>
      <x v="651"/>
    </i>
    <i>
      <x v="652"/>
    </i>
    <i>
      <x v="657"/>
    </i>
    <i>
      <x v="662"/>
    </i>
    <i>
      <x v="664"/>
    </i>
    <i>
      <x v="667"/>
    </i>
    <i>
      <x v="668"/>
    </i>
    <i>
      <x v="669"/>
    </i>
    <i>
      <x v="670"/>
    </i>
    <i>
      <x v="673"/>
    </i>
    <i>
      <x v="676"/>
    </i>
    <i>
      <x v="677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91"/>
    </i>
    <i>
      <x v="692"/>
    </i>
    <i>
      <x v="696"/>
    </i>
    <i>
      <x v="699"/>
    </i>
    <i>
      <x v="703"/>
    </i>
    <i>
      <x v="704"/>
    </i>
    <i>
      <x v="705"/>
    </i>
    <i>
      <x v="707"/>
    </i>
    <i>
      <x v="708"/>
    </i>
    <i>
      <x v="713"/>
    </i>
    <i>
      <x v="714"/>
    </i>
    <i>
      <x v="715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9"/>
    </i>
    <i>
      <x v="730"/>
    </i>
    <i>
      <x v="731"/>
    </i>
    <i>
      <x v="732"/>
    </i>
    <i>
      <x v="734"/>
    </i>
    <i>
      <x v="737"/>
    </i>
    <i>
      <x v="740"/>
    </i>
    <i>
      <x v="743"/>
    </i>
    <i>
      <x v="744"/>
    </i>
    <i>
      <x v="745"/>
    </i>
    <i>
      <x v="747"/>
    </i>
    <i>
      <x v="750"/>
    </i>
    <i>
      <x v="752"/>
    </i>
    <i>
      <x v="753"/>
    </i>
    <i>
      <x v="754"/>
    </i>
    <i>
      <x v="755"/>
    </i>
    <i>
      <x v="756"/>
    </i>
    <i>
      <x v="759"/>
    </i>
    <i>
      <x v="765"/>
    </i>
    <i>
      <x v="767"/>
    </i>
    <i>
      <x v="768"/>
    </i>
    <i>
      <x v="770"/>
    </i>
    <i>
      <x v="771"/>
    </i>
    <i>
      <x v="775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4"/>
    </i>
    <i>
      <x v="797"/>
    </i>
    <i>
      <x v="799"/>
    </i>
    <i>
      <x v="800"/>
    </i>
    <i>
      <x v="801"/>
    </i>
    <i>
      <x v="805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20"/>
    </i>
    <i>
      <x v="824"/>
    </i>
    <i>
      <x v="826"/>
    </i>
    <i>
      <x v="827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4"/>
    </i>
    <i>
      <x v="846"/>
    </i>
    <i>
      <x v="850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4"/>
    </i>
    <i>
      <x v="866"/>
    </i>
    <i>
      <x v="867"/>
    </i>
    <i>
      <x v="868"/>
    </i>
    <i>
      <x v="872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6"/>
    </i>
    <i>
      <x v="889"/>
    </i>
    <i>
      <x v="890"/>
    </i>
    <i>
      <x v="894"/>
    </i>
    <i>
      <x v="895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7"/>
    </i>
    <i>
      <x v="910"/>
    </i>
    <i>
      <x v="912"/>
    </i>
    <i>
      <x v="913"/>
    </i>
    <i>
      <x v="917"/>
    </i>
    <i>
      <x v="918"/>
    </i>
    <i>
      <x v="919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1"/>
    </i>
    <i>
      <x v="934"/>
    </i>
    <i>
      <x v="935"/>
    </i>
    <i>
      <x v="939"/>
    </i>
    <i>
      <x v="940"/>
    </i>
    <i>
      <x v="943"/>
    </i>
    <i>
      <x v="944"/>
    </i>
    <i>
      <x v="945"/>
    </i>
    <i>
      <x v="946"/>
    </i>
    <i>
      <x v="948"/>
    </i>
    <i>
      <x v="951"/>
    </i>
    <i>
      <x v="953"/>
    </i>
    <i>
      <x v="954"/>
    </i>
    <i>
      <x v="956"/>
    </i>
    <i>
      <x v="957"/>
    </i>
    <i>
      <x v="960"/>
    </i>
    <i>
      <x v="962"/>
    </i>
    <i>
      <x v="963"/>
    </i>
    <i>
      <x v="966"/>
    </i>
    <i>
      <x v="967"/>
    </i>
    <i>
      <x v="968"/>
    </i>
    <i>
      <x v="969"/>
    </i>
    <i>
      <x v="975"/>
    </i>
    <i>
      <x v="980"/>
    </i>
    <i>
      <x v="981"/>
    </i>
    <i>
      <x v="982"/>
    </i>
    <i>
      <x v="985"/>
    </i>
    <i>
      <x v="986"/>
    </i>
    <i>
      <x v="987"/>
    </i>
    <i>
      <x v="988"/>
    </i>
    <i>
      <x v="989"/>
    </i>
    <i>
      <x v="992"/>
    </i>
    <i>
      <x v="995"/>
    </i>
    <i>
      <x v="997"/>
    </i>
    <i>
      <x v="1002"/>
    </i>
    <i>
      <x v="1007"/>
    </i>
    <i>
      <x v="1011"/>
    </i>
    <i>
      <x v="1019"/>
    </i>
    <i>
      <x v="1021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5"/>
    </i>
    <i>
      <x v="1047"/>
    </i>
    <i>
      <x v="1051"/>
    </i>
    <i>
      <x v="1054"/>
    </i>
    <i>
      <x v="1055"/>
    </i>
    <i>
      <x v="1057"/>
    </i>
    <i>
      <x v="1059"/>
    </i>
    <i>
      <x v="1060"/>
    </i>
    <i>
      <x v="1062"/>
    </i>
    <i>
      <x v="1063"/>
    </i>
    <i>
      <x v="1064"/>
    </i>
    <i>
      <x v="1067"/>
    </i>
    <i>
      <x v="1069"/>
    </i>
    <i>
      <x v="1071"/>
    </i>
    <i>
      <x v="1074"/>
    </i>
    <i>
      <x v="1075"/>
    </i>
    <i>
      <x v="1077"/>
    </i>
    <i>
      <x v="1079"/>
    </i>
    <i>
      <x v="1080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8"/>
    </i>
    <i>
      <x v="1101"/>
    </i>
    <i>
      <x v="1102"/>
    </i>
    <i>
      <x v="1103"/>
    </i>
    <i>
      <x v="1104"/>
    </i>
    <i>
      <x v="1110"/>
    </i>
    <i>
      <x v="1111"/>
    </i>
    <i>
      <x v="1113"/>
    </i>
    <i>
      <x v="1118"/>
    </i>
    <i>
      <x v="1119"/>
    </i>
    <i>
      <x v="1120"/>
    </i>
    <i>
      <x v="1122"/>
    </i>
    <i>
      <x v="1123"/>
    </i>
    <i>
      <x v="1125"/>
    </i>
    <i>
      <x v="1126"/>
    </i>
    <i>
      <x v="1128"/>
    </i>
    <i>
      <x v="1134"/>
    </i>
    <i>
      <x v="1137"/>
    </i>
    <i>
      <x v="1138"/>
    </i>
    <i>
      <x v="1139"/>
    </i>
    <i>
      <x v="1142"/>
    </i>
    <i>
      <x v="1144"/>
    </i>
    <i>
      <x v="1145"/>
    </i>
    <i>
      <x v="1146"/>
    </i>
    <i>
      <x v="1147"/>
    </i>
    <i>
      <x v="1150"/>
    </i>
    <i>
      <x v="1153"/>
    </i>
    <i>
      <x v="1157"/>
    </i>
    <i>
      <x v="1163"/>
    </i>
    <i>
      <x v="1164"/>
    </i>
    <i>
      <x v="1166"/>
    </i>
    <i>
      <x v="1168"/>
    </i>
    <i>
      <x v="1171"/>
    </i>
    <i>
      <x v="1174"/>
    </i>
    <i>
      <x v="1179"/>
    </i>
    <i>
      <x v="1180"/>
    </i>
    <i>
      <x v="1182"/>
    </i>
    <i>
      <x v="1183"/>
    </i>
    <i>
      <x v="1186"/>
    </i>
    <i>
      <x v="1193"/>
    </i>
    <i>
      <x v="1195"/>
    </i>
    <i>
      <x v="1200"/>
    </i>
    <i>
      <x v="1201"/>
    </i>
    <i>
      <x v="1204"/>
    </i>
    <i>
      <x v="1205"/>
    </i>
    <i>
      <x v="1207"/>
    </i>
    <i>
      <x v="1209"/>
    </i>
    <i>
      <x v="1212"/>
    </i>
    <i>
      <x v="1215"/>
    </i>
    <i>
      <x v="1216"/>
    </i>
    <i>
      <x v="1217"/>
    </i>
    <i>
      <x v="1218"/>
    </i>
    <i>
      <x v="1220"/>
    </i>
    <i>
      <x v="1222"/>
    </i>
    <i>
      <x v="1223"/>
    </i>
    <i>
      <x v="1225"/>
    </i>
    <i>
      <x v="1227"/>
    </i>
    <i>
      <x v="1231"/>
    </i>
    <i>
      <x v="1233"/>
    </i>
    <i>
      <x v="1235"/>
    </i>
    <i>
      <x v="1236"/>
    </i>
    <i>
      <x v="1237"/>
    </i>
    <i>
      <x v="1239"/>
    </i>
    <i>
      <x v="1240"/>
    </i>
    <i>
      <x v="1241"/>
    </i>
    <i>
      <x v="1246"/>
    </i>
    <i>
      <x v="1247"/>
    </i>
    <i>
      <x v="1252"/>
    </i>
    <i>
      <x v="1253"/>
    </i>
    <i>
      <x v="1258"/>
    </i>
    <i>
      <x v="1259"/>
    </i>
    <i>
      <x v="1262"/>
    </i>
    <i>
      <x v="1265"/>
    </i>
    <i>
      <x v="1267"/>
    </i>
    <i>
      <x v="1268"/>
    </i>
    <i>
      <x v="1269"/>
    </i>
    <i>
      <x v="1270"/>
    </i>
    <i>
      <x v="1272"/>
    </i>
    <i>
      <x v="1273"/>
    </i>
    <i>
      <x v="1276"/>
    </i>
    <i>
      <x v="1277"/>
    </i>
    <i>
      <x v="1278"/>
    </i>
    <i>
      <x v="1279"/>
    </i>
    <i>
      <x v="1280"/>
    </i>
    <i>
      <x v="1282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8"/>
    </i>
    <i>
      <x v="1309"/>
    </i>
    <i>
      <x v="1312"/>
    </i>
    <i>
      <x v="1313"/>
    </i>
    <i>
      <x v="1315"/>
    </i>
    <i>
      <x v="1316"/>
    </i>
    <i>
      <x v="1320"/>
    </i>
    <i>
      <x v="1322"/>
    </i>
    <i>
      <x v="1324"/>
    </i>
    <i>
      <x v="1325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9"/>
    </i>
    <i>
      <x v="1350"/>
    </i>
    <i>
      <x v="1352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9"/>
    </i>
    <i>
      <x v="1370"/>
    </i>
    <i>
      <x v="1371"/>
    </i>
    <i>
      <x v="1373"/>
    </i>
    <i>
      <x v="1376"/>
    </i>
    <i>
      <x v="1377"/>
    </i>
    <i>
      <x v="1380"/>
    </i>
    <i>
      <x v="1383"/>
    </i>
    <i>
      <x v="1385"/>
    </i>
    <i>
      <x v="1387"/>
    </i>
    <i>
      <x v="1388"/>
    </i>
    <i>
      <x v="1390"/>
    </i>
    <i>
      <x v="1393"/>
    </i>
    <i>
      <x v="1394"/>
    </i>
    <i>
      <x v="1397"/>
    </i>
    <i>
      <x v="1400"/>
    </i>
    <i>
      <x v="1402"/>
    </i>
    <i>
      <x v="1403"/>
    </i>
    <i>
      <x v="1409"/>
    </i>
    <i>
      <x v="1418"/>
    </i>
    <i>
      <x v="1425"/>
    </i>
    <i>
      <x v="1427"/>
    </i>
    <i>
      <x v="1428"/>
    </i>
    <i>
      <x v="1429"/>
    </i>
    <i>
      <x v="1431"/>
    </i>
    <i>
      <x v="1433"/>
    </i>
    <i>
      <x v="1436"/>
    </i>
    <i>
      <x v="1438"/>
    </i>
    <i>
      <x v="1440"/>
    </i>
    <i>
      <x v="1443"/>
    </i>
    <i>
      <x v="1444"/>
    </i>
    <i>
      <x v="1445"/>
    </i>
    <i>
      <x v="1446"/>
    </i>
    <i>
      <x v="1451"/>
    </i>
    <i>
      <x v="1453"/>
    </i>
    <i>
      <x v="1454"/>
    </i>
    <i>
      <x v="1455"/>
    </i>
    <i>
      <x v="1456"/>
    </i>
    <i>
      <x v="1458"/>
    </i>
    <i>
      <x v="1460"/>
    </i>
    <i>
      <x v="1462"/>
    </i>
    <i>
      <x v="1463"/>
    </i>
    <i>
      <x v="1464"/>
    </i>
    <i>
      <x v="1466"/>
    </i>
    <i>
      <x v="1467"/>
    </i>
    <i>
      <x v="1468"/>
    </i>
    <i>
      <x v="1470"/>
    </i>
    <i>
      <x v="1471"/>
    </i>
    <i>
      <x v="1474"/>
    </i>
    <i>
      <x v="1475"/>
    </i>
    <i>
      <x v="1477"/>
    </i>
    <i>
      <x v="1478"/>
    </i>
    <i>
      <x v="1480"/>
    </i>
    <i>
      <x v="1481"/>
    </i>
    <i>
      <x v="1482"/>
    </i>
    <i>
      <x v="1483"/>
    </i>
    <i>
      <x v="1484"/>
    </i>
    <i>
      <x v="1488"/>
    </i>
    <i>
      <x v="1489"/>
    </i>
    <i>
      <x v="1492"/>
    </i>
    <i>
      <x v="1493"/>
    </i>
    <i>
      <x v="1494"/>
    </i>
    <i>
      <x v="1497"/>
    </i>
    <i>
      <x v="1498"/>
    </i>
    <i>
      <x v="1499"/>
    </i>
    <i>
      <x v="1505"/>
    </i>
    <i>
      <x v="1506"/>
    </i>
    <i>
      <x v="1509"/>
    </i>
    <i>
      <x v="1510"/>
    </i>
    <i>
      <x v="1511"/>
    </i>
    <i>
      <x v="1513"/>
    </i>
    <i>
      <x v="1514"/>
    </i>
    <i>
      <x v="1515"/>
    </i>
    <i>
      <x v="1518"/>
    </i>
    <i>
      <x v="1520"/>
    </i>
    <i>
      <x v="1521"/>
    </i>
    <i>
      <x v="1522"/>
    </i>
    <i>
      <x v="1525"/>
    </i>
    <i>
      <x v="1526"/>
    </i>
    <i>
      <x v="1530"/>
    </i>
    <i>
      <x v="1531"/>
    </i>
    <i>
      <x v="1532"/>
    </i>
    <i>
      <x v="1533"/>
    </i>
    <i>
      <x v="1535"/>
    </i>
    <i>
      <x v="1536"/>
    </i>
    <i>
      <x v="1537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9"/>
    </i>
    <i>
      <x v="1550"/>
    </i>
    <i>
      <x v="1551"/>
    </i>
    <i>
      <x v="1552"/>
    </i>
    <i>
      <x v="1559"/>
    </i>
    <i>
      <x v="1560"/>
    </i>
    <i>
      <x v="1561"/>
    </i>
    <i>
      <x v="1562"/>
    </i>
    <i>
      <x v="1567"/>
    </i>
    <i>
      <x v="1568"/>
    </i>
    <i>
      <x v="1570"/>
    </i>
    <i>
      <x v="1573"/>
    </i>
    <i>
      <x v="1577"/>
    </i>
    <i>
      <x v="1578"/>
    </i>
    <i>
      <x v="1579"/>
    </i>
    <i>
      <x v="1583"/>
    </i>
    <i>
      <x v="1584"/>
    </i>
    <i>
      <x v="1590"/>
    </i>
    <i>
      <x v="1591"/>
    </i>
    <i>
      <x v="1593"/>
    </i>
    <i>
      <x v="1594"/>
    </i>
    <i>
      <x v="1595"/>
    </i>
    <i>
      <x v="1598"/>
    </i>
    <i>
      <x v="1599"/>
    </i>
    <i>
      <x v="1600"/>
    </i>
    <i>
      <x v="1602"/>
    </i>
    <i>
      <x v="1603"/>
    </i>
    <i>
      <x v="1606"/>
    </i>
    <i>
      <x v="1608"/>
    </i>
    <i>
      <x v="1610"/>
    </i>
    <i>
      <x v="1616"/>
    </i>
    <i>
      <x v="1618"/>
    </i>
    <i>
      <x v="1619"/>
    </i>
    <i>
      <x v="1622"/>
    </i>
    <i>
      <x v="1623"/>
    </i>
    <i>
      <x v="1625"/>
    </i>
    <i>
      <x v="1628"/>
    </i>
    <i>
      <x v="1630"/>
    </i>
    <i>
      <x v="1633"/>
    </i>
    <i>
      <x v="1634"/>
    </i>
    <i>
      <x v="1635"/>
    </i>
    <i>
      <x v="1637"/>
    </i>
    <i>
      <x v="1639"/>
    </i>
    <i>
      <x v="1641"/>
    </i>
    <i>
      <x v="1642"/>
    </i>
    <i>
      <x v="1644"/>
    </i>
    <i>
      <x v="1646"/>
    </i>
    <i>
      <x v="1647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60"/>
    </i>
    <i>
      <x v="1661"/>
    </i>
    <i>
      <x v="1665"/>
    </i>
    <i>
      <x v="1666"/>
    </i>
    <i>
      <x v="1667"/>
    </i>
    <i>
      <x v="1668"/>
    </i>
    <i>
      <x v="1670"/>
    </i>
    <i>
      <x v="1671"/>
    </i>
    <i>
      <x v="1672"/>
    </i>
    <i>
      <x v="1675"/>
    </i>
    <i>
      <x v="1676"/>
    </i>
    <i>
      <x v="1678"/>
    </i>
    <i>
      <x v="1684"/>
    </i>
    <i>
      <x v="1685"/>
    </i>
    <i>
      <x v="1687"/>
    </i>
    <i>
      <x v="1688"/>
    </i>
    <i>
      <x v="1689"/>
    </i>
    <i>
      <x v="1692"/>
    </i>
    <i>
      <x v="1693"/>
    </i>
    <i>
      <x v="1694"/>
    </i>
    <i>
      <x v="1696"/>
    </i>
    <i>
      <x v="1697"/>
    </i>
    <i>
      <x v="1699"/>
    </i>
    <i>
      <x v="1703"/>
    </i>
    <i>
      <x v="1705"/>
    </i>
    <i>
      <x v="1706"/>
    </i>
    <i>
      <x v="1709"/>
    </i>
    <i>
      <x v="1712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31"/>
    </i>
    <i>
      <x v="1733"/>
    </i>
    <i>
      <x v="1734"/>
    </i>
    <i>
      <x v="1736"/>
    </i>
    <i>
      <x v="1738"/>
    </i>
    <i>
      <x v="1739"/>
    </i>
    <i>
      <x v="1740"/>
    </i>
    <i>
      <x v="1742"/>
    </i>
    <i>
      <x v="1743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5"/>
    </i>
    <i>
      <x v="1756"/>
    </i>
    <i>
      <x v="1760"/>
    </i>
    <i>
      <x v="1762"/>
    </i>
    <i>
      <x v="1764"/>
    </i>
    <i>
      <x v="1766"/>
    </i>
    <i>
      <x v="1768"/>
    </i>
    <i>
      <x v="1769"/>
    </i>
    <i>
      <x v="1770"/>
    </i>
    <i>
      <x v="1771"/>
    </i>
    <i>
      <x v="1772"/>
    </i>
    <i>
      <x v="1776"/>
    </i>
    <i>
      <x v="1779"/>
    </i>
    <i>
      <x v="1784"/>
    </i>
    <i>
      <x v="1790"/>
    </i>
    <i>
      <x v="1792"/>
    </i>
    <i>
      <x v="1793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11"/>
    </i>
    <i>
      <x v="1813"/>
    </i>
    <i>
      <x v="1814"/>
    </i>
    <i>
      <x v="1815"/>
    </i>
    <i>
      <x v="1816"/>
    </i>
    <i>
      <x v="1817"/>
    </i>
    <i>
      <x v="1819"/>
    </i>
    <i>
      <x v="1821"/>
    </i>
    <i>
      <x v="1822"/>
    </i>
    <i>
      <x v="1823"/>
    </i>
    <i>
      <x v="1824"/>
    </i>
    <i>
      <x v="1826"/>
    </i>
    <i>
      <x v="1833"/>
    </i>
    <i>
      <x v="1835"/>
    </i>
    <i>
      <x v="1836"/>
    </i>
    <i>
      <x v="1837"/>
    </i>
    <i>
      <x v="1839"/>
    </i>
    <i>
      <x v="1840"/>
    </i>
    <i>
      <x v="1844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8"/>
    </i>
    <i>
      <x v="1860"/>
    </i>
    <i>
      <x v="1862"/>
    </i>
    <i>
      <x v="1864"/>
    </i>
    <i>
      <x v="1867"/>
    </i>
    <i>
      <x v="1868"/>
    </i>
    <i>
      <x v="1869"/>
    </i>
    <i>
      <x v="1872"/>
    </i>
    <i>
      <x v="1874"/>
    </i>
    <i>
      <x v="1875"/>
    </i>
    <i>
      <x v="1876"/>
    </i>
    <i>
      <x v="1878"/>
    </i>
    <i>
      <x v="1879"/>
    </i>
    <i>
      <x v="1882"/>
    </i>
    <i>
      <x v="1884"/>
    </i>
    <i>
      <x v="1886"/>
    </i>
    <i>
      <x v="1890"/>
    </i>
    <i>
      <x v="1894"/>
    </i>
    <i>
      <x v="1896"/>
    </i>
    <i>
      <x v="1897"/>
    </i>
    <i>
      <x v="1898"/>
    </i>
    <i>
      <x v="1899"/>
    </i>
    <i>
      <x v="1901"/>
    </i>
    <i>
      <x v="1902"/>
    </i>
    <i>
      <x v="1903"/>
    </i>
    <i>
      <x v="1904"/>
    </i>
    <i>
      <x v="1905"/>
    </i>
    <i>
      <x v="1907"/>
    </i>
    <i>
      <x v="1912"/>
    </i>
    <i>
      <x v="1913"/>
    </i>
    <i>
      <x v="1914"/>
    </i>
    <i>
      <x v="1915"/>
    </i>
    <i>
      <x v="1918"/>
    </i>
    <i>
      <x v="1921"/>
    </i>
    <i>
      <x v="1922"/>
    </i>
    <i>
      <x v="1923"/>
    </i>
    <i>
      <x v="1924"/>
    </i>
    <i>
      <x v="1926"/>
    </i>
    <i>
      <x v="1929"/>
    </i>
    <i>
      <x v="1934"/>
    </i>
    <i>
      <x v="1936"/>
    </i>
    <i>
      <x v="1937"/>
    </i>
    <i>
      <x v="1938"/>
    </i>
    <i>
      <x v="1939"/>
    </i>
    <i>
      <x v="1942"/>
    </i>
    <i>
      <x v="1945"/>
    </i>
    <i>
      <x v="1947"/>
    </i>
    <i>
      <x v="1950"/>
    </i>
    <i>
      <x v="1954"/>
    </i>
    <i>
      <x v="1956"/>
    </i>
    <i>
      <x v="1960"/>
    </i>
    <i>
      <x v="1961"/>
    </i>
    <i>
      <x v="1966"/>
    </i>
    <i>
      <x v="1968"/>
    </i>
    <i>
      <x v="1970"/>
    </i>
    <i>
      <x v="1971"/>
    </i>
    <i>
      <x v="1972"/>
    </i>
    <i>
      <x v="1973"/>
    </i>
    <i>
      <x v="1979"/>
    </i>
    <i>
      <x v="1982"/>
    </i>
    <i>
      <x v="1985"/>
    </i>
    <i>
      <x v="1987"/>
    </i>
    <i>
      <x v="1989"/>
    </i>
    <i>
      <x v="1990"/>
    </i>
    <i>
      <x v="1991"/>
    </i>
    <i>
      <x v="1993"/>
    </i>
    <i>
      <x v="1994"/>
    </i>
    <i>
      <x v="1995"/>
    </i>
    <i>
      <x v="1997"/>
    </i>
    <i>
      <x v="1998"/>
    </i>
    <i>
      <x v="1999"/>
    </i>
    <i>
      <x v="2000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4"/>
    </i>
    <i>
      <x v="2017"/>
    </i>
    <i>
      <x v="2018"/>
    </i>
    <i>
      <x v="2020"/>
    </i>
    <i>
      <x v="2021"/>
    </i>
    <i>
      <x v="2023"/>
    </i>
    <i>
      <x v="2025"/>
    </i>
    <i>
      <x v="2028"/>
    </i>
    <i>
      <x v="2033"/>
    </i>
    <i>
      <x v="2036"/>
    </i>
    <i>
      <x v="2038"/>
    </i>
    <i>
      <x v="2041"/>
    </i>
    <i>
      <x v="2042"/>
    </i>
    <i>
      <x v="2043"/>
    </i>
    <i>
      <x v="2044"/>
    </i>
    <i>
      <x v="2045"/>
    </i>
    <i>
      <x v="2048"/>
    </i>
    <i>
      <x v="2050"/>
    </i>
    <i>
      <x v="2051"/>
    </i>
    <i>
      <x v="2053"/>
    </i>
    <i>
      <x v="2055"/>
    </i>
    <i>
      <x v="2056"/>
    </i>
    <i>
      <x v="2057"/>
    </i>
    <i>
      <x v="2059"/>
    </i>
    <i>
      <x v="2060"/>
    </i>
    <i>
      <x v="2062"/>
    </i>
    <i>
      <x v="2066"/>
    </i>
    <i>
      <x v="2069"/>
    </i>
    <i>
      <x v="2070"/>
    </i>
    <i>
      <x v="2077"/>
    </i>
    <i>
      <x v="2081"/>
    </i>
    <i>
      <x v="2082"/>
    </i>
    <i>
      <x v="2084"/>
    </i>
    <i>
      <x v="2087"/>
    </i>
    <i>
      <x v="2089"/>
    </i>
    <i>
      <x v="2092"/>
    </i>
    <i>
      <x v="2093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6"/>
    </i>
    <i>
      <x v="2111"/>
    </i>
    <i>
      <x v="2113"/>
    </i>
    <i>
      <x v="2114"/>
    </i>
    <i>
      <x v="2115"/>
    </i>
    <i>
      <x v="2116"/>
    </i>
    <i>
      <x v="2117"/>
    </i>
    <i>
      <x v="2119"/>
    </i>
    <i>
      <x v="2122"/>
    </i>
    <i>
      <x v="2131"/>
    </i>
    <i>
      <x v="2132"/>
    </i>
    <i>
      <x v="2134"/>
    </i>
    <i>
      <x v="2136"/>
    </i>
    <i>
      <x v="2140"/>
    </i>
    <i>
      <x v="2143"/>
    </i>
    <i>
      <x v="2144"/>
    </i>
    <i>
      <x v="2146"/>
    </i>
    <i>
      <x v="2147"/>
    </i>
    <i>
      <x v="2148"/>
    </i>
    <i>
      <x v="2149"/>
    </i>
    <i>
      <x v="2151"/>
    </i>
    <i>
      <x v="2154"/>
    </i>
    <i>
      <x v="2157"/>
    </i>
    <i>
      <x v="2160"/>
    </i>
    <i>
      <x v="2162"/>
    </i>
    <i>
      <x v="2165"/>
    </i>
    <i>
      <x v="2167"/>
    </i>
    <i>
      <x v="2171"/>
    </i>
    <i>
      <x v="2174"/>
    </i>
    <i>
      <x v="2179"/>
    </i>
    <i>
      <x v="2180"/>
    </i>
    <i>
      <x v="2181"/>
    </i>
    <i>
      <x v="2182"/>
    </i>
    <i>
      <x v="2184"/>
    </i>
    <i>
      <x v="2185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6"/>
    </i>
    <i>
      <x v="2198"/>
    </i>
    <i>
      <x v="2199"/>
    </i>
    <i>
      <x v="2200"/>
    </i>
    <i>
      <x v="2205"/>
    </i>
    <i>
      <x v="2206"/>
    </i>
    <i>
      <x v="2207"/>
    </i>
    <i>
      <x v="2208"/>
    </i>
    <i>
      <x v="2209"/>
    </i>
    <i>
      <x v="2210"/>
    </i>
    <i>
      <x v="2213"/>
    </i>
    <i>
      <x v="2217"/>
    </i>
    <i>
      <x v="2219"/>
    </i>
    <i>
      <x v="2221"/>
    </i>
    <i>
      <x v="2222"/>
    </i>
    <i>
      <x v="2223"/>
    </i>
    <i>
      <x v="2226"/>
    </i>
    <i>
      <x v="2227"/>
    </i>
    <i>
      <x v="2228"/>
    </i>
    <i>
      <x v="2230"/>
    </i>
    <i>
      <x v="2231"/>
    </i>
    <i>
      <x v="2234"/>
    </i>
    <i>
      <x v="2235"/>
    </i>
    <i>
      <x v="2236"/>
    </i>
    <i>
      <x v="2237"/>
    </i>
    <i>
      <x v="2241"/>
    </i>
    <i>
      <x v="2243"/>
    </i>
    <i>
      <x v="2253"/>
    </i>
    <i>
      <x v="2255"/>
    </i>
    <i>
      <x v="2257"/>
    </i>
    <i>
      <x v="2258"/>
    </i>
    <i>
      <x v="2259"/>
    </i>
    <i>
      <x v="2263"/>
    </i>
    <i>
      <x v="2265"/>
    </i>
    <i>
      <x v="2266"/>
    </i>
    <i>
      <x v="2269"/>
    </i>
    <i>
      <x v="2271"/>
    </i>
    <i>
      <x v="2273"/>
    </i>
    <i>
      <x v="2274"/>
    </i>
    <i>
      <x v="2275"/>
    </i>
    <i>
      <x v="2277"/>
    </i>
    <i>
      <x v="2278"/>
    </i>
    <i>
      <x v="2279"/>
    </i>
    <i>
      <x v="2281"/>
    </i>
    <i>
      <x v="2282"/>
    </i>
    <i>
      <x v="2285"/>
    </i>
    <i>
      <x v="2286"/>
    </i>
    <i>
      <x v="2287"/>
    </i>
    <i>
      <x v="2289"/>
    </i>
    <i>
      <x v="2292"/>
    </i>
    <i>
      <x v="2293"/>
    </i>
    <i>
      <x v="2295"/>
    </i>
    <i>
      <x v="2296"/>
    </i>
    <i>
      <x v="2297"/>
    </i>
    <i>
      <x v="2298"/>
    </i>
    <i>
      <x v="2299"/>
    </i>
    <i>
      <x v="2302"/>
    </i>
    <i>
      <x v="2304"/>
    </i>
    <i>
      <x v="2307"/>
    </i>
    <i>
      <x v="2308"/>
    </i>
    <i>
      <x v="2309"/>
    </i>
    <i>
      <x v="2310"/>
    </i>
    <i>
      <x v="2311"/>
    </i>
    <i>
      <x v="2314"/>
    </i>
    <i>
      <x v="2315"/>
    </i>
    <i>
      <x v="2316"/>
    </i>
    <i>
      <x v="2318"/>
    </i>
    <i>
      <x v="2320"/>
    </i>
    <i>
      <x v="2322"/>
    </i>
    <i>
      <x v="2324"/>
    </i>
    <i>
      <x v="2325"/>
    </i>
    <i>
      <x v="2327"/>
    </i>
    <i>
      <x v="2332"/>
    </i>
    <i>
      <x v="2333"/>
    </i>
    <i>
      <x v="2334"/>
    </i>
    <i>
      <x v="2335"/>
    </i>
    <i>
      <x v="2336"/>
    </i>
    <i>
      <x v="2337"/>
    </i>
    <i>
      <x v="2342"/>
    </i>
    <i>
      <x v="2343"/>
    </i>
    <i>
      <x v="2344"/>
    </i>
    <i>
      <x v="2346"/>
    </i>
    <i>
      <x v="2347"/>
    </i>
    <i>
      <x v="2348"/>
    </i>
    <i>
      <x v="2349"/>
    </i>
    <i>
      <x v="2350"/>
    </i>
    <i>
      <x v="2351"/>
    </i>
    <i>
      <x v="2353"/>
    </i>
    <i>
      <x v="2355"/>
    </i>
    <i>
      <x v="2356"/>
    </i>
    <i>
      <x v="2357"/>
    </i>
    <i>
      <x v="2360"/>
    </i>
    <i>
      <x v="2361"/>
    </i>
    <i>
      <x v="2363"/>
    </i>
    <i>
      <x v="2365"/>
    </i>
    <i>
      <x v="2367"/>
    </i>
    <i>
      <x v="2369"/>
    </i>
    <i>
      <x v="2370"/>
    </i>
    <i>
      <x v="2371"/>
    </i>
    <i>
      <x v="2373"/>
    </i>
    <i>
      <x v="2375"/>
    </i>
    <i>
      <x v="2376"/>
    </i>
    <i>
      <x v="2379"/>
    </i>
    <i>
      <x v="2380"/>
    </i>
    <i>
      <x v="2384"/>
    </i>
    <i>
      <x v="2385"/>
    </i>
    <i>
      <x v="2386"/>
    </i>
    <i>
      <x v="2389"/>
    </i>
    <i>
      <x v="2390"/>
    </i>
    <i>
      <x v="2391"/>
    </i>
    <i>
      <x v="2395"/>
    </i>
    <i>
      <x v="2396"/>
    </i>
    <i>
      <x v="2398"/>
    </i>
    <i>
      <x v="2399"/>
    </i>
    <i>
      <x v="2401"/>
    </i>
    <i>
      <x v="2404"/>
    </i>
    <i>
      <x v="2406"/>
    </i>
    <i>
      <x v="2410"/>
    </i>
    <i>
      <x v="2411"/>
    </i>
    <i>
      <x v="2414"/>
    </i>
    <i>
      <x v="2415"/>
    </i>
    <i>
      <x v="2416"/>
    </i>
    <i>
      <x v="2417"/>
    </i>
    <i>
      <x v="2419"/>
    </i>
    <i>
      <x v="2420"/>
    </i>
    <i>
      <x v="2421"/>
    </i>
    <i>
      <x v="2422"/>
    </i>
    <i>
      <x v="2424"/>
    </i>
    <i>
      <x v="2425"/>
    </i>
    <i>
      <x v="2429"/>
    </i>
    <i>
      <x v="2436"/>
    </i>
    <i>
      <x v="2438"/>
    </i>
    <i>
      <x v="2440"/>
    </i>
    <i>
      <x v="2442"/>
    </i>
    <i>
      <x v="2443"/>
    </i>
    <i>
      <x v="2444"/>
    </i>
    <i>
      <x v="2446"/>
    </i>
    <i>
      <x v="2447"/>
    </i>
    <i>
      <x v="2450"/>
    </i>
    <i>
      <x v="2451"/>
    </i>
    <i>
      <x v="2454"/>
    </i>
    <i>
      <x v="2456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9"/>
    </i>
    <i>
      <x v="2475"/>
    </i>
    <i>
      <x v="2476"/>
    </i>
    <i>
      <x v="2477"/>
    </i>
    <i>
      <x v="2478"/>
    </i>
    <i>
      <x v="2480"/>
    </i>
    <i>
      <x v="2484"/>
    </i>
    <i>
      <x v="2486"/>
    </i>
    <i>
      <x v="2491"/>
    </i>
    <i>
      <x v="2492"/>
    </i>
    <i>
      <x v="2493"/>
    </i>
    <i>
      <x v="2494"/>
    </i>
    <i>
      <x v="2496"/>
    </i>
    <i>
      <x v="2498"/>
    </i>
    <i>
      <x v="2499"/>
    </i>
    <i>
      <x v="2500"/>
    </i>
    <i>
      <x v="2501"/>
    </i>
    <i>
      <x v="2502"/>
    </i>
    <i>
      <x v="2503"/>
    </i>
    <i>
      <x v="2505"/>
    </i>
    <i>
      <x v="2506"/>
    </i>
    <i>
      <x v="2507"/>
    </i>
    <i>
      <x v="2508"/>
    </i>
    <i>
      <x v="2510"/>
    </i>
    <i>
      <x v="2513"/>
    </i>
    <i>
      <x v="2514"/>
    </i>
    <i>
      <x v="2516"/>
    </i>
    <i>
      <x v="2517"/>
    </i>
    <i>
      <x v="2522"/>
    </i>
    <i>
      <x v="2523"/>
    </i>
    <i>
      <x v="2524"/>
    </i>
    <i>
      <x v="2525"/>
    </i>
    <i>
      <x v="2527"/>
    </i>
    <i>
      <x v="2531"/>
    </i>
    <i>
      <x v="2534"/>
    </i>
    <i>
      <x v="2537"/>
    </i>
    <i>
      <x v="2539"/>
    </i>
    <i>
      <x v="2541"/>
    </i>
    <i>
      <x v="2544"/>
    </i>
    <i>
      <x v="2545"/>
    </i>
    <i>
      <x v="2546"/>
    </i>
    <i>
      <x v="2548"/>
    </i>
    <i>
      <x v="2549"/>
    </i>
    <i>
      <x v="2550"/>
    </i>
    <i>
      <x v="2552"/>
    </i>
    <i>
      <x v="2557"/>
    </i>
    <i>
      <x v="2560"/>
    </i>
    <i>
      <x v="2562"/>
    </i>
    <i>
      <x v="2564"/>
    </i>
    <i>
      <x v="2568"/>
    </i>
    <i>
      <x v="2571"/>
    </i>
    <i>
      <x v="2573"/>
    </i>
    <i>
      <x v="2574"/>
    </i>
    <i>
      <x v="2575"/>
    </i>
    <i>
      <x v="2577"/>
    </i>
    <i>
      <x v="2579"/>
    </i>
    <i>
      <x v="2581"/>
    </i>
    <i>
      <x v="2583"/>
    </i>
    <i>
      <x v="2584"/>
    </i>
    <i>
      <x v="2585"/>
    </i>
    <i>
      <x v="2586"/>
    </i>
    <i>
      <x v="2587"/>
    </i>
    <i>
      <x v="2590"/>
    </i>
    <i>
      <x v="2593"/>
    </i>
    <i>
      <x v="2600"/>
    </i>
    <i>
      <x v="2604"/>
    </i>
    <i>
      <x v="2609"/>
    </i>
    <i>
      <x v="2610"/>
    </i>
    <i>
      <x v="2614"/>
    </i>
    <i>
      <x v="2616"/>
    </i>
    <i>
      <x v="2618"/>
    </i>
    <i>
      <x v="2622"/>
    </i>
    <i>
      <x v="2624"/>
    </i>
    <i>
      <x v="2625"/>
    </i>
    <i>
      <x v="2626"/>
    </i>
    <i>
      <x v="2627"/>
    </i>
    <i>
      <x v="2631"/>
    </i>
    <i>
      <x v="2632"/>
    </i>
    <i>
      <x v="2634"/>
    </i>
    <i>
      <x v="2635"/>
    </i>
    <i>
      <x v="2636"/>
    </i>
    <i>
      <x v="2639"/>
    </i>
    <i>
      <x v="2641"/>
    </i>
    <i>
      <x v="2642"/>
    </i>
    <i>
      <x v="2643"/>
    </i>
    <i>
      <x v="2644"/>
    </i>
    <i>
      <x v="2645"/>
    </i>
    <i>
      <x v="2648"/>
    </i>
    <i>
      <x v="2649"/>
    </i>
    <i>
      <x v="2650"/>
    </i>
    <i>
      <x v="2651"/>
    </i>
    <i>
      <x v="2652"/>
    </i>
    <i>
      <x v="2657"/>
    </i>
    <i>
      <x v="2658"/>
    </i>
    <i>
      <x v="2661"/>
    </i>
    <i>
      <x v="2662"/>
    </i>
    <i>
      <x v="2663"/>
    </i>
    <i>
      <x v="2665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8"/>
    </i>
    <i>
      <x v="2680"/>
    </i>
    <i>
      <x v="2683"/>
    </i>
    <i>
      <x v="2685"/>
    </i>
    <i>
      <x v="2686"/>
    </i>
    <i>
      <x v="2687"/>
    </i>
    <i>
      <x v="2688"/>
    </i>
    <i>
      <x v="2689"/>
    </i>
    <i>
      <x v="2691"/>
    </i>
    <i>
      <x v="2693"/>
    </i>
    <i>
      <x v="2697"/>
    </i>
    <i>
      <x v="2699"/>
    </i>
    <i>
      <x v="2700"/>
    </i>
    <i>
      <x v="2701"/>
    </i>
    <i>
      <x v="2702"/>
    </i>
    <i>
      <x v="2705"/>
    </i>
    <i>
      <x v="2706"/>
    </i>
    <i>
      <x v="2708"/>
    </i>
    <i>
      <x v="2709"/>
    </i>
    <i>
      <x v="2711"/>
    </i>
    <i>
      <x v="2712"/>
    </i>
    <i>
      <x v="2715"/>
    </i>
    <i>
      <x v="2717"/>
    </i>
    <i>
      <x v="2719"/>
    </i>
    <i>
      <x v="2720"/>
    </i>
    <i>
      <x v="2721"/>
    </i>
    <i>
      <x v="2722"/>
    </i>
    <i>
      <x v="2723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8"/>
    </i>
    <i>
      <x v="2749"/>
    </i>
    <i>
      <x v="2750"/>
    </i>
    <i>
      <x v="2752"/>
    </i>
    <i>
      <x v="2754"/>
    </i>
    <i>
      <x v="2755"/>
    </i>
    <i>
      <x v="2758"/>
    </i>
    <i>
      <x v="2759"/>
    </i>
    <i>
      <x v="2760"/>
    </i>
    <i>
      <x v="2765"/>
    </i>
    <i>
      <x v="2766"/>
    </i>
    <i>
      <x v="2767"/>
    </i>
    <i>
      <x v="2769"/>
    </i>
    <i>
      <x v="2770"/>
    </i>
    <i>
      <x v="2774"/>
    </i>
    <i>
      <x v="2775"/>
    </i>
    <i>
      <x v="2779"/>
    </i>
    <i>
      <x v="2780"/>
    </i>
    <i>
      <x v="2781"/>
    </i>
    <i>
      <x v="2782"/>
    </i>
    <i>
      <x v="2784"/>
    </i>
    <i>
      <x v="2785"/>
    </i>
    <i>
      <x v="2787"/>
    </i>
    <i>
      <x v="2788"/>
    </i>
    <i>
      <x v="2789"/>
    </i>
    <i>
      <x v="2791"/>
    </i>
    <i>
      <x v="2792"/>
    </i>
    <i>
      <x v="2793"/>
    </i>
    <i>
      <x v="2795"/>
    </i>
    <i>
      <x v="2796"/>
    </i>
    <i>
      <x v="2802"/>
    </i>
    <i>
      <x v="2804"/>
    </i>
    <i>
      <x v="2805"/>
    </i>
    <i>
      <x v="2806"/>
    </i>
    <i>
      <x v="2808"/>
    </i>
    <i>
      <x v="2809"/>
    </i>
    <i>
      <x v="2813"/>
    </i>
    <i>
      <x v="2814"/>
    </i>
    <i>
      <x v="2817"/>
    </i>
    <i>
      <x v="2819"/>
    </i>
    <i>
      <x v="2820"/>
    </i>
    <i>
      <x v="2821"/>
    </i>
    <i>
      <x v="2822"/>
    </i>
    <i>
      <x v="2823"/>
    </i>
    <i>
      <x v="2825"/>
    </i>
    <i>
      <x v="2826"/>
    </i>
    <i>
      <x v="2827"/>
    </i>
    <i>
      <x v="2828"/>
    </i>
    <i>
      <x v="2829"/>
    </i>
    <i>
      <x v="2830"/>
    </i>
    <i>
      <x v="2835"/>
    </i>
    <i>
      <x v="2837"/>
    </i>
    <i>
      <x v="2838"/>
    </i>
    <i>
      <x v="2840"/>
    </i>
    <i>
      <x v="2844"/>
    </i>
    <i>
      <x v="2845"/>
    </i>
    <i>
      <x v="2846"/>
    </i>
    <i>
      <x v="2847"/>
    </i>
    <i>
      <x v="2850"/>
    </i>
    <i>
      <x v="2851"/>
    </i>
    <i>
      <x v="2853"/>
    </i>
    <i>
      <x v="2855"/>
    </i>
    <i>
      <x v="2856"/>
    </i>
    <i>
      <x v="2857"/>
    </i>
    <i>
      <x v="2859"/>
    </i>
    <i>
      <x v="2860"/>
    </i>
    <i>
      <x v="2862"/>
    </i>
    <i>
      <x v="2863"/>
    </i>
    <i>
      <x v="2864"/>
    </i>
    <i>
      <x v="2865"/>
    </i>
    <i>
      <x v="2870"/>
    </i>
    <i>
      <x v="2873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6"/>
    </i>
    <i>
      <x v="2888"/>
    </i>
    <i>
      <x v="2889"/>
    </i>
    <i>
      <x v="2890"/>
    </i>
    <i>
      <x v="2891"/>
    </i>
    <i>
      <x v="2893"/>
    </i>
    <i>
      <x v="2894"/>
    </i>
    <i>
      <x v="2898"/>
    </i>
    <i>
      <x v="2899"/>
    </i>
    <i>
      <x v="2900"/>
    </i>
    <i>
      <x v="2901"/>
    </i>
    <i>
      <x v="2904"/>
    </i>
    <i>
      <x v="2905"/>
    </i>
    <i>
      <x v="2906"/>
    </i>
    <i>
      <x v="2911"/>
    </i>
    <i>
      <x v="2912"/>
    </i>
    <i>
      <x v="2913"/>
    </i>
    <i>
      <x v="2914"/>
    </i>
    <i>
      <x v="2917"/>
    </i>
    <i>
      <x v="2918"/>
    </i>
    <i>
      <x v="2921"/>
    </i>
    <i>
      <x v="2925"/>
    </i>
    <i>
      <x v="2930"/>
    </i>
    <i>
      <x v="2932"/>
    </i>
    <i>
      <x v="2933"/>
    </i>
    <i>
      <x v="2939"/>
    </i>
    <i>
      <x v="2940"/>
    </i>
    <i>
      <x v="2942"/>
    </i>
    <i>
      <x v="2943"/>
    </i>
    <i>
      <x v="2947"/>
    </i>
    <i>
      <x v="2949"/>
    </i>
    <i>
      <x v="2950"/>
    </i>
    <i>
      <x v="2952"/>
    </i>
    <i>
      <x v="2953"/>
    </i>
    <i>
      <x v="2955"/>
    </i>
    <i>
      <x v="2957"/>
    </i>
    <i>
      <x v="2958"/>
    </i>
    <i>
      <x v="2960"/>
    </i>
    <i>
      <x v="2961"/>
    </i>
    <i>
      <x v="2962"/>
    </i>
    <i>
      <x v="2965"/>
    </i>
    <i>
      <x v="2967"/>
    </i>
    <i>
      <x v="2968"/>
    </i>
    <i>
      <x v="2969"/>
    </i>
    <i>
      <x v="2972"/>
    </i>
    <i>
      <x v="2975"/>
    </i>
    <i>
      <x v="2978"/>
    </i>
    <i>
      <x v="2979"/>
    </i>
    <i>
      <x v="2981"/>
    </i>
    <i>
      <x v="2983"/>
    </i>
    <i>
      <x v="2984"/>
    </i>
    <i>
      <x v="2988"/>
    </i>
    <i>
      <x v="2989"/>
    </i>
    <i>
      <x v="2990"/>
    </i>
    <i>
      <x v="2992"/>
    </i>
    <i>
      <x v="2998"/>
    </i>
    <i>
      <x v="3000"/>
    </i>
    <i>
      <x v="3002"/>
    </i>
    <i>
      <x v="3004"/>
    </i>
    <i>
      <x v="3005"/>
    </i>
    <i>
      <x v="3010"/>
    </i>
    <i>
      <x v="3012"/>
    </i>
    <i>
      <x v="3013"/>
    </i>
    <i>
      <x v="3015"/>
    </i>
    <i>
      <x v="3016"/>
    </i>
    <i>
      <x v="3017"/>
    </i>
    <i>
      <x v="3019"/>
    </i>
    <i>
      <x v="3027"/>
    </i>
    <i>
      <x v="3028"/>
    </i>
    <i>
      <x v="3029"/>
    </i>
    <i>
      <x v="3030"/>
    </i>
    <i>
      <x v="3032"/>
    </i>
    <i>
      <x v="3034"/>
    </i>
    <i>
      <x v="3035"/>
    </i>
    <i>
      <x v="3040"/>
    </i>
    <i>
      <x v="3044"/>
    </i>
    <i>
      <x v="3047"/>
    </i>
    <i>
      <x v="3048"/>
    </i>
    <i>
      <x v="3052"/>
    </i>
    <i>
      <x v="3053"/>
    </i>
    <i>
      <x v="3054"/>
    </i>
    <i>
      <x v="3055"/>
    </i>
    <i>
      <x v="3058"/>
    </i>
    <i>
      <x v="3059"/>
    </i>
    <i>
      <x v="3060"/>
    </i>
    <i>
      <x v="3061"/>
    </i>
    <i>
      <x v="3064"/>
    </i>
    <i>
      <x v="3066"/>
    </i>
    <i>
      <x v="3067"/>
    </i>
    <i>
      <x v="3070"/>
    </i>
    <i>
      <x v="3071"/>
    </i>
    <i>
      <x v="3073"/>
    </i>
    <i>
      <x v="3075"/>
    </i>
    <i>
      <x v="3080"/>
    </i>
    <i>
      <x v="3083"/>
    </i>
    <i>
      <x v="3084"/>
    </i>
    <i>
      <x v="3088"/>
    </i>
    <i>
      <x v="3090"/>
    </i>
    <i>
      <x v="3091"/>
    </i>
    <i>
      <x v="3094"/>
    </i>
    <i>
      <x v="3095"/>
    </i>
    <i>
      <x v="3096"/>
    </i>
    <i>
      <x v="3097"/>
    </i>
    <i>
      <x v="3098"/>
    </i>
    <i>
      <x v="3099"/>
    </i>
    <i>
      <x v="3102"/>
    </i>
    <i>
      <x v="3103"/>
    </i>
    <i>
      <x v="3105"/>
    </i>
    <i>
      <x v="3109"/>
    </i>
    <i>
      <x v="3110"/>
    </i>
    <i>
      <x v="3111"/>
    </i>
    <i>
      <x v="3115"/>
    </i>
    <i>
      <x v="3116"/>
    </i>
    <i>
      <x v="3117"/>
    </i>
    <i>
      <x v="3118"/>
    </i>
    <i>
      <x v="3119"/>
    </i>
    <i>
      <x v="3121"/>
    </i>
    <i>
      <x v="3125"/>
    </i>
    <i>
      <x v="3126"/>
    </i>
    <i>
      <x v="3129"/>
    </i>
    <i>
      <x v="3131"/>
    </i>
    <i>
      <x v="3134"/>
    </i>
    <i>
      <x v="3135"/>
    </i>
    <i>
      <x v="3136"/>
    </i>
    <i>
      <x v="3138"/>
    </i>
    <i>
      <x v="3139"/>
    </i>
    <i>
      <x v="3140"/>
    </i>
    <i>
      <x v="3143"/>
    </i>
    <i>
      <x v="3145"/>
    </i>
    <i>
      <x v="3146"/>
    </i>
    <i>
      <x v="3147"/>
    </i>
    <i>
      <x v="3148"/>
    </i>
    <i>
      <x v="3150"/>
    </i>
    <i>
      <x v="3151"/>
    </i>
    <i>
      <x v="3152"/>
    </i>
    <i>
      <x v="3153"/>
    </i>
    <i>
      <x v="3161"/>
    </i>
    <i>
      <x v="3164"/>
    </i>
    <i>
      <x v="3165"/>
    </i>
    <i>
      <x v="3169"/>
    </i>
    <i>
      <x v="3170"/>
    </i>
    <i>
      <x v="3171"/>
    </i>
    <i>
      <x v="3173"/>
    </i>
    <i>
      <x v="3175"/>
    </i>
    <i>
      <x v="3177"/>
    </i>
    <i>
      <x v="3179"/>
    </i>
    <i>
      <x v="3180"/>
    </i>
    <i>
      <x v="3181"/>
    </i>
    <i>
      <x v="3182"/>
    </i>
    <i>
      <x v="3183"/>
    </i>
    <i>
      <x v="3186"/>
    </i>
    <i>
      <x v="3189"/>
    </i>
    <i>
      <x v="3197"/>
    </i>
    <i>
      <x v="3198"/>
    </i>
    <i>
      <x v="3199"/>
    </i>
    <i>
      <x v="3203"/>
    </i>
    <i>
      <x v="3206"/>
    </i>
    <i>
      <x v="3209"/>
    </i>
    <i>
      <x v="3211"/>
    </i>
    <i>
      <x v="3213"/>
    </i>
    <i>
      <x v="3214"/>
    </i>
    <i>
      <x v="3215"/>
    </i>
    <i>
      <x v="3221"/>
    </i>
    <i>
      <x v="3223"/>
    </i>
    <i>
      <x v="3226"/>
    </i>
    <i>
      <x v="3228"/>
    </i>
    <i>
      <x v="3234"/>
    </i>
    <i>
      <x v="3235"/>
    </i>
    <i>
      <x v="3236"/>
    </i>
    <i>
      <x v="3237"/>
    </i>
    <i>
      <x v="3238"/>
    </i>
    <i>
      <x v="3240"/>
    </i>
    <i>
      <x v="3242"/>
    </i>
    <i>
      <x v="3243"/>
    </i>
    <i>
      <x v="3244"/>
    </i>
    <i>
      <x v="3245"/>
    </i>
    <i>
      <x v="3246"/>
    </i>
    <i>
      <x v="3247"/>
    </i>
    <i>
      <x v="3251"/>
    </i>
    <i>
      <x v="3252"/>
    </i>
    <i>
      <x v="3253"/>
    </i>
    <i>
      <x v="3255"/>
    </i>
    <i>
      <x v="3256"/>
    </i>
    <i>
      <x v="3258"/>
    </i>
    <i>
      <x v="3261"/>
    </i>
    <i>
      <x v="3263"/>
    </i>
    <i>
      <x v="3265"/>
    </i>
    <i>
      <x v="3266"/>
    </i>
    <i>
      <x v="3269"/>
    </i>
    <i>
      <x v="3273"/>
    </i>
    <i>
      <x v="3274"/>
    </i>
    <i>
      <x v="3276"/>
    </i>
    <i>
      <x v="3279"/>
    </i>
    <i>
      <x v="3281"/>
    </i>
    <i>
      <x v="3282"/>
    </i>
    <i>
      <x v="3285"/>
    </i>
    <i>
      <x v="3288"/>
    </i>
    <i>
      <x v="3289"/>
    </i>
    <i>
      <x v="3290"/>
    </i>
    <i>
      <x v="3291"/>
    </i>
    <i>
      <x v="3293"/>
    </i>
    <i>
      <x v="3294"/>
    </i>
    <i>
      <x v="3295"/>
    </i>
    <i>
      <x v="3296"/>
    </i>
    <i>
      <x v="3299"/>
    </i>
    <i>
      <x v="3300"/>
    </i>
    <i>
      <x v="3303"/>
    </i>
    <i>
      <x v="3305"/>
    </i>
    <i>
      <x v="3306"/>
    </i>
    <i>
      <x v="3307"/>
    </i>
    <i>
      <x v="3311"/>
    </i>
    <i>
      <x v="3314"/>
    </i>
    <i>
      <x v="3315"/>
    </i>
    <i>
      <x v="3316"/>
    </i>
    <i>
      <x v="3318"/>
    </i>
    <i>
      <x v="3319"/>
    </i>
    <i>
      <x v="3321"/>
    </i>
    <i>
      <x v="3322"/>
    </i>
    <i>
      <x v="3323"/>
    </i>
    <i>
      <x v="3325"/>
    </i>
    <i>
      <x v="3326"/>
    </i>
    <i>
      <x v="3328"/>
    </i>
    <i>
      <x v="3332"/>
    </i>
    <i>
      <x v="3335"/>
    </i>
    <i>
      <x v="3336"/>
    </i>
    <i>
      <x v="3340"/>
    </i>
    <i>
      <x v="3341"/>
    </i>
    <i>
      <x v="3342"/>
    </i>
    <i>
      <x v="3343"/>
    </i>
    <i>
      <x v="3344"/>
    </i>
    <i>
      <x v="3348"/>
    </i>
    <i>
      <x v="3350"/>
    </i>
    <i>
      <x v="3351"/>
    </i>
    <i>
      <x v="3352"/>
    </i>
    <i>
      <x v="3354"/>
    </i>
    <i>
      <x v="3355"/>
    </i>
    <i>
      <x v="3358"/>
    </i>
    <i>
      <x v="3360"/>
    </i>
    <i>
      <x v="3361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4"/>
    </i>
    <i>
      <x v="3377"/>
    </i>
    <i>
      <x v="3380"/>
    </i>
    <i>
      <x v="3381"/>
    </i>
    <i>
      <x v="3383"/>
    </i>
    <i>
      <x v="3384"/>
    </i>
    <i>
      <x v="3385"/>
    </i>
    <i>
      <x v="3386"/>
    </i>
    <i>
      <x v="3388"/>
    </i>
    <i>
      <x v="3390"/>
    </i>
    <i>
      <x v="3391"/>
    </i>
    <i>
      <x v="3395"/>
    </i>
    <i>
      <x v="3398"/>
    </i>
    <i>
      <x v="3401"/>
    </i>
    <i>
      <x v="3403"/>
    </i>
    <i>
      <x v="3404"/>
    </i>
    <i>
      <x v="3405"/>
    </i>
    <i>
      <x v="3407"/>
    </i>
    <i>
      <x v="3408"/>
    </i>
    <i>
      <x v="3409"/>
    </i>
    <i>
      <x v="3415"/>
    </i>
    <i>
      <x v="3420"/>
    </i>
    <i>
      <x v="3422"/>
    </i>
    <i>
      <x v="3423"/>
    </i>
    <i>
      <x v="3425"/>
    </i>
    <i>
      <x v="3426"/>
    </i>
    <i>
      <x v="3427"/>
    </i>
    <i>
      <x v="3429"/>
    </i>
    <i>
      <x v="3433"/>
    </i>
    <i>
      <x v="3434"/>
    </i>
    <i>
      <x v="3435"/>
    </i>
    <i>
      <x v="3438"/>
    </i>
    <i>
      <x v="3439"/>
    </i>
    <i>
      <x v="3440"/>
    </i>
    <i>
      <x v="3442"/>
    </i>
    <i>
      <x v="3443"/>
    </i>
    <i>
      <x v="3445"/>
    </i>
    <i>
      <x v="3448"/>
    </i>
    <i>
      <x v="3449"/>
    </i>
    <i>
      <x v="3452"/>
    </i>
    <i>
      <x v="3453"/>
    </i>
    <i>
      <x v="3455"/>
    </i>
    <i>
      <x v="3456"/>
    </i>
    <i>
      <x v="3457"/>
    </i>
    <i>
      <x v="3458"/>
    </i>
    <i>
      <x v="3460"/>
    </i>
    <i>
      <x v="3464"/>
    </i>
    <i>
      <x v="3466"/>
    </i>
    <i>
      <x v="3468"/>
    </i>
    <i>
      <x v="3469"/>
    </i>
    <i>
      <x v="3470"/>
    </i>
    <i>
      <x v="3473"/>
    </i>
    <i>
      <x v="3476"/>
    </i>
    <i>
      <x v="3478"/>
    </i>
    <i>
      <x v="3479"/>
    </i>
    <i>
      <x v="3481"/>
    </i>
    <i>
      <x v="3484"/>
    </i>
    <i>
      <x v="3487"/>
    </i>
    <i>
      <x v="3488"/>
    </i>
    <i>
      <x v="3489"/>
    </i>
    <i>
      <x v="3490"/>
    </i>
    <i>
      <x v="3491"/>
    </i>
    <i>
      <x v="3493"/>
    </i>
    <i>
      <x v="3495"/>
    </i>
    <i>
      <x v="3497"/>
    </i>
    <i>
      <x v="3498"/>
    </i>
    <i>
      <x v="3500"/>
    </i>
    <i>
      <x v="3503"/>
    </i>
    <i>
      <x v="3504"/>
    </i>
    <i>
      <x v="3505"/>
    </i>
    <i>
      <x v="3507"/>
    </i>
    <i>
      <x v="3509"/>
    </i>
    <i>
      <x v="3513"/>
    </i>
    <i>
      <x v="3517"/>
    </i>
    <i>
      <x v="3518"/>
    </i>
    <i>
      <x v="3519"/>
    </i>
    <i>
      <x v="3520"/>
    </i>
    <i>
      <x v="3521"/>
    </i>
    <i>
      <x v="3522"/>
    </i>
    <i>
      <x v="3525"/>
    </i>
    <i>
      <x v="3527"/>
    </i>
    <i>
      <x v="3528"/>
    </i>
    <i>
      <x v="3529"/>
    </i>
    <i>
      <x v="3530"/>
    </i>
    <i>
      <x v="3531"/>
    </i>
    <i>
      <x v="3534"/>
    </i>
    <i>
      <x v="3536"/>
    </i>
    <i>
      <x v="3537"/>
    </i>
    <i>
      <x v="3539"/>
    </i>
    <i>
      <x v="3540"/>
    </i>
    <i>
      <x v="3541"/>
    </i>
    <i>
      <x v="3546"/>
    </i>
    <i>
      <x v="3550"/>
    </i>
    <i>
      <x v="3551"/>
    </i>
    <i>
      <x v="3552"/>
    </i>
    <i>
      <x v="3554"/>
    </i>
    <i>
      <x v="3555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6"/>
    </i>
    <i>
      <x v="3568"/>
    </i>
    <i>
      <x v="3569"/>
    </i>
    <i>
      <x v="3571"/>
    </i>
    <i>
      <x v="3572"/>
    </i>
    <i>
      <x v="3573"/>
    </i>
    <i>
      <x v="3576"/>
    </i>
    <i>
      <x v="3577"/>
    </i>
    <i>
      <x v="3578"/>
    </i>
    <i>
      <x v="3580"/>
    </i>
    <i>
      <x v="3581"/>
    </i>
    <i>
      <x v="3582"/>
    </i>
    <i>
      <x v="3584"/>
    </i>
    <i>
      <x v="3587"/>
    </i>
    <i>
      <x v="3590"/>
    </i>
    <i>
      <x v="3591"/>
    </i>
    <i>
      <x v="3592"/>
    </i>
    <i>
      <x v="3593"/>
    </i>
    <i>
      <x v="3594"/>
    </i>
    <i>
      <x v="3596"/>
    </i>
    <i>
      <x v="3597"/>
    </i>
    <i>
      <x v="3599"/>
    </i>
    <i>
      <x v="3602"/>
    </i>
    <i>
      <x v="3604"/>
    </i>
    <i>
      <x v="3605"/>
    </i>
    <i>
      <x v="3606"/>
    </i>
    <i>
      <x v="3608"/>
    </i>
    <i>
      <x v="3609"/>
    </i>
    <i>
      <x v="3612"/>
    </i>
    <i>
      <x v="3613"/>
    </i>
    <i>
      <x v="3619"/>
    </i>
    <i>
      <x v="3623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9"/>
    </i>
    <i>
      <x v="3647"/>
    </i>
    <i>
      <x v="3648"/>
    </i>
    <i>
      <x v="3649"/>
    </i>
    <i>
      <x v="3650"/>
    </i>
    <i>
      <x v="3651"/>
    </i>
    <i>
      <x v="3653"/>
    </i>
    <i>
      <x v="3655"/>
    </i>
    <i>
      <x v="3656"/>
    </i>
    <i>
      <x v="3658"/>
    </i>
    <i>
      <x v="3659"/>
    </i>
    <i>
      <x v="3660"/>
    </i>
    <i>
      <x v="3662"/>
    </i>
    <i>
      <x v="3664"/>
    </i>
    <i>
      <x v="3665"/>
    </i>
    <i>
      <x v="3667"/>
    </i>
    <i>
      <x v="3668"/>
    </i>
    <i>
      <x v="3670"/>
    </i>
    <i>
      <x v="3671"/>
    </i>
    <i>
      <x v="3673"/>
    </i>
    <i>
      <x v="3674"/>
    </i>
    <i>
      <x v="3675"/>
    </i>
    <i>
      <x v="3676"/>
    </i>
    <i>
      <x v="3677"/>
    </i>
    <i>
      <x v="3681"/>
    </i>
    <i>
      <x v="3682"/>
    </i>
    <i>
      <x v="3683"/>
    </i>
    <i>
      <x v="3685"/>
    </i>
    <i>
      <x v="3688"/>
    </i>
    <i>
      <x v="3689"/>
    </i>
    <i>
      <x v="3692"/>
    </i>
    <i>
      <x v="3694"/>
    </i>
    <i>
      <x v="3696"/>
    </i>
    <i>
      <x v="3701"/>
    </i>
    <i>
      <x v="3702"/>
    </i>
    <i>
      <x v="3707"/>
    </i>
    <i>
      <x v="3711"/>
    </i>
    <i>
      <x v="3712"/>
    </i>
    <i>
      <x v="3714"/>
    </i>
    <i>
      <x v="3715"/>
    </i>
    <i>
      <x v="3716"/>
    </i>
    <i>
      <x v="3719"/>
    </i>
    <i>
      <x v="3722"/>
    </i>
    <i>
      <x v="3723"/>
    </i>
    <i>
      <x v="3724"/>
    </i>
    <i>
      <x v="3729"/>
    </i>
    <i>
      <x v="3732"/>
    </i>
    <i>
      <x v="3734"/>
    </i>
    <i>
      <x v="3735"/>
    </i>
    <i>
      <x v="3736"/>
    </i>
    <i>
      <x v="3737"/>
    </i>
    <i>
      <x v="3738"/>
    </i>
    <i>
      <x v="3740"/>
    </i>
    <i>
      <x v="3743"/>
    </i>
    <i>
      <x v="3746"/>
    </i>
    <i>
      <x v="3748"/>
    </i>
    <i>
      <x v="3749"/>
    </i>
    <i>
      <x v="3750"/>
    </i>
    <i>
      <x v="3752"/>
    </i>
    <i>
      <x v="3753"/>
    </i>
    <i>
      <x v="3755"/>
    </i>
    <i>
      <x v="3758"/>
    </i>
    <i>
      <x v="3759"/>
    </i>
    <i>
      <x v="3760"/>
    </i>
    <i>
      <x v="3763"/>
    </i>
    <i>
      <x v="3765"/>
    </i>
    <i>
      <x v="3766"/>
    </i>
    <i>
      <x v="3768"/>
    </i>
    <i>
      <x v="3771"/>
    </i>
    <i>
      <x v="3773"/>
    </i>
    <i>
      <x v="3774"/>
    </i>
    <i>
      <x v="3775"/>
    </i>
    <i>
      <x v="3776"/>
    </i>
    <i>
      <x v="3778"/>
    </i>
    <i>
      <x v="3780"/>
    </i>
    <i>
      <x v="3781"/>
    </i>
    <i>
      <x v="3782"/>
    </i>
    <i>
      <x v="3783"/>
    </i>
    <i>
      <x v="3786"/>
    </i>
    <i>
      <x v="3791"/>
    </i>
    <i>
      <x v="3792"/>
    </i>
    <i>
      <x v="3794"/>
    </i>
    <i>
      <x v="3795"/>
    </i>
    <i>
      <x v="3796"/>
    </i>
    <i>
      <x v="3797"/>
    </i>
    <i>
      <x v="3798"/>
    </i>
    <i>
      <x v="3799"/>
    </i>
    <i>
      <x v="3802"/>
    </i>
    <i>
      <x v="3803"/>
    </i>
    <i>
      <x v="3806"/>
    </i>
    <i>
      <x v="3811"/>
    </i>
    <i>
      <x v="3817"/>
    </i>
    <i>
      <x v="3818"/>
    </i>
    <i>
      <x v="3820"/>
    </i>
    <i>
      <x v="3822"/>
    </i>
    <i>
      <x v="3823"/>
    </i>
    <i>
      <x v="3824"/>
    </i>
    <i>
      <x v="3825"/>
    </i>
    <i>
      <x v="3827"/>
    </i>
    <i>
      <x v="3829"/>
    </i>
    <i>
      <x v="3830"/>
    </i>
    <i>
      <x v="3831"/>
    </i>
    <i>
      <x v="3833"/>
    </i>
    <i>
      <x v="3835"/>
    </i>
    <i>
      <x v="3838"/>
    </i>
    <i>
      <x v="3839"/>
    </i>
    <i>
      <x v="3841"/>
    </i>
    <i>
      <x v="3844"/>
    </i>
    <i>
      <x v="3846"/>
    </i>
    <i>
      <x v="3847"/>
    </i>
    <i>
      <x v="3848"/>
    </i>
    <i>
      <x v="3849"/>
    </i>
    <i>
      <x v="3852"/>
    </i>
    <i>
      <x v="3853"/>
    </i>
    <i>
      <x v="3858"/>
    </i>
    <i>
      <x v="3859"/>
    </i>
    <i>
      <x v="3865"/>
    </i>
    <i>
      <x v="3866"/>
    </i>
    <i>
      <x v="3869"/>
    </i>
    <i>
      <x v="3870"/>
    </i>
    <i>
      <x v="3871"/>
    </i>
    <i>
      <x v="3873"/>
    </i>
    <i>
      <x v="3875"/>
    </i>
    <i>
      <x v="3876"/>
    </i>
    <i>
      <x v="3877"/>
    </i>
    <i>
      <x v="3878"/>
    </i>
    <i>
      <x v="3879"/>
    </i>
    <i>
      <x v="3881"/>
    </i>
    <i>
      <x v="3882"/>
    </i>
    <i>
      <x v="3886"/>
    </i>
    <i>
      <x v="3889"/>
    </i>
    <i>
      <x v="3890"/>
    </i>
    <i>
      <x v="3895"/>
    </i>
    <i>
      <x v="3896"/>
    </i>
    <i>
      <x v="3897"/>
    </i>
    <i>
      <x v="3900"/>
    </i>
    <i>
      <x v="3902"/>
    </i>
    <i>
      <x v="3904"/>
    </i>
    <i>
      <x v="3908"/>
    </i>
    <i>
      <x v="3909"/>
    </i>
    <i>
      <x v="3910"/>
    </i>
    <i>
      <x v="3913"/>
    </i>
    <i>
      <x v="3915"/>
    </i>
    <i>
      <x v="3917"/>
    </i>
    <i>
      <x v="3918"/>
    </i>
    <i>
      <x v="3919"/>
    </i>
    <i>
      <x v="3920"/>
    </i>
    <i>
      <x v="3921"/>
    </i>
    <i>
      <x v="3924"/>
    </i>
    <i>
      <x v="3925"/>
    </i>
    <i>
      <x v="3926"/>
    </i>
    <i>
      <x v="3928"/>
    </i>
    <i>
      <x v="3929"/>
    </i>
    <i>
      <x v="3931"/>
    </i>
    <i>
      <x v="3932"/>
    </i>
    <i>
      <x v="3934"/>
    </i>
    <i>
      <x v="3935"/>
    </i>
    <i>
      <x v="3936"/>
    </i>
    <i>
      <x v="3938"/>
    </i>
    <i>
      <x v="3941"/>
    </i>
    <i>
      <x v="3942"/>
    </i>
    <i>
      <x v="3946"/>
    </i>
    <i>
      <x v="3949"/>
    </i>
    <i>
      <x v="3951"/>
    </i>
    <i>
      <x v="3952"/>
    </i>
    <i>
      <x v="3954"/>
    </i>
    <i>
      <x v="3957"/>
    </i>
    <i>
      <x v="3961"/>
    </i>
    <i>
      <x v="3962"/>
    </i>
    <i>
      <x v="3963"/>
    </i>
    <i>
      <x v="3964"/>
    </i>
    <i>
      <x v="3967"/>
    </i>
    <i>
      <x v="3968"/>
    </i>
    <i>
      <x v="3969"/>
    </i>
    <i>
      <x v="3970"/>
    </i>
    <i>
      <x v="3972"/>
    </i>
    <i>
      <x v="3973"/>
    </i>
    <i>
      <x v="3974"/>
    </i>
    <i>
      <x v="3975"/>
    </i>
    <i>
      <x v="3976"/>
    </i>
    <i>
      <x v="3977"/>
    </i>
    <i>
      <x v="3981"/>
    </i>
    <i>
      <x v="3984"/>
    </i>
    <i>
      <x v="3985"/>
    </i>
    <i>
      <x v="3986"/>
    </i>
    <i>
      <x v="3988"/>
    </i>
    <i>
      <x v="3991"/>
    </i>
    <i>
      <x v="3992"/>
    </i>
    <i>
      <x v="3994"/>
    </i>
    <i>
      <x v="4000"/>
    </i>
    <i>
      <x v="4006"/>
    </i>
    <i>
      <x v="4011"/>
    </i>
    <i>
      <x v="4012"/>
    </i>
    <i>
      <x v="4013"/>
    </i>
    <i>
      <x v="4014"/>
    </i>
    <i>
      <x v="4015"/>
    </i>
    <i>
      <x v="4016"/>
    </i>
    <i>
      <x v="4018"/>
    </i>
    <i>
      <x v="4020"/>
    </i>
    <i>
      <x v="4021"/>
    </i>
    <i>
      <x v="4023"/>
    </i>
    <i>
      <x v="4024"/>
    </i>
    <i>
      <x v="4025"/>
    </i>
    <i>
      <x v="4026"/>
    </i>
    <i>
      <x v="4028"/>
    </i>
    <i>
      <x v="4029"/>
    </i>
    <i>
      <x v="4030"/>
    </i>
    <i>
      <x v="4031"/>
    </i>
    <i>
      <x v="4032"/>
    </i>
    <i>
      <x v="4033"/>
    </i>
    <i>
      <x v="4035"/>
    </i>
    <i>
      <x v="4037"/>
    </i>
    <i>
      <x v="4039"/>
    </i>
    <i>
      <x v="4043"/>
    </i>
    <i>
      <x v="4044"/>
    </i>
    <i>
      <x v="4049"/>
    </i>
    <i>
      <x v="4051"/>
    </i>
    <i>
      <x v="4052"/>
    </i>
    <i>
      <x v="4053"/>
    </i>
    <i>
      <x v="4059"/>
    </i>
    <i>
      <x v="4060"/>
    </i>
    <i>
      <x v="4064"/>
    </i>
    <i>
      <x v="4065"/>
    </i>
    <i>
      <x v="4068"/>
    </i>
    <i>
      <x v="4069"/>
    </i>
    <i>
      <x v="4072"/>
    </i>
    <i>
      <x v="4075"/>
    </i>
    <i>
      <x v="4077"/>
    </i>
    <i>
      <x v="4078"/>
    </i>
    <i>
      <x v="4079"/>
    </i>
    <i>
      <x v="4080"/>
    </i>
    <i>
      <x v="4082"/>
    </i>
    <i>
      <x v="4083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3"/>
    </i>
    <i>
      <x v="4095"/>
    </i>
    <i>
      <x v="4097"/>
    </i>
    <i>
      <x v="4098"/>
    </i>
    <i>
      <x v="4100"/>
    </i>
    <i>
      <x v="4101"/>
    </i>
    <i>
      <x v="4104"/>
    </i>
    <i>
      <x v="4106"/>
    </i>
    <i t="grand">
      <x/>
    </i>
  </rowItems>
  <colItems count="1">
    <i/>
  </colItems>
  <pageFields count="1">
    <pageField fld="5" hier="-1"/>
  </pageFields>
  <dataFields count="1">
    <dataField name="Sum of backers_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3D6AA-D5BB-4DB8-84B8-E2C23A5CD4F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1552" firstHeaderRow="1" firstDataRow="1" firstDataCol="1" rowPageCount="1" colPageCount="1"/>
  <pivotFields count="14">
    <pivotField showAll="0">
      <items count="4116">
        <item x="2541"/>
        <item x="2832"/>
        <item x="173"/>
        <item x="2608"/>
        <item x="3642"/>
        <item x="1718"/>
        <item x="2454"/>
        <item x="2566"/>
        <item x="1617"/>
        <item x="174"/>
        <item x="1377"/>
        <item x="1886"/>
        <item x="3461"/>
        <item x="1618"/>
        <item x="2236"/>
        <item x="929"/>
        <item x="2859"/>
        <item x="738"/>
        <item x="3462"/>
        <item x="435"/>
        <item x="930"/>
        <item x="3155"/>
        <item x="132"/>
        <item x="931"/>
        <item x="3545"/>
        <item x="308"/>
        <item x="710"/>
        <item x="3174"/>
        <item x="2860"/>
        <item x="1378"/>
        <item x="1719"/>
        <item x="8"/>
        <item x="3457"/>
        <item x="2187"/>
        <item x="1338"/>
        <item x="461"/>
        <item x="2237"/>
        <item x="3292"/>
        <item x="1182"/>
        <item x="3323"/>
        <item x="932"/>
        <item x="933"/>
        <item x="2950"/>
        <item x="2609"/>
        <item x="934"/>
        <item x="1887"/>
        <item x="2539"/>
        <item x="1888"/>
        <item x="935"/>
        <item x="2861"/>
        <item x="309"/>
        <item x="2841"/>
        <item x="2610"/>
        <item x="1379"/>
        <item x="2611"/>
        <item x="2557"/>
        <item x="2455"/>
        <item x="2969"/>
        <item x="2612"/>
        <item x="3175"/>
        <item x="1843"/>
        <item x="1889"/>
        <item x="1380"/>
        <item x="936"/>
        <item x="668"/>
        <item x="2352"/>
        <item x="937"/>
        <item x="938"/>
        <item x="310"/>
        <item x="2613"/>
        <item x="175"/>
        <item x="908"/>
        <item x="1153"/>
        <item x="443"/>
        <item x="176"/>
        <item x="1619"/>
        <item x="95"/>
        <item x="145"/>
        <item x="15"/>
        <item x="721"/>
        <item x="2862"/>
        <item x="376"/>
        <item x="1720"/>
        <item x="51"/>
        <item x="177"/>
        <item x="669"/>
        <item x="2238"/>
        <item x="1183"/>
        <item x="1620"/>
        <item x="2239"/>
        <item x="178"/>
        <item x="1381"/>
        <item x="1890"/>
        <item x="462"/>
        <item x="69"/>
        <item x="133"/>
        <item x="739"/>
        <item x="146"/>
        <item x="1578"/>
        <item x="740"/>
        <item x="1891"/>
        <item x="1621"/>
        <item x="2240"/>
        <item x="722"/>
        <item x="179"/>
        <item x="1154"/>
        <item x="1892"/>
        <item x="2399"/>
        <item x="741"/>
        <item x="463"/>
        <item x="723"/>
        <item x="1622"/>
        <item x="1893"/>
        <item x="1894"/>
        <item x="1382"/>
        <item x="165"/>
        <item x="1623"/>
        <item x="1844"/>
        <item x="1895"/>
        <item x="1586"/>
        <item x="3826"/>
        <item x="1383"/>
        <item x="4113"/>
        <item x="3779"/>
        <item x="1721"/>
        <item x="180"/>
        <item x="3324"/>
        <item x="2456"/>
        <item x="3896"/>
        <item x="3176"/>
        <item x="311"/>
        <item x="670"/>
        <item x="3858"/>
        <item x="3835"/>
        <item x="1896"/>
        <item x="1384"/>
        <item x="1385"/>
        <item x="3780"/>
        <item x="3988"/>
        <item x="181"/>
        <item x="4019"/>
        <item x="2863"/>
        <item x="1386"/>
        <item x="2192"/>
        <item x="2400"/>
        <item x="1845"/>
        <item x="3177"/>
        <item x="2353"/>
        <item x="3665"/>
        <item x="2614"/>
        <item x="3982"/>
        <item x="4040"/>
        <item x="4062"/>
        <item x="3666"/>
        <item x="742"/>
        <item x="4097"/>
        <item x="3546"/>
        <item x="1376"/>
        <item x="1897"/>
        <item x="4070"/>
        <item x="1898"/>
        <item x="3667"/>
        <item x="1356"/>
        <item x="4101"/>
        <item x="3972"/>
        <item x="3117"/>
        <item x="1899"/>
        <item x="3961"/>
        <item x="2457"/>
        <item x="1184"/>
        <item x="2615"/>
        <item x="3668"/>
        <item x="3889"/>
        <item x="665"/>
        <item x="2241"/>
        <item x="3178"/>
        <item x="743"/>
        <item x="166"/>
        <item x="4071"/>
        <item x="464"/>
        <item x="671"/>
        <item x="1615"/>
        <item x="465"/>
        <item x="2917"/>
        <item x="744"/>
        <item x="3600"/>
        <item x="1900"/>
        <item x="1901"/>
        <item x="745"/>
        <item x="4072"/>
        <item x="2864"/>
        <item x="1902"/>
        <item x="4089"/>
        <item x="466"/>
        <item x="1185"/>
        <item x="4102"/>
        <item x="1624"/>
        <item x="1186"/>
        <item x="3325"/>
        <item x="2616"/>
        <item x="2242"/>
        <item x="343"/>
        <item x="2243"/>
        <item x="1187"/>
        <item x="4052"/>
        <item x="2458"/>
        <item x="2928"/>
        <item x="2951"/>
        <item x="3669"/>
        <item x="3326"/>
        <item x="2865"/>
        <item x="1903"/>
        <item x="2321"/>
        <item x="3670"/>
        <item x="2918"/>
        <item x="1838"/>
        <item x="3671"/>
        <item x="3897"/>
        <item x="1904"/>
        <item x="3672"/>
        <item x="3673"/>
        <item x="3674"/>
        <item x="467"/>
        <item x="4098"/>
        <item x="4108"/>
        <item x="52"/>
        <item x="3459"/>
        <item x="3450"/>
        <item x="2459"/>
        <item x="1387"/>
        <item x="2970"/>
        <item x="4099"/>
        <item x="1722"/>
        <item x="4058"/>
        <item x="468"/>
        <item x="2617"/>
        <item x="3989"/>
        <item x="2971"/>
        <item x="3437"/>
        <item x="469"/>
        <item x="2972"/>
        <item x="3587"/>
        <item x="2932"/>
        <item x="3327"/>
        <item x="1625"/>
        <item x="1905"/>
        <item x="1906"/>
        <item x="1907"/>
        <item x="3871"/>
        <item x="2618"/>
        <item x="3463"/>
        <item x="1626"/>
        <item x="1908"/>
        <item x="746"/>
        <item x="3316"/>
        <item x="2460"/>
        <item x="2933"/>
        <item x="3547"/>
        <item x="3464"/>
        <item x="3837"/>
        <item x="2619"/>
        <item x="3179"/>
        <item x="1188"/>
        <item x="3328"/>
        <item x="1909"/>
        <item x="1910"/>
        <item x="470"/>
        <item x="2604"/>
        <item x="1911"/>
        <item x="3898"/>
        <item x="1169"/>
        <item x="3465"/>
        <item x="1388"/>
        <item x="1912"/>
        <item x="1723"/>
        <item x="3180"/>
        <item x="1724"/>
        <item x="3814"/>
        <item x="3444"/>
        <item x="3118"/>
        <item x="3838"/>
        <item x="2193"/>
        <item x="3644"/>
        <item x="3133"/>
        <item x="3601"/>
        <item x="2952"/>
        <item x="2973"/>
        <item x="2974"/>
        <item x="3675"/>
        <item x="2975"/>
        <item x="1846"/>
        <item x="1913"/>
        <item x="3839"/>
        <item x="3438"/>
        <item x="1914"/>
        <item x="3676"/>
        <item x="3329"/>
        <item x="3181"/>
        <item x="3981"/>
        <item x="2620"/>
        <item x="3330"/>
        <item x="2934"/>
        <item x="2621"/>
        <item x="1389"/>
        <item x="1608"/>
        <item x="2401"/>
        <item x="471"/>
        <item x="3293"/>
        <item x="2866"/>
        <item x="3134"/>
        <item x="472"/>
        <item x="3182"/>
        <item x="2461"/>
        <item x="3119"/>
        <item x="473"/>
        <item x="3331"/>
        <item x="2976"/>
        <item x="3466"/>
        <item x="1915"/>
        <item x="1916"/>
        <item x="3183"/>
        <item x="3548"/>
        <item x="3332"/>
        <item x="2189"/>
        <item x="2542"/>
        <item x="3677"/>
        <item x="3990"/>
        <item x="1725"/>
        <item x="3840"/>
        <item x="2622"/>
        <item x="3549"/>
        <item x="3602"/>
        <item x="3899"/>
        <item x="3603"/>
        <item x="2623"/>
        <item x="2543"/>
        <item x="3333"/>
        <item x="1390"/>
        <item x="2977"/>
        <item x="2244"/>
        <item x="3550"/>
        <item x="1627"/>
        <item x="3781"/>
        <item x="3467"/>
        <item x="3543"/>
        <item x="2964"/>
        <item x="2624"/>
        <item x="3604"/>
        <item x="2625"/>
        <item x="2853"/>
        <item x="3334"/>
        <item x="3544"/>
        <item x="2626"/>
        <item x="3790"/>
        <item x="1628"/>
        <item x="3551"/>
        <item x="2402"/>
        <item x="2978"/>
        <item x="3678"/>
        <item x="3319"/>
        <item x="2867"/>
        <item x="3552"/>
        <item x="2601"/>
        <item x="2565"/>
        <item x="2354"/>
        <item x="2979"/>
        <item x="3592"/>
        <item x="2627"/>
        <item x="2919"/>
        <item x="2325"/>
        <item x="3335"/>
        <item x="3991"/>
        <item x="96"/>
        <item x="2403"/>
        <item x="2245"/>
        <item x="182"/>
        <item x="1180"/>
        <item x="2868"/>
        <item x="1391"/>
        <item x="2980"/>
        <item x="1726"/>
        <item x="3336"/>
        <item x="312"/>
        <item x="459"/>
        <item x="3184"/>
        <item x="3337"/>
        <item x="313"/>
        <item x="3593"/>
        <item x="1917"/>
        <item x="3823"/>
        <item x="474"/>
        <item x="3185"/>
        <item x="3156"/>
        <item x="3679"/>
        <item x="1877"/>
        <item x="2628"/>
        <item x="2981"/>
        <item x="2916"/>
        <item x="2404"/>
        <item x="3186"/>
        <item x="2629"/>
        <item x="3680"/>
        <item x="939"/>
        <item x="1918"/>
        <item x="3553"/>
        <item x="1366"/>
        <item x="1357"/>
        <item x="940"/>
        <item x="2246"/>
        <item x="183"/>
        <item x="475"/>
        <item x="3468"/>
        <item x="1189"/>
        <item x="2930"/>
        <item x="3157"/>
        <item x="733"/>
        <item x="476"/>
        <item x="2833"/>
        <item x="3305"/>
        <item x="2462"/>
        <item x="1593"/>
        <item x="2982"/>
        <item x="3605"/>
        <item x="3187"/>
        <item x="1392"/>
        <item x="3681"/>
        <item x="2630"/>
        <item x="2326"/>
        <item x="2869"/>
        <item x="1919"/>
        <item x="477"/>
        <item x="1393"/>
        <item x="2247"/>
        <item x="1394"/>
        <item x="1190"/>
        <item x="3962"/>
        <item x="478"/>
        <item x="2355"/>
        <item x="3188"/>
        <item x="167"/>
        <item x="1920"/>
        <item x="147"/>
        <item x="3120"/>
        <item x="2631"/>
        <item x="479"/>
        <item x="3791"/>
        <item x="2834"/>
        <item x="3469"/>
        <item x="1191"/>
        <item x="941"/>
        <item x="3682"/>
        <item x="3189"/>
        <item x="377"/>
        <item x="3888"/>
        <item x="2632"/>
        <item x="3815"/>
        <item x="2563"/>
        <item x="3190"/>
        <item x="2633"/>
        <item x="3597"/>
        <item x="2544"/>
        <item x="297"/>
        <item x="3900"/>
        <item x="3782"/>
        <item x="650"/>
        <item x="292"/>
        <item x="2634"/>
        <item x="3191"/>
        <item x="2405"/>
        <item x="2248"/>
        <item x="1921"/>
        <item x="3783"/>
        <item x="408"/>
        <item x="3470"/>
        <item x="1594"/>
        <item x="942"/>
        <item x="4036"/>
        <item x="747"/>
        <item x="2635"/>
        <item x="2983"/>
        <item x="3606"/>
        <item x="3471"/>
        <item x="2636"/>
        <item x="2984"/>
        <item x="3859"/>
        <item x="3591"/>
        <item x="4084"/>
        <item x="3683"/>
        <item x="2870"/>
        <item x="3836"/>
        <item x="480"/>
        <item x="2637"/>
        <item x="4110"/>
        <item x="3472"/>
        <item x="3192"/>
        <item x="2356"/>
        <item x="3792"/>
        <item x="1842"/>
        <item x="3822"/>
        <item x="3193"/>
        <item x="2327"/>
        <item x="2638"/>
        <item x="3194"/>
        <item x="2328"/>
        <item x="3320"/>
        <item x="2871"/>
        <item x="4020"/>
        <item x="3195"/>
        <item x="3684"/>
        <item x="1922"/>
        <item x="2953"/>
        <item x="1923"/>
        <item x="2463"/>
        <item x="3685"/>
        <item x="748"/>
        <item x="3892"/>
        <item x="1924"/>
        <item x="2985"/>
        <item x="2395"/>
        <item x="2913"/>
        <item x="1925"/>
        <item x="1926"/>
        <item x="1395"/>
        <item x="1927"/>
        <item x="1629"/>
        <item x="2872"/>
        <item x="749"/>
        <item x="2639"/>
        <item x="666"/>
        <item x="672"/>
        <item x="1614"/>
        <item x="1727"/>
        <item x="2640"/>
        <item x="943"/>
        <item x="2986"/>
        <item x="944"/>
        <item x="1595"/>
        <item x="945"/>
        <item x="1928"/>
        <item x="184"/>
        <item x="2987"/>
        <item x="1847"/>
        <item x="4041"/>
        <item x="3294"/>
        <item x="185"/>
        <item x="3686"/>
        <item x="3793"/>
        <item x="2406"/>
        <item x="2641"/>
        <item x="1192"/>
        <item x="1929"/>
        <item x="3841"/>
        <item x="3645"/>
        <item x="3338"/>
        <item x="1712"/>
        <item x="2407"/>
        <item x="2464"/>
        <item x="3992"/>
        <item x="378"/>
        <item x="4039"/>
        <item x="3901"/>
        <item x="2988"/>
        <item x="3687"/>
        <item x="3842"/>
        <item x="3135"/>
        <item x="3339"/>
        <item x="1930"/>
        <item x="2642"/>
        <item x="3321"/>
        <item x="1193"/>
        <item x="3872"/>
        <item x="3340"/>
        <item x="1194"/>
        <item x="3879"/>
        <item x="2851"/>
        <item x="3794"/>
        <item x="3860"/>
        <item x="1931"/>
        <item x="3974"/>
        <item x="2873"/>
        <item x="1396"/>
        <item x="148"/>
        <item x="3902"/>
        <item x="2567"/>
        <item x="481"/>
        <item x="2568"/>
        <item x="2643"/>
        <item x="3473"/>
        <item x="2569"/>
        <item x="2408"/>
        <item x="1932"/>
        <item x="3903"/>
        <item x="2409"/>
        <item x="186"/>
        <item x="3341"/>
        <item x="3904"/>
        <item x="3196"/>
        <item x="2410"/>
        <item x="1195"/>
        <item x="3688"/>
        <item x="1933"/>
        <item x="2644"/>
        <item x="3827"/>
        <item x="2989"/>
        <item x="750"/>
        <item x="1934"/>
        <item x="1935"/>
        <item x="70"/>
        <item x="3993"/>
        <item x="407"/>
        <item x="2949"/>
        <item x="3861"/>
        <item x="2645"/>
        <item x="3795"/>
        <item x="2646"/>
        <item x="293"/>
        <item x="1936"/>
        <item x="946"/>
        <item x="149"/>
        <item x="4104"/>
        <item x="3474"/>
        <item x="3342"/>
        <item x="2249"/>
        <item x="3843"/>
        <item x="1937"/>
        <item x="3343"/>
        <item x="3344"/>
        <item x="4067"/>
        <item x="1938"/>
        <item x="4021"/>
        <item x="2858"/>
        <item x="3689"/>
        <item x="3197"/>
        <item x="2647"/>
        <item x="1939"/>
        <item x="3345"/>
        <item x="947"/>
        <item x="3905"/>
        <item x="4022"/>
        <item x="4090"/>
        <item x="20"/>
        <item x="3607"/>
        <item x="3198"/>
        <item x="3346"/>
        <item x="3347"/>
        <item x="948"/>
        <item x="409"/>
        <item x="949"/>
        <item x="3554"/>
        <item x="1196"/>
        <item x="751"/>
        <item x="3348"/>
        <item x="1397"/>
        <item x="3844"/>
        <item x="2874"/>
        <item x="2465"/>
        <item x="1940"/>
        <item x="2990"/>
        <item x="3458"/>
        <item x="1398"/>
        <item x="3690"/>
        <item x="2648"/>
        <item x="3598"/>
        <item x="4023"/>
        <item x="2875"/>
        <item x="2649"/>
        <item x="4024"/>
        <item x="3691"/>
        <item x="2991"/>
        <item x="4025"/>
        <item x="3882"/>
        <item x="3475"/>
        <item x="3692"/>
        <item x="3906"/>
        <item x="3693"/>
        <item x="2250"/>
        <item x="3907"/>
        <item x="3694"/>
        <item x="3460"/>
        <item x="3789"/>
        <item x="3845"/>
        <item x="1197"/>
        <item x="3695"/>
        <item x="3555"/>
        <item x="4057"/>
        <item x="950"/>
        <item x="4073"/>
        <item x="3908"/>
        <item x="3199"/>
        <item x="4026"/>
        <item x="3200"/>
        <item x="3696"/>
        <item x="3201"/>
        <item x="3909"/>
        <item x="3994"/>
        <item x="3796"/>
        <item x="4009"/>
        <item x="1941"/>
        <item x="3910"/>
        <item x="3983"/>
        <item x="2992"/>
        <item x="3309"/>
        <item x="2993"/>
        <item x="2994"/>
        <item x="3784"/>
        <item x="3911"/>
        <item x="3912"/>
        <item x="3824"/>
        <item x="3608"/>
        <item x="2995"/>
        <item x="673"/>
        <item x="3913"/>
        <item x="3661"/>
        <item x="3349"/>
        <item x="2996"/>
        <item x="3448"/>
        <item x="2357"/>
        <item x="3914"/>
        <item x="2876"/>
        <item x="2997"/>
        <item x="922"/>
        <item x="2537"/>
        <item x="3350"/>
        <item x="1942"/>
        <item x="2358"/>
        <item x="3202"/>
        <item x="1198"/>
        <item x="1630"/>
        <item x="2411"/>
        <item x="1728"/>
        <item x="3203"/>
        <item x="1943"/>
        <item x="14"/>
        <item x="1199"/>
        <item x="2545"/>
        <item x="3656"/>
        <item x="1698"/>
        <item x="1944"/>
        <item x="752"/>
        <item x="2251"/>
        <item x="1399"/>
        <item x="2935"/>
        <item x="734"/>
        <item x="298"/>
        <item x="1945"/>
        <item x="1165"/>
        <item x="1375"/>
        <item x="2359"/>
        <item x="951"/>
        <item x="2650"/>
        <item x="1841"/>
        <item x="1400"/>
        <item x="1946"/>
        <item x="2651"/>
        <item x="952"/>
        <item x="1200"/>
        <item x="354"/>
        <item x="71"/>
        <item x="1201"/>
        <item x="1947"/>
        <item x="1155"/>
        <item x="1948"/>
        <item x="1631"/>
        <item x="1833"/>
        <item x="1949"/>
        <item x="2360"/>
        <item x="1729"/>
        <item x="1950"/>
        <item x="1202"/>
        <item x="1730"/>
        <item x="3127"/>
        <item x="3594"/>
        <item x="753"/>
        <item x="1708"/>
        <item x="187"/>
        <item x="2652"/>
        <item x="2361"/>
        <item x="1401"/>
        <item x="188"/>
        <item x="2998"/>
        <item x="482"/>
        <item x="410"/>
        <item x="355"/>
        <item x="754"/>
        <item x="483"/>
        <item x="189"/>
        <item x="1951"/>
        <item x="674"/>
        <item x="484"/>
        <item x="895"/>
        <item x="2653"/>
        <item x="2412"/>
        <item x="1203"/>
        <item x="1349"/>
        <item x="2466"/>
        <item x="2954"/>
        <item x="2654"/>
        <item x="1402"/>
        <item x="1632"/>
        <item x="1952"/>
        <item x="755"/>
        <item x="953"/>
        <item x="2252"/>
        <item x="1170"/>
        <item x="2194"/>
        <item x="1403"/>
        <item x="2467"/>
        <item x="1731"/>
        <item x="1848"/>
        <item x="1732"/>
        <item x="756"/>
        <item x="485"/>
        <item x="314"/>
        <item x="757"/>
        <item x="486"/>
        <item x="1733"/>
        <item x="2362"/>
        <item x="758"/>
        <item x="134"/>
        <item x="150"/>
        <item x="954"/>
        <item x="3126"/>
        <item x="1404"/>
        <item x="411"/>
        <item x="883"/>
        <item x="2920"/>
        <item x="2195"/>
        <item x="97"/>
        <item x="724"/>
        <item x="190"/>
        <item x="909"/>
        <item x="759"/>
        <item x="2999"/>
        <item x="2253"/>
        <item x="2196"/>
        <item x="955"/>
        <item x="1953"/>
        <item x="1204"/>
        <item x="956"/>
        <item x="1954"/>
        <item x="2655"/>
        <item x="1955"/>
        <item x="1205"/>
        <item x="1405"/>
        <item x="1406"/>
        <item x="1956"/>
        <item x="654"/>
        <item x="5"/>
        <item x="98"/>
        <item x="1734"/>
        <item x="1735"/>
        <item x="957"/>
        <item x="1633"/>
        <item x="99"/>
        <item x="3449"/>
        <item x="737"/>
        <item x="72"/>
        <item x="675"/>
        <item x="676"/>
        <item x="1736"/>
        <item x="2955"/>
        <item x="1849"/>
        <item x="3697"/>
        <item x="958"/>
        <item x="2329"/>
        <item x="1156"/>
        <item x="1634"/>
        <item x="1957"/>
        <item x="3646"/>
        <item x="2561"/>
        <item x="3204"/>
        <item x="2254"/>
        <item x="2468"/>
        <item x="1635"/>
        <item x="1407"/>
        <item x="1958"/>
        <item x="1577"/>
        <item x="959"/>
        <item x="1959"/>
        <item x="1146"/>
        <item x="1709"/>
        <item x="1702"/>
        <item x="760"/>
        <item x="1960"/>
        <item x="960"/>
        <item x="487"/>
        <item x="191"/>
        <item x="488"/>
        <item x="489"/>
        <item x="3351"/>
        <item x="1408"/>
        <item x="2469"/>
        <item x="2255"/>
        <item x="961"/>
        <item x="3205"/>
        <item x="2470"/>
        <item x="2471"/>
        <item x="1409"/>
        <item x="1206"/>
        <item x="379"/>
        <item x="1961"/>
        <item x="2330"/>
        <item x="3476"/>
        <item x="1962"/>
        <item x="3698"/>
        <item x="2331"/>
        <item x="3000"/>
        <item x="1372"/>
        <item x="1207"/>
        <item x="3100"/>
        <item x="299"/>
        <item x="3915"/>
        <item x="1636"/>
        <item x="3477"/>
        <item x="761"/>
        <item x="2332"/>
        <item x="1596"/>
        <item x="1963"/>
        <item x="1714"/>
        <item x="3206"/>
        <item x="2197"/>
        <item x="3001"/>
        <item x="3445"/>
        <item x="3002"/>
        <item x="1410"/>
        <item x="2256"/>
        <item x="2363"/>
        <item x="3207"/>
        <item x="2965"/>
        <item x="192"/>
        <item x="444"/>
        <item x="962"/>
        <item x="2590"/>
        <item x="963"/>
        <item x="1964"/>
        <item x="1637"/>
        <item x="735"/>
        <item x="1638"/>
        <item x="2364"/>
        <item x="1350"/>
        <item x="2570"/>
        <item x="3699"/>
        <item x="2413"/>
        <item x="1411"/>
        <item x="3700"/>
        <item x="3916"/>
        <item x="3003"/>
        <item x="436"/>
        <item x="1737"/>
        <item x="3208"/>
        <item x="1965"/>
        <item x="3701"/>
        <item x="3663"/>
        <item x="3004"/>
        <item x="3005"/>
        <item x="4053"/>
        <item x="3702"/>
        <item x="2877"/>
        <item x="2449"/>
        <item x="3703"/>
        <item x="3787"/>
        <item x="3890"/>
        <item x="1208"/>
        <item x="3556"/>
        <item x="3963"/>
        <item x="3352"/>
        <item x="2878"/>
        <item x="3209"/>
        <item x="2472"/>
        <item x="3478"/>
        <item x="1966"/>
        <item x="3917"/>
        <item x="3210"/>
        <item x="3211"/>
        <item x="3704"/>
        <item x="3918"/>
        <item x="3995"/>
        <item x="1343"/>
        <item x="4008"/>
        <item x="3557"/>
        <item x="2656"/>
        <item x="3880"/>
        <item x="3128"/>
        <item x="3959"/>
        <item x="2657"/>
        <item x="3479"/>
        <item x="3212"/>
        <item x="3705"/>
        <item x="1967"/>
        <item x="2658"/>
        <item x="3353"/>
        <item x="1968"/>
        <item x="3919"/>
        <item x="3828"/>
        <item x="4027"/>
        <item x="2659"/>
        <item x="1738"/>
        <item x="1969"/>
        <item x="3797"/>
        <item x="3996"/>
        <item x="4087"/>
        <item x="1970"/>
        <item x="2605"/>
        <item x="3213"/>
        <item x="3354"/>
        <item x="4028"/>
        <item x="1739"/>
        <item x="3480"/>
        <item x="3887"/>
        <item x="3706"/>
        <item x="3969"/>
        <item x="3214"/>
        <item x="1971"/>
        <item x="3355"/>
        <item x="2660"/>
        <item x="2571"/>
        <item x="3920"/>
        <item x="4042"/>
        <item x="3215"/>
        <item x="3647"/>
        <item x="879"/>
        <item x="1412"/>
        <item x="964"/>
        <item x="965"/>
        <item x="3216"/>
        <item x="3829"/>
        <item x="2365"/>
        <item x="2446"/>
        <item x="2661"/>
        <item x="2662"/>
        <item x="966"/>
        <item x="2663"/>
        <item x="2190"/>
        <item x="729"/>
        <item x="1972"/>
        <item x="1874"/>
        <item x="1850"/>
        <item x="490"/>
        <item x="762"/>
        <item x="193"/>
        <item x="3873"/>
        <item x="16"/>
        <item x="344"/>
        <item x="3921"/>
        <item x="2366"/>
        <item x="2664"/>
        <item x="1413"/>
        <item x="967"/>
        <item x="3006"/>
        <item x="2879"/>
        <item x="1209"/>
        <item x="194"/>
        <item x="1837"/>
        <item x="763"/>
        <item x="1210"/>
        <item x="1639"/>
        <item x="2665"/>
        <item x="2666"/>
        <item x="3609"/>
        <item x="655"/>
        <item x="1973"/>
        <item x="1740"/>
        <item x="49"/>
        <item x="491"/>
        <item x="3883"/>
        <item x="1414"/>
        <item x="3997"/>
        <item x="195"/>
        <item x="3481"/>
        <item x="1157"/>
        <item x="2667"/>
        <item x="23"/>
        <item x="3846"/>
        <item x="380"/>
        <item x="3777"/>
        <item x="492"/>
        <item x="3847"/>
        <item x="3356"/>
        <item x="315"/>
        <item x="3439"/>
        <item x="3217"/>
        <item x="3825"/>
        <item x="2668"/>
        <item x="3707"/>
        <item x="300"/>
        <item x="3482"/>
        <item x="3136"/>
        <item x="656"/>
        <item x="3648"/>
        <item x="3007"/>
        <item x="2931"/>
        <item x="53"/>
        <item x="968"/>
        <item x="100"/>
        <item x="3137"/>
        <item x="4074"/>
        <item x="2880"/>
        <item x="3922"/>
        <item x="3357"/>
        <item x="1974"/>
        <item x="1741"/>
        <item x="3923"/>
        <item x="2473"/>
        <item x="3008"/>
        <item x="3798"/>
        <item x="4088"/>
        <item x="151"/>
        <item x="2669"/>
        <item x="3358"/>
        <item x="2670"/>
        <item x="3708"/>
        <item x="1211"/>
        <item x="3878"/>
        <item x="493"/>
        <item x="2257"/>
        <item x="3610"/>
        <item x="4075"/>
        <item x="494"/>
        <item x="1851"/>
        <item x="1147"/>
        <item x="3359"/>
        <item x="4043"/>
        <item x="1579"/>
        <item x="1975"/>
        <item x="3884"/>
        <item x="1415"/>
        <item x="969"/>
        <item x="3558"/>
        <item x="495"/>
        <item x="3218"/>
        <item x="1976"/>
        <item x="3611"/>
        <item x="2671"/>
        <item x="1416"/>
        <item x="3360"/>
        <item x="496"/>
        <item x="1827"/>
        <item x="3361"/>
        <item x="3559"/>
        <item x="2474"/>
        <item x="1977"/>
        <item x="196"/>
        <item x="1742"/>
        <item x="3649"/>
        <item x="2589"/>
        <item x="3862"/>
        <item x="2258"/>
        <item x="3362"/>
        <item x="3009"/>
        <item x="3709"/>
        <item x="1212"/>
        <item x="3363"/>
        <item x="3101"/>
        <item x="2475"/>
        <item x="1978"/>
        <item x="3364"/>
        <item x="2333"/>
        <item x="2672"/>
        <item x="2414"/>
        <item x="2349"/>
        <item x="3483"/>
        <item x="3138"/>
        <item x="3799"/>
        <item x="2186"/>
        <item x="2673"/>
        <item x="2674"/>
        <item x="3010"/>
        <item x="3800"/>
        <item x="3139"/>
        <item x="2675"/>
        <item x="3365"/>
        <item x="3366"/>
        <item x="2572"/>
        <item x="3975"/>
        <item x="3011"/>
        <item x="3219"/>
        <item x="4010"/>
        <item x="2259"/>
        <item x="3848"/>
        <item x="3801"/>
        <item x="3710"/>
        <item x="3711"/>
        <item x="497"/>
        <item x="1213"/>
        <item x="3295"/>
        <item x="2921"/>
        <item x="2415"/>
        <item x="2558"/>
        <item x="970"/>
        <item x="2573"/>
        <item x="197"/>
        <item x="1344"/>
        <item x="24"/>
        <item x="3288"/>
        <item x="2922"/>
        <item x="2676"/>
        <item x="2966"/>
        <item x="3012"/>
        <item x="1640"/>
        <item x="1342"/>
        <item x="1878"/>
        <item x="2260"/>
        <item x="3367"/>
        <item x="3111"/>
        <item x="2936"/>
        <item x="2937"/>
        <item x="445"/>
        <item x="3115"/>
        <item x="2677"/>
        <item x="2261"/>
        <item x="3220"/>
        <item x="498"/>
        <item x="1214"/>
        <item x="2334"/>
        <item x="971"/>
        <item x="1979"/>
        <item x="2956"/>
        <item x="3442"/>
        <item x="2574"/>
        <item x="3112"/>
        <item x="3013"/>
        <item x="1158"/>
        <item x="1743"/>
        <item x="3172"/>
        <item x="3014"/>
        <item x="1417"/>
        <item x="3712"/>
        <item x="972"/>
        <item x="1980"/>
        <item x="1351"/>
        <item x="4076"/>
        <item x="1981"/>
        <item x="1982"/>
        <item x="499"/>
        <item x="3713"/>
        <item x="2447"/>
        <item x="1215"/>
        <item x="3368"/>
        <item x="500"/>
        <item x="1216"/>
        <item x="2476"/>
        <item x="1983"/>
        <item x="455"/>
        <item x="2881"/>
        <item x="973"/>
        <item x="974"/>
        <item x="975"/>
        <item x="1641"/>
        <item x="1217"/>
        <item x="1984"/>
        <item x="3484"/>
        <item x="2262"/>
        <item x="1642"/>
        <item x="6"/>
        <item x="2347"/>
        <item x="1418"/>
        <item x="3485"/>
        <item x="2198"/>
        <item x="2882"/>
        <item x="1218"/>
        <item x="1597"/>
        <item x="976"/>
        <item x="2335"/>
        <item x="764"/>
        <item x="345"/>
        <item x="1643"/>
        <item x="2591"/>
        <item x="3296"/>
        <item x="2883"/>
        <item x="3162"/>
        <item x="2678"/>
        <item x="2416"/>
        <item x="1985"/>
        <item x="1744"/>
        <item x="3369"/>
        <item x="3015"/>
        <item x="1419"/>
        <item x="3016"/>
        <item x="2336"/>
        <item x="2927"/>
        <item x="3017"/>
        <item x="2367"/>
        <item x="3018"/>
        <item x="501"/>
        <item x="977"/>
        <item x="978"/>
        <item x="765"/>
        <item x="73"/>
        <item x="1745"/>
        <item x="766"/>
        <item x="1644"/>
        <item x="1420"/>
        <item x="896"/>
        <item x="3019"/>
        <item x="198"/>
        <item x="1219"/>
        <item x="437"/>
        <item x="3221"/>
        <item x="979"/>
        <item x="1645"/>
        <item x="1421"/>
        <item x="980"/>
        <item x="1220"/>
        <item x="1646"/>
        <item x="3612"/>
        <item x="3486"/>
        <item x="3964"/>
        <item x="3714"/>
        <item x="2679"/>
        <item x="2854"/>
        <item x="3222"/>
        <item x="4044"/>
        <item x="1875"/>
        <item x="3613"/>
        <item x="4013"/>
        <item x="3924"/>
        <item x="3849"/>
        <item x="4029"/>
        <item x="3614"/>
        <item x="2229"/>
        <item x="3925"/>
        <item x="4068"/>
        <item x="3560"/>
        <item x="3020"/>
        <item x="3715"/>
        <item x="3223"/>
        <item x="3926"/>
        <item x="3657"/>
        <item x="3850"/>
        <item x="3716"/>
        <item x="3561"/>
        <item x="4045"/>
        <item x="2831"/>
        <item x="1221"/>
        <item x="3985"/>
        <item x="3370"/>
        <item x="3927"/>
        <item x="3717"/>
        <item x="3487"/>
        <item x="3718"/>
        <item x="894"/>
        <item x="3371"/>
        <item x="3719"/>
        <item x="3720"/>
        <item x="767"/>
        <item x="101"/>
        <item x="1881"/>
        <item x="1222"/>
        <item x="2234"/>
        <item x="1986"/>
        <item x="1987"/>
        <item x="3224"/>
        <item x="2680"/>
        <item x="502"/>
        <item x="677"/>
        <item x="1223"/>
        <item x="1609"/>
        <item x="981"/>
        <item x="1422"/>
        <item x="350"/>
        <item x="768"/>
        <item x="2263"/>
        <item x="503"/>
        <item x="54"/>
        <item x="3636"/>
        <item x="2417"/>
        <item x="2418"/>
        <item x="1988"/>
        <item x="1989"/>
        <item x="3536"/>
        <item x="769"/>
        <item x="2351"/>
        <item x="199"/>
        <item x="2681"/>
        <item x="770"/>
        <item x="1746"/>
        <item x="1701"/>
        <item x="725"/>
        <item x="982"/>
        <item x="2682"/>
        <item x="10"/>
        <item x="1990"/>
        <item x="2477"/>
        <item x="1159"/>
        <item x="1647"/>
        <item x="2478"/>
        <item x="152"/>
        <item x="1747"/>
        <item x="1991"/>
        <item x="200"/>
        <item x="1358"/>
        <item x="201"/>
        <item x="1224"/>
        <item x="2683"/>
        <item x="381"/>
        <item x="1648"/>
        <item x="2264"/>
        <item x="2684"/>
        <item x="1839"/>
        <item x="2575"/>
        <item x="135"/>
        <item x="1225"/>
        <item x="1226"/>
        <item x="1748"/>
        <item x="2967"/>
        <item x="3372"/>
        <item x="2884"/>
        <item x="1423"/>
        <item x="504"/>
        <item x="1749"/>
        <item x="2265"/>
        <item x="1424"/>
        <item x="2368"/>
        <item x="983"/>
        <item x="202"/>
        <item x="1840"/>
        <item x="3721"/>
        <item x="1852"/>
        <item x="1425"/>
        <item x="2322"/>
        <item x="36"/>
        <item x="4030"/>
        <item x="3373"/>
        <item x="3488"/>
        <item x="2419"/>
        <item x="2938"/>
        <item x="505"/>
        <item x="1992"/>
        <item x="506"/>
        <item x="2685"/>
        <item x="1993"/>
        <item x="3121"/>
        <item x="3615"/>
        <item x="2885"/>
        <item x="3870"/>
        <item x="3021"/>
        <item x="2686"/>
        <item x="1426"/>
        <item x="3225"/>
        <item x="1348"/>
        <item x="2939"/>
        <item x="4014"/>
        <item x="771"/>
        <item x="2940"/>
        <item x="1884"/>
        <item x="3984"/>
        <item x="446"/>
        <item x="4077"/>
        <item x="4031"/>
        <item x="2564"/>
        <item x="3928"/>
        <item x="3164"/>
        <item x="2957"/>
        <item x="3374"/>
        <item x="900"/>
        <item x="3022"/>
        <item x="1994"/>
        <item x="2266"/>
        <item x="1995"/>
        <item x="3588"/>
        <item x="4111"/>
        <item x="3023"/>
        <item x="1750"/>
        <item x="316"/>
        <item x="1996"/>
        <item x="3489"/>
        <item x="3102"/>
        <item x="3616"/>
        <item x="2592"/>
        <item x="3643"/>
        <item x="772"/>
        <item x="3534"/>
        <item x="3375"/>
        <item x="773"/>
        <item x="1427"/>
        <item x="3024"/>
        <item x="2267"/>
        <item x="3490"/>
        <item x="3722"/>
        <item x="884"/>
        <item x="3723"/>
        <item x="1997"/>
        <item x="1998"/>
        <item x="2369"/>
        <item x="984"/>
        <item x="2348"/>
        <item x="3226"/>
        <item x="2687"/>
        <item x="3025"/>
        <item x="1999"/>
        <item x="1373"/>
        <item x="678"/>
        <item x="1751"/>
        <item x="1174"/>
        <item x="2000"/>
        <item x="985"/>
        <item x="774"/>
        <item x="3026"/>
        <item x="1428"/>
        <item x="986"/>
        <item x="1359"/>
        <item x="3776"/>
        <item x="3297"/>
        <item x="1703"/>
        <item x="2337"/>
        <item x="3103"/>
        <item x="775"/>
        <item x="679"/>
        <item x="3158"/>
        <item x="3129"/>
        <item x="3104"/>
        <item x="2958"/>
        <item x="1649"/>
        <item x="2479"/>
        <item x="3376"/>
        <item x="4054"/>
        <item x="3122"/>
        <item x="3027"/>
        <item x="3028"/>
        <item x="2576"/>
        <item x="3140"/>
        <item x="3590"/>
        <item x="3641"/>
        <item x="3159"/>
        <item x="1429"/>
        <item x="1339"/>
        <item x="3310"/>
        <item x="1650"/>
        <item x="1430"/>
        <item x="3165"/>
        <item x="3562"/>
        <item x="1173"/>
        <item x="2001"/>
        <item x="3650"/>
        <item x="2420"/>
        <item x="1752"/>
        <item x="2886"/>
        <item x="2887"/>
        <item x="2370"/>
        <item x="3227"/>
        <item x="3029"/>
        <item x="3141"/>
        <item x="203"/>
        <item x="1167"/>
        <item x="507"/>
        <item x="1431"/>
        <item x="508"/>
        <item x="9"/>
        <item x="356"/>
        <item x="204"/>
        <item x="382"/>
        <item x="1651"/>
        <item x="1834"/>
        <item x="2268"/>
        <item x="3228"/>
        <item x="383"/>
        <item x="776"/>
        <item x="1227"/>
        <item x="384"/>
        <item x="3030"/>
        <item x="1228"/>
        <item x="2688"/>
        <item x="1753"/>
        <item x="2269"/>
        <item x="2689"/>
        <item x="1754"/>
        <item x="3491"/>
        <item x="2546"/>
        <item x="3377"/>
        <item x="3492"/>
        <item x="2270"/>
        <item x="2914"/>
        <item x="1229"/>
        <item x="2577"/>
        <item x="2690"/>
        <item x="2691"/>
        <item x="2002"/>
        <item x="2692"/>
        <item x="921"/>
        <item x="1604"/>
        <item x="901"/>
        <item x="509"/>
        <item x="510"/>
        <item x="3229"/>
        <item x="680"/>
        <item x="987"/>
        <item x="777"/>
        <item x="2421"/>
        <item x="294"/>
        <item x="681"/>
        <item x="3802"/>
        <item x="2959"/>
        <item x="11"/>
        <item x="3298"/>
        <item x="511"/>
        <item x="3929"/>
        <item x="1587"/>
        <item x="3031"/>
        <item x="412"/>
        <item x="205"/>
        <item x="2003"/>
        <item x="1230"/>
        <item x="778"/>
        <item x="988"/>
        <item x="1360"/>
        <item x="2271"/>
        <item x="2480"/>
        <item x="2693"/>
        <item x="682"/>
        <item x="779"/>
        <item x="989"/>
        <item x="413"/>
        <item x="206"/>
        <item x="512"/>
        <item x="2004"/>
        <item x="2481"/>
        <item x="2694"/>
        <item x="2371"/>
        <item x="780"/>
        <item x="781"/>
        <item x="513"/>
        <item x="2005"/>
        <item x="2350"/>
        <item x="385"/>
        <item x="514"/>
        <item x="2422"/>
        <item x="2482"/>
        <item x="990"/>
        <item x="1755"/>
        <item x="2272"/>
        <item x="1756"/>
        <item x="2695"/>
        <item x="1757"/>
        <item x="2696"/>
        <item x="991"/>
        <item x="992"/>
        <item x="1853"/>
        <item x="207"/>
        <item x="515"/>
        <item x="910"/>
        <item x="153"/>
        <item x="1231"/>
        <item x="683"/>
        <item x="2006"/>
        <item x="2697"/>
        <item x="2007"/>
        <item x="993"/>
        <item x="2008"/>
        <item x="1171"/>
        <item x="1710"/>
        <item x="994"/>
        <item x="995"/>
        <item x="1854"/>
        <item x="2009"/>
        <item x="657"/>
        <item x="782"/>
        <item x="2423"/>
        <item x="3378"/>
        <item x="2273"/>
        <item x="208"/>
        <item x="22"/>
        <item x="2451"/>
        <item x="2483"/>
        <item x="516"/>
        <item x="1232"/>
        <item x="1652"/>
        <item x="1233"/>
        <item x="1610"/>
        <item x="2484"/>
        <item x="996"/>
        <item x="517"/>
        <item x="997"/>
        <item x="897"/>
        <item x="1148"/>
        <item x="2010"/>
        <item x="518"/>
        <item x="1432"/>
        <item x="2274"/>
        <item x="783"/>
        <item x="998"/>
        <item x="519"/>
        <item x="3816"/>
        <item x="2275"/>
        <item x="1653"/>
        <item x="2485"/>
        <item x="136"/>
        <item x="2011"/>
        <item x="2698"/>
        <item x="1758"/>
        <item x="1175"/>
        <item x="1234"/>
        <item x="3493"/>
        <item x="2012"/>
        <item x="1433"/>
        <item x="2699"/>
        <item x="2888"/>
        <item x="4055"/>
        <item x="2923"/>
        <item x="3976"/>
        <item x="2185"/>
        <item x="3230"/>
        <item x="2184"/>
        <item x="3113"/>
        <item x="2013"/>
        <item x="999"/>
        <item x="1000"/>
        <item x="2199"/>
        <item x="2014"/>
        <item x="2372"/>
        <item x="902"/>
        <item x="2015"/>
        <item x="2700"/>
        <item x="2016"/>
        <item x="1434"/>
        <item x="3379"/>
        <item x="2017"/>
        <item x="1001"/>
        <item x="1591"/>
        <item x="3563"/>
        <item x="1759"/>
        <item x="1760"/>
        <item x="2018"/>
        <item x="1369"/>
        <item x="2701"/>
        <item x="2276"/>
        <item x="2200"/>
        <item x="2338"/>
        <item x="1435"/>
        <item x="711"/>
        <item x="2702"/>
        <item x="1436"/>
        <item x="520"/>
        <item x="1761"/>
        <item x="2703"/>
        <item x="1855"/>
        <item x="521"/>
        <item x="1437"/>
        <item x="1762"/>
        <item x="2019"/>
        <item x="522"/>
        <item x="1438"/>
        <item x="684"/>
        <item x="1002"/>
        <item x="2277"/>
        <item x="2201"/>
        <item x="2373"/>
        <item x="3032"/>
        <item x="2578"/>
        <item x="3724"/>
        <item x="2830"/>
        <item x="2020"/>
        <item x="2704"/>
        <item x="685"/>
        <item x="3033"/>
        <item x="2547"/>
        <item x="12"/>
        <item x="2202"/>
        <item x="2021"/>
        <item x="523"/>
        <item x="2022"/>
        <item x="2023"/>
        <item x="25"/>
        <item x="26"/>
        <item x="2889"/>
        <item x="2842"/>
        <item x="2924"/>
        <item x="784"/>
        <item x="2024"/>
        <item x="2025"/>
        <item x="3617"/>
        <item x="3322"/>
        <item x="1828"/>
        <item x="2203"/>
        <item x="3494"/>
        <item x="1235"/>
        <item x="3537"/>
        <item x="2026"/>
        <item x="1879"/>
        <item x="3725"/>
        <item x="2843"/>
        <item x="3495"/>
        <item x="2204"/>
        <item x="3564"/>
        <item x="3618"/>
        <item x="2027"/>
        <item x="3317"/>
        <item x="923"/>
        <item x="2705"/>
        <item x="2205"/>
        <item x="2486"/>
        <item x="3539"/>
        <item x="1439"/>
        <item x="3380"/>
        <item x="1440"/>
        <item x="2579"/>
        <item x="3451"/>
        <item x="3166"/>
        <item x="2706"/>
        <item x="3105"/>
        <item x="1763"/>
        <item x="3655"/>
        <item x="3123"/>
        <item x="1654"/>
        <item x="3130"/>
        <item x="3098"/>
        <item x="3306"/>
        <item x="3231"/>
        <item x="2028"/>
        <item x="3452"/>
        <item x="1655"/>
        <item x="168"/>
        <item x="3778"/>
        <item x="2339"/>
        <item x="2559"/>
        <item x="2890"/>
        <item x="1441"/>
        <item x="3381"/>
        <item x="3142"/>
        <item x="3034"/>
        <item x="686"/>
        <item x="3440"/>
        <item x="1236"/>
        <item x="102"/>
        <item x="357"/>
        <item x="1442"/>
        <item x="1003"/>
        <item x="1004"/>
        <item x="2487"/>
        <item x="3232"/>
        <item x="785"/>
        <item x="3035"/>
        <item x="524"/>
        <item x="137"/>
        <item x="154"/>
        <item x="2707"/>
        <item x="209"/>
        <item x="2029"/>
        <item x="317"/>
        <item x="525"/>
        <item x="526"/>
        <item x="447"/>
        <item x="1005"/>
        <item x="1006"/>
        <item x="2708"/>
        <item x="786"/>
        <item x="527"/>
        <item x="3036"/>
        <item x="1237"/>
        <item x="1443"/>
        <item x="103"/>
        <item x="2580"/>
        <item x="726"/>
        <item x="3037"/>
        <item x="414"/>
        <item x="3038"/>
        <item x="2560"/>
        <item x="1007"/>
        <item x="1444"/>
        <item x="2227"/>
        <item x="1445"/>
        <item x="386"/>
        <item x="4046"/>
        <item x="3143"/>
        <item x="1238"/>
        <item x="2340"/>
        <item x="3965"/>
        <item x="3382"/>
        <item x="3233"/>
        <item x="3383"/>
        <item x="2709"/>
        <item x="1656"/>
        <item x="2341"/>
        <item x="3234"/>
        <item x="2488"/>
        <item x="4006"/>
        <item x="2710"/>
        <item x="94"/>
        <item x="19"/>
        <item x="2489"/>
        <item x="2030"/>
        <item x="2031"/>
        <item x="1008"/>
        <item x="1605"/>
        <item x="460"/>
        <item x="528"/>
        <item x="1872"/>
        <item x="687"/>
        <item x="1446"/>
        <item x="1239"/>
        <item x="1009"/>
        <item x="2891"/>
        <item x="2711"/>
        <item x="210"/>
        <item x="1240"/>
        <item x="529"/>
        <item x="2588"/>
        <item x="170"/>
        <item x="2323"/>
        <item x="530"/>
        <item x="448"/>
        <item x="1241"/>
        <item x="3895"/>
        <item x="531"/>
        <item x="1447"/>
        <item x="3726"/>
        <item x="3384"/>
        <item x="3727"/>
        <item x="3496"/>
        <item x="3385"/>
        <item x="3565"/>
        <item x="3874"/>
        <item x="3639"/>
        <item x="2032"/>
        <item x="3658"/>
        <item x="351"/>
        <item x="211"/>
        <item x="3235"/>
        <item x="4063"/>
        <item x="3386"/>
        <item x="212"/>
        <item x="2712"/>
        <item x="787"/>
        <item x="1010"/>
        <item x="38"/>
        <item x="1448"/>
        <item x="788"/>
        <item x="789"/>
        <item x="318"/>
        <item x="1336"/>
        <item x="1580"/>
        <item x="532"/>
        <item x="1011"/>
        <item x="2188"/>
        <item x="2278"/>
        <item x="2033"/>
        <item x="1242"/>
        <item x="2424"/>
        <item x="319"/>
        <item x="3039"/>
        <item x="2713"/>
        <item x="346"/>
        <item x="4047"/>
        <item x="2279"/>
        <item x="2714"/>
        <item x="3619"/>
        <item x="3930"/>
        <item x="2425"/>
        <item x="415"/>
        <item x="3931"/>
        <item x="3728"/>
        <item x="3659"/>
        <item x="3729"/>
        <item x="3566"/>
        <item x="3040"/>
        <item x="3730"/>
        <item x="3637"/>
        <item x="3803"/>
        <item x="3497"/>
        <item x="2374"/>
        <item x="2715"/>
        <item x="3830"/>
        <item x="2716"/>
        <item x="2717"/>
        <item x="3167"/>
        <item x="3881"/>
        <item x="2034"/>
        <item x="3932"/>
        <item x="3236"/>
        <item x="3731"/>
        <item x="3237"/>
        <item x="2035"/>
        <item x="4065"/>
        <item x="1243"/>
        <item x="4018"/>
        <item x="3238"/>
        <item x="3106"/>
        <item x="1764"/>
        <item x="3732"/>
        <item x="3733"/>
        <item x="4032"/>
        <item x="3734"/>
        <item x="2426"/>
        <item x="4015"/>
        <item x="3540"/>
        <item x="3041"/>
        <item x="885"/>
        <item x="1012"/>
        <item x="2206"/>
        <item x="2280"/>
        <item x="2036"/>
        <item x="1449"/>
        <item x="1013"/>
        <item x="790"/>
        <item x="1014"/>
        <item x="1581"/>
        <item x="533"/>
        <item x="3986"/>
        <item x="2342"/>
        <item x="1244"/>
        <item x="3532"/>
        <item x="2037"/>
        <item x="3785"/>
        <item x="3735"/>
        <item x="213"/>
        <item x="3736"/>
        <item x="3498"/>
        <item x="3737"/>
        <item x="2718"/>
        <item x="882"/>
        <item x="3738"/>
        <item x="3499"/>
        <item x="3739"/>
        <item x="2038"/>
        <item x="4007"/>
        <item x="3500"/>
        <item x="2396"/>
        <item x="2719"/>
        <item x="3387"/>
        <item x="3817"/>
        <item x="3620"/>
        <item x="791"/>
        <item x="2039"/>
        <item x="3933"/>
        <item x="3934"/>
        <item x="1765"/>
        <item x="3863"/>
        <item x="3388"/>
        <item x="3935"/>
        <item x="1450"/>
        <item x="1245"/>
        <item x="3538"/>
        <item x="3740"/>
        <item x="3389"/>
        <item x="3390"/>
        <item x="3857"/>
        <item x="3864"/>
        <item x="3501"/>
        <item x="2720"/>
        <item x="2490"/>
        <item x="3977"/>
        <item x="1451"/>
        <item x="2593"/>
        <item x="2721"/>
        <item x="731"/>
        <item x="3042"/>
        <item x="1882"/>
        <item x="2722"/>
        <item x="3893"/>
        <item x="3875"/>
        <item x="3741"/>
        <item x="2723"/>
        <item x="2491"/>
        <item x="3742"/>
        <item x="2040"/>
        <item x="3567"/>
        <item x="2281"/>
        <item x="3743"/>
        <item x="3043"/>
        <item x="1337"/>
        <item x="3502"/>
        <item x="3391"/>
        <item x="2041"/>
        <item x="3936"/>
        <item x="1766"/>
        <item x="4050"/>
        <item x="3621"/>
        <item x="1015"/>
        <item x="172"/>
        <item x="3392"/>
        <item x="3744"/>
        <item x="3978"/>
        <item x="3239"/>
        <item x="3834"/>
        <item x="3937"/>
        <item x="320"/>
        <item x="2606"/>
        <item x="4012"/>
        <item x="3745"/>
        <item x="3240"/>
        <item x="2724"/>
        <item x="534"/>
        <item x="1657"/>
        <item x="792"/>
        <item x="387"/>
        <item x="1452"/>
        <item x="2282"/>
        <item x="1767"/>
        <item x="793"/>
        <item x="1453"/>
        <item x="1246"/>
        <item x="2492"/>
        <item x="3144"/>
        <item x="2283"/>
        <item x="794"/>
        <item x="1658"/>
        <item x="1247"/>
        <item x="321"/>
        <item x="1454"/>
        <item x="2284"/>
        <item x="1455"/>
        <item x="322"/>
        <item x="1016"/>
        <item x="535"/>
        <item x="2450"/>
        <item x="416"/>
        <item x="1017"/>
        <item x="1160"/>
        <item x="1018"/>
        <item x="3107"/>
        <item x="1768"/>
        <item x="1019"/>
        <item x="1020"/>
        <item x="104"/>
        <item x="2375"/>
        <item x="2042"/>
        <item x="795"/>
        <item x="3660"/>
        <item x="688"/>
        <item x="536"/>
        <item x="1021"/>
        <item x="2493"/>
        <item x="3746"/>
        <item x="3865"/>
        <item x="214"/>
        <item x="658"/>
        <item x="3804"/>
        <item x="3241"/>
        <item x="3453"/>
        <item x="3044"/>
        <item x="1022"/>
        <item x="3638"/>
        <item x="215"/>
        <item x="3938"/>
        <item x="537"/>
        <item x="2285"/>
        <item x="2043"/>
        <item x="3866"/>
        <item x="3747"/>
        <item x="538"/>
        <item x="3503"/>
        <item x="4078"/>
        <item x="3045"/>
        <item x="2835"/>
        <item x="1023"/>
        <item x="3586"/>
        <item x="3046"/>
        <item x="2044"/>
        <item x="4064"/>
        <item x="27"/>
        <item x="1024"/>
        <item x="3748"/>
        <item x="3651"/>
        <item x="3504"/>
        <item x="4060"/>
        <item x="74"/>
        <item x="2045"/>
        <item x="3788"/>
        <item x="3851"/>
        <item x="4056"/>
        <item x="1699"/>
        <item x="2725"/>
        <item x="155"/>
        <item x="1856"/>
        <item x="1248"/>
        <item x="2207"/>
        <item x="1249"/>
        <item x="1025"/>
        <item x="40"/>
        <item x="3145"/>
        <item x="48"/>
        <item x="138"/>
        <item x="1769"/>
        <item x="539"/>
        <item x="1829"/>
        <item x="1770"/>
        <item x="358"/>
        <item x="2046"/>
        <item x="1250"/>
        <item x="3393"/>
        <item x="540"/>
        <item x="2047"/>
        <item x="1026"/>
        <item x="1456"/>
        <item x="911"/>
        <item x="2726"/>
        <item x="2048"/>
        <item x="3242"/>
        <item x="3243"/>
        <item x="2191"/>
        <item x="689"/>
        <item x="3168"/>
        <item x="388"/>
        <item x="2892"/>
        <item x="3047"/>
        <item x="2727"/>
        <item x="1876"/>
        <item x="2960"/>
        <item x="3505"/>
        <item x="3622"/>
        <item x="2581"/>
        <item x="1027"/>
        <item x="37"/>
        <item x="1771"/>
        <item x="1028"/>
        <item x="796"/>
        <item x="389"/>
        <item x="659"/>
        <item x="1029"/>
        <item x="541"/>
        <item x="216"/>
        <item x="1772"/>
        <item x="1251"/>
        <item x="2286"/>
        <item x="4"/>
        <item x="323"/>
        <item x="301"/>
        <item x="105"/>
        <item x="163"/>
        <item x="1030"/>
        <item x="542"/>
        <item x="1659"/>
        <item x="2427"/>
        <item x="217"/>
        <item x="3170"/>
        <item x="2728"/>
        <item x="3289"/>
        <item x="3146"/>
        <item x="2941"/>
        <item x="543"/>
        <item x="2536"/>
        <item x="2548"/>
        <item x="1252"/>
        <item x="2049"/>
        <item x="1253"/>
        <item x="28"/>
        <item x="2942"/>
        <item x="1361"/>
        <item x="3147"/>
        <item x="1773"/>
        <item x="3394"/>
        <item x="2050"/>
        <item x="544"/>
        <item x="2729"/>
        <item x="0"/>
        <item x="2051"/>
        <item x="1774"/>
        <item x="1254"/>
        <item x="3160"/>
        <item x="2376"/>
        <item x="1660"/>
        <item x="3395"/>
        <item x="2549"/>
        <item x="2582"/>
        <item x="2494"/>
        <item x="218"/>
        <item x="1717"/>
        <item x="171"/>
        <item x="1255"/>
        <item x="1161"/>
        <item x="545"/>
        <item x="1256"/>
        <item x="546"/>
        <item x="1598"/>
        <item x="2428"/>
        <item x="2287"/>
        <item x="55"/>
        <item x="797"/>
        <item x="3244"/>
        <item x="3454"/>
        <item x="1257"/>
        <item x="3396"/>
        <item x="3245"/>
        <item x="547"/>
        <item x="1258"/>
        <item x="1259"/>
        <item x="347"/>
        <item x="1873"/>
        <item x="2550"/>
        <item x="1031"/>
        <item x="548"/>
        <item x="2602"/>
        <item x="106"/>
        <item x="390"/>
        <item x="1457"/>
        <item x="2288"/>
        <item x="1458"/>
        <item x="798"/>
        <item x="1857"/>
        <item x="549"/>
        <item x="799"/>
        <item x="800"/>
        <item x="1260"/>
        <item x="1032"/>
        <item x="438"/>
        <item x="2052"/>
        <item x="690"/>
        <item x="2377"/>
        <item x="550"/>
        <item x="3506"/>
        <item x="107"/>
        <item x="417"/>
        <item x="2053"/>
        <item x="1172"/>
        <item x="2324"/>
        <item x="2289"/>
        <item x="3148"/>
        <item x="1661"/>
        <item x="927"/>
        <item x="3749"/>
        <item x="2290"/>
        <item x="3161"/>
        <item x="2583"/>
        <item x="1459"/>
        <item x="2054"/>
        <item x="691"/>
        <item x="1261"/>
        <item x="3048"/>
        <item x="156"/>
        <item x="2055"/>
        <item x="1460"/>
        <item x="2056"/>
        <item x="2839"/>
        <item x="1345"/>
        <item x="75"/>
        <item x="2429"/>
        <item x="551"/>
        <item x="3049"/>
        <item x="3568"/>
        <item x="2730"/>
        <item x="3397"/>
        <item x="3569"/>
        <item x="2495"/>
        <item x="3398"/>
        <item x="324"/>
        <item x="1775"/>
        <item x="3399"/>
        <item x="3246"/>
        <item x="2893"/>
        <item x="3050"/>
        <item x="3400"/>
        <item x="3623"/>
        <item x="2057"/>
        <item x="2208"/>
        <item x="2731"/>
        <item x="552"/>
        <item x="1461"/>
        <item x="3805"/>
        <item x="553"/>
        <item x="3831"/>
        <item x="4069"/>
        <item x="3750"/>
        <item x="3163"/>
        <item x="1033"/>
        <item x="554"/>
        <item x="3570"/>
        <item x="2496"/>
        <item x="2732"/>
        <item x="3446"/>
        <item x="801"/>
        <item x="2430"/>
        <item x="2058"/>
        <item x="56"/>
        <item x="164"/>
        <item x="4011"/>
        <item x="39"/>
        <item x="555"/>
        <item x="3401"/>
        <item x="3751"/>
        <item x="3624"/>
        <item x="3402"/>
        <item x="3403"/>
        <item x="1034"/>
        <item x="2209"/>
        <item x="4086"/>
        <item x="3299"/>
        <item x="2733"/>
        <item x="1462"/>
        <item x="1262"/>
        <item x="3966"/>
        <item x="3507"/>
        <item x="3051"/>
        <item x="3877"/>
        <item x="1463"/>
        <item x="2734"/>
        <item x="556"/>
        <item x="3818"/>
        <item x="3508"/>
        <item x="3998"/>
        <item x="3589"/>
        <item x="3108"/>
        <item x="4083"/>
        <item x="3247"/>
        <item x="1830"/>
        <item x="3939"/>
        <item x="2059"/>
        <item x="3541"/>
        <item x="2060"/>
        <item x="3973"/>
        <item x="1776"/>
        <item x="2943"/>
        <item x="3752"/>
        <item x="3455"/>
        <item x="2894"/>
        <item x="692"/>
        <item x="3052"/>
        <item x="2061"/>
        <item x="1588"/>
        <item x="3300"/>
        <item x="3053"/>
        <item x="3404"/>
        <item x="3054"/>
        <item x="3405"/>
        <item x="2497"/>
        <item x="1464"/>
        <item x="3055"/>
        <item x="3806"/>
        <item x="3248"/>
        <item x="557"/>
        <item x="3406"/>
        <item x="1465"/>
        <item x="3116"/>
        <item x="2291"/>
        <item x="219"/>
        <item x="3807"/>
        <item x="3407"/>
        <item x="1662"/>
        <item x="3249"/>
        <item x="3753"/>
        <item x="3571"/>
        <item x="3987"/>
        <item x="1466"/>
        <item x="3940"/>
        <item x="2961"/>
        <item x="2735"/>
        <item x="3250"/>
        <item x="4048"/>
        <item x="3971"/>
        <item x="2498"/>
        <item x="3056"/>
        <item x="2736"/>
        <item x="2062"/>
        <item x="2431"/>
        <item x="3318"/>
        <item x="3251"/>
        <item x="1467"/>
        <item x="2063"/>
        <item x="2064"/>
        <item x="1263"/>
        <item x="157"/>
        <item x="2737"/>
        <item x="3057"/>
        <item x="2738"/>
        <item x="325"/>
        <item x="1468"/>
        <item x="3572"/>
        <item x="108"/>
        <item x="802"/>
        <item x="3311"/>
        <item x="2065"/>
        <item x="3509"/>
        <item x="2551"/>
        <item x="2432"/>
        <item x="1469"/>
        <item x="1035"/>
        <item x="1036"/>
        <item x="359"/>
        <item x="1264"/>
        <item x="558"/>
        <item x="1037"/>
        <item x="693"/>
        <item x="559"/>
        <item x="220"/>
        <item x="2433"/>
        <item x="1038"/>
        <item x="2066"/>
        <item x="1265"/>
        <item x="1582"/>
        <item x="391"/>
        <item x="2499"/>
        <item x="109"/>
        <item x="1039"/>
        <item x="1777"/>
        <item x="560"/>
        <item x="660"/>
        <item x="1663"/>
        <item x="1040"/>
        <item x="110"/>
        <item x="803"/>
        <item x="1470"/>
        <item x="1664"/>
        <item x="221"/>
        <item x="222"/>
        <item x="326"/>
        <item x="3252"/>
        <item x="804"/>
        <item x="805"/>
        <item x="2292"/>
        <item x="1778"/>
        <item x="561"/>
        <item x="1779"/>
        <item x="327"/>
        <item x="2844"/>
        <item x="3967"/>
        <item x="2739"/>
        <item x="3573"/>
        <item x="2378"/>
        <item x="2067"/>
        <item x="3640"/>
        <item x="3253"/>
        <item x="3891"/>
        <item x="3754"/>
        <item x="3941"/>
        <item x="667"/>
        <item x="4016"/>
        <item x="2895"/>
        <item x="2068"/>
        <item x="3301"/>
        <item x="3149"/>
        <item x="2069"/>
        <item x="3999"/>
        <item x="3942"/>
        <item x="2925"/>
        <item x="2070"/>
        <item x="449"/>
        <item x="2434"/>
        <item x="2500"/>
        <item x="1780"/>
        <item x="1781"/>
        <item x="1782"/>
        <item x="2293"/>
        <item x="2343"/>
        <item x="1858"/>
        <item x="1783"/>
        <item x="2435"/>
        <item x="1041"/>
        <item x="3254"/>
        <item x="13"/>
        <item x="562"/>
        <item x="3150"/>
        <item x="2740"/>
        <item x="1266"/>
        <item x="1665"/>
        <item x="360"/>
        <item x="76"/>
        <item x="2071"/>
        <item x="1042"/>
        <item x="1666"/>
        <item x="2210"/>
        <item x="2294"/>
        <item x="881"/>
        <item x="2344"/>
        <item x="1700"/>
        <item x="1471"/>
        <item x="806"/>
        <item x="1472"/>
        <item x="1043"/>
        <item x="375"/>
        <item x="450"/>
        <item x="712"/>
        <item x="418"/>
        <item x="1473"/>
        <item x="3943"/>
        <item x="2741"/>
        <item x="3255"/>
        <item x="3625"/>
        <item x="2742"/>
        <item x="3574"/>
        <item x="3652"/>
        <item x="2743"/>
        <item x="2345"/>
        <item x="2379"/>
        <item x="3944"/>
        <item x="3510"/>
        <item x="2501"/>
        <item x="2744"/>
        <item x="3876"/>
        <item x="2745"/>
        <item x="3058"/>
        <item x="2295"/>
        <item x="4033"/>
        <item x="2552"/>
        <item x="2072"/>
        <item x="3885"/>
        <item x="563"/>
        <item x="2746"/>
        <item x="3511"/>
        <item x="1474"/>
        <item x="3755"/>
        <item x="2296"/>
        <item x="3756"/>
        <item x="1475"/>
        <item x="807"/>
        <item x="3512"/>
        <item x="2747"/>
        <item x="3867"/>
        <item x="3059"/>
        <item x="3575"/>
        <item x="808"/>
        <item x="1476"/>
        <item x="2587"/>
        <item x="3757"/>
        <item x="223"/>
        <item x="2896"/>
        <item x="903"/>
        <item x="3256"/>
        <item x="3945"/>
        <item x="2845"/>
        <item x="2502"/>
        <item x="2503"/>
        <item x="3576"/>
        <item x="3308"/>
        <item x="2846"/>
        <item x="2748"/>
        <item x="2436"/>
        <item x="2836"/>
        <item x="1145"/>
        <item x="3408"/>
        <item x="224"/>
        <item x="3060"/>
        <item x="564"/>
        <item x="3819"/>
        <item x="3061"/>
        <item x="809"/>
        <item x="1044"/>
        <item x="2504"/>
        <item x="41"/>
        <item x="1267"/>
        <item x="42"/>
        <item x="434"/>
        <item x="2073"/>
        <item x="1045"/>
        <item x="3257"/>
        <item x="653"/>
        <item x="2074"/>
        <item x="456"/>
        <item x="2855"/>
        <item x="565"/>
        <item x="225"/>
        <item x="131"/>
        <item x="111"/>
        <item x="1477"/>
        <item x="810"/>
        <item x="4079"/>
        <item x="4091"/>
        <item x="3946"/>
        <item x="3258"/>
        <item x="4080"/>
        <item x="1268"/>
        <item x="2897"/>
        <item x="3979"/>
        <item x="3808"/>
        <item x="4051"/>
        <item x="3947"/>
        <item x="3775"/>
        <item x="3948"/>
        <item x="3062"/>
        <item x="4000"/>
        <item x="3513"/>
        <item x="3894"/>
        <item x="3664"/>
        <item x="3259"/>
        <item x="2075"/>
        <item x="3260"/>
        <item x="3261"/>
        <item x="3131"/>
        <item x="1667"/>
        <item x="2749"/>
        <item x="811"/>
        <item x="566"/>
        <item x="419"/>
        <item x="3596"/>
        <item x="3409"/>
        <item x="2750"/>
        <item x="3626"/>
        <item x="3577"/>
        <item x="3410"/>
        <item x="1149"/>
        <item x="3171"/>
        <item x="4109"/>
        <item x="3627"/>
        <item x="3535"/>
        <item x="2505"/>
        <item x="2297"/>
        <item x="3063"/>
        <item x="3832"/>
        <item x="3758"/>
        <item x="3514"/>
        <item x="3064"/>
        <item x="3759"/>
        <item x="3578"/>
        <item x="3868"/>
        <item x="3820"/>
        <item x="1668"/>
        <item x="2076"/>
        <item x="3515"/>
        <item x="3065"/>
        <item x="3809"/>
        <item x="3312"/>
        <item x="2506"/>
        <item x="3"/>
        <item x="2607"/>
        <item x="1611"/>
        <item x="2751"/>
        <item x="3628"/>
        <item x="3169"/>
        <item x="3114"/>
        <item x="3579"/>
        <item x="2507"/>
        <item x="3262"/>
        <item x="3760"/>
        <item x="3810"/>
        <item x="1716"/>
        <item x="2211"/>
        <item x="4001"/>
        <item x="3411"/>
        <item x="2898"/>
        <item x="2752"/>
        <item x="3412"/>
        <item x="3151"/>
        <item x="2298"/>
        <item x="3413"/>
        <item x="392"/>
        <item x="2077"/>
        <item x="2899"/>
        <item x="1181"/>
        <item x="3629"/>
        <item x="3949"/>
        <item x="2753"/>
        <item x="3066"/>
        <item x="2437"/>
        <item x="3447"/>
        <item x="3516"/>
        <item x="2900"/>
        <item x="3761"/>
        <item x="1"/>
        <item x="393"/>
        <item x="2508"/>
        <item x="3517"/>
        <item x="2078"/>
        <item x="661"/>
        <item x="112"/>
        <item x="2509"/>
        <item x="1269"/>
        <item x="2235"/>
        <item x="3109"/>
        <item x="2510"/>
        <item x="1478"/>
        <item x="226"/>
        <item x="2079"/>
        <item x="2754"/>
        <item x="928"/>
        <item x="1592"/>
        <item x="1880"/>
        <item x="1046"/>
        <item x="2755"/>
        <item x="227"/>
        <item x="2756"/>
        <item x="812"/>
        <item x="1047"/>
        <item x="567"/>
        <item x="2080"/>
        <item x="2081"/>
        <item x="1589"/>
        <item x="3599"/>
        <item x="1784"/>
        <item x="1785"/>
        <item x="2082"/>
        <item x="1786"/>
        <item x="2380"/>
        <item x="420"/>
        <item x="3263"/>
        <item x="3173"/>
        <item x="2511"/>
        <item x="296"/>
        <item x="1787"/>
        <item x="2083"/>
        <item x="3290"/>
        <item x="1479"/>
        <item x="2212"/>
        <item x="1270"/>
        <item x="3950"/>
        <item x="713"/>
        <item x="568"/>
        <item x="569"/>
        <item x="2299"/>
        <item x="2084"/>
        <item x="1271"/>
        <item x="570"/>
        <item x="1048"/>
        <item x="1480"/>
        <item x="1481"/>
        <item x="1049"/>
        <item x="1050"/>
        <item x="2757"/>
        <item x="17"/>
        <item x="361"/>
        <item x="421"/>
        <item x="2512"/>
        <item x="2085"/>
        <item x="2086"/>
        <item x="571"/>
        <item x="228"/>
        <item x="1482"/>
        <item x="2758"/>
        <item x="572"/>
        <item x="158"/>
        <item x="1483"/>
        <item x="2087"/>
        <item x="1859"/>
        <item x="1272"/>
        <item x="1273"/>
        <item x="2759"/>
        <item x="2088"/>
        <item x="1362"/>
        <item x="813"/>
        <item x="77"/>
        <item x="1484"/>
        <item x="328"/>
        <item x="2760"/>
        <item x="2089"/>
        <item x="57"/>
        <item x="573"/>
        <item x="2300"/>
        <item x="29"/>
        <item x="348"/>
        <item x="1485"/>
        <item x="1051"/>
        <item x="1052"/>
        <item x="2594"/>
        <item x="1274"/>
        <item x="1486"/>
        <item x="1487"/>
        <item x="1275"/>
        <item x="1346"/>
        <item x="422"/>
        <item x="574"/>
        <item x="169"/>
        <item x="439"/>
        <item x="1053"/>
        <item x="1669"/>
        <item x="1276"/>
        <item x="575"/>
        <item x="814"/>
        <item x="694"/>
        <item x="302"/>
        <item x="2438"/>
        <item x="2513"/>
        <item x="1054"/>
        <item x="3580"/>
        <item x="229"/>
        <item x="2514"/>
        <item x="1860"/>
        <item x="2090"/>
        <item x="2595"/>
        <item x="576"/>
        <item x="329"/>
        <item x="1488"/>
        <item x="3595"/>
        <item x="577"/>
        <item x="1055"/>
        <item x="1788"/>
        <item x="78"/>
        <item x="2929"/>
        <item x="3762"/>
        <item x="1277"/>
        <item x="1371"/>
        <item x="2091"/>
        <item x="1278"/>
        <item x="3067"/>
        <item x="3264"/>
        <item x="2092"/>
        <item x="2761"/>
        <item x="1489"/>
        <item x="1279"/>
        <item x="2093"/>
        <item x="3265"/>
        <item x="4002"/>
        <item x="2301"/>
        <item x="1490"/>
        <item x="2852"/>
        <item x="2901"/>
        <item x="2213"/>
        <item x="394"/>
        <item x="2762"/>
        <item x="3653"/>
        <item x="159"/>
        <item x="58"/>
        <item x="1491"/>
        <item x="3518"/>
        <item x="1492"/>
        <item x="1056"/>
        <item x="2763"/>
        <item x="2214"/>
        <item x="2094"/>
        <item x="3763"/>
        <item x="230"/>
        <item x="1493"/>
        <item x="2902"/>
        <item x="2439"/>
        <item x="2764"/>
        <item x="2215"/>
        <item x="395"/>
        <item x="4003"/>
        <item x="2095"/>
        <item x="815"/>
        <item x="1670"/>
        <item x="2302"/>
        <item x="1280"/>
        <item x="2599"/>
        <item x="4017"/>
        <item x="3519"/>
        <item x="912"/>
        <item x="2963"/>
        <item x="2765"/>
        <item x="3414"/>
        <item x="578"/>
        <item x="920"/>
        <item x="1057"/>
        <item x="2096"/>
        <item x="330"/>
        <item x="1281"/>
        <item x="30"/>
        <item x="231"/>
        <item x="113"/>
        <item x="3415"/>
        <item x="3654"/>
        <item x="1494"/>
        <item x="913"/>
        <item x="579"/>
        <item x="2515"/>
        <item x="2766"/>
        <item x="396"/>
        <item x="1575"/>
        <item x="1282"/>
        <item x="1283"/>
        <item x="1671"/>
        <item x="580"/>
        <item x="816"/>
        <item x="1789"/>
        <item x="2516"/>
        <item x="1284"/>
        <item x="3416"/>
        <item x="4034"/>
        <item x="1495"/>
        <item x="2767"/>
        <item x="3764"/>
        <item x="1058"/>
        <item x="3417"/>
        <item x="4081"/>
        <item x="581"/>
        <item x="4107"/>
        <item x="3765"/>
        <item x="3266"/>
        <item x="4066"/>
        <item x="3068"/>
        <item x="695"/>
        <item x="2452"/>
        <item x="3069"/>
        <item x="3869"/>
        <item x="2768"/>
        <item x="4112"/>
        <item x="2097"/>
        <item x="582"/>
        <item x="2769"/>
        <item x="2098"/>
        <item x="817"/>
        <item x="2770"/>
        <item x="2099"/>
        <item x="1672"/>
        <item x="583"/>
        <item x="2303"/>
        <item x="1583"/>
        <item x="1059"/>
        <item x="2100"/>
        <item x="2101"/>
        <item x="2517"/>
        <item x="21"/>
        <item x="1496"/>
        <item x="397"/>
        <item x="2102"/>
        <item x="1497"/>
        <item x="1790"/>
        <item x="2103"/>
        <item x="3970"/>
        <item x="3418"/>
        <item x="2771"/>
        <item x="1176"/>
        <item x="3419"/>
        <item x="584"/>
        <item x="3267"/>
        <item x="2772"/>
        <item x="2553"/>
        <item x="1498"/>
        <item x="585"/>
        <item x="114"/>
        <item x="3070"/>
        <item x="3581"/>
        <item x="2773"/>
        <item x="3766"/>
        <item x="730"/>
        <item x="232"/>
        <item x="2398"/>
        <item x="2381"/>
        <item x="1499"/>
        <item x="3630"/>
        <item x="2840"/>
        <item x="2518"/>
        <item x="331"/>
        <item x="1500"/>
        <item x="3420"/>
        <item x="818"/>
        <item x="115"/>
        <item x="1791"/>
        <item x="2774"/>
        <item x="3421"/>
        <item x="1612"/>
        <item x="2554"/>
        <item x="3302"/>
        <item x="1831"/>
        <item x="3071"/>
        <item x="2382"/>
        <item x="1861"/>
        <item x="2775"/>
        <item x="362"/>
        <item x="2104"/>
        <item x="1285"/>
        <item x="451"/>
        <item x="3631"/>
        <item x="2105"/>
        <item x="3520"/>
        <item x="904"/>
        <item x="819"/>
        <item x="586"/>
        <item x="1501"/>
        <item x="3951"/>
        <item x="3422"/>
        <item x="3423"/>
        <item x="233"/>
        <item x="587"/>
        <item x="3268"/>
        <item x="1502"/>
        <item x="2538"/>
        <item x="820"/>
        <item x="3072"/>
        <item x="2903"/>
        <item x="1792"/>
        <item x="2453"/>
        <item x="234"/>
        <item x="2106"/>
        <item x="1704"/>
        <item x="332"/>
        <item x="1673"/>
        <item x="3767"/>
        <item x="2776"/>
        <item x="116"/>
        <item x="3269"/>
        <item x="3424"/>
        <item x="3768"/>
        <item x="3152"/>
        <item x="3073"/>
        <item x="4037"/>
        <item x="4092"/>
        <item x="2777"/>
        <item x="1503"/>
        <item x="3852"/>
        <item x="3425"/>
        <item x="4059"/>
        <item x="2519"/>
        <item x="4049"/>
        <item x="588"/>
        <item x="2778"/>
        <item x="2904"/>
        <item x="2905"/>
        <item x="4105"/>
        <item x="3426"/>
        <item x="3074"/>
        <item x="2779"/>
        <item x="3303"/>
        <item x="3811"/>
        <item x="4096"/>
        <item x="4103"/>
        <item x="4093"/>
        <item x="2584"/>
        <item x="3270"/>
        <item x="1824"/>
        <item x="3427"/>
        <item x="3271"/>
        <item x="3272"/>
        <item x="3821"/>
        <item x="3428"/>
        <item x="4038"/>
        <item x="2107"/>
        <item x="3952"/>
        <item x="1793"/>
        <item x="3953"/>
        <item x="2968"/>
        <item x="3273"/>
        <item x="2780"/>
        <item x="3662"/>
        <item x="1060"/>
        <item x="2906"/>
        <item x="1286"/>
        <item x="3110"/>
        <item x="1825"/>
        <item x="1794"/>
        <item x="2232"/>
        <item x="589"/>
        <item x="3632"/>
        <item x="3769"/>
        <item x="3443"/>
        <item x="3429"/>
        <item x="3274"/>
        <item x="2847"/>
        <item x="3960"/>
        <item x="3853"/>
        <item x="2781"/>
        <item x="398"/>
        <item x="590"/>
        <item x="4082"/>
        <item x="2782"/>
        <item x="4095"/>
        <item x="821"/>
        <item x="50"/>
        <item x="3980"/>
        <item x="4085"/>
        <item x="4100"/>
        <item x="3430"/>
        <item x="3954"/>
        <item x="3075"/>
        <item x="714"/>
        <item x="2783"/>
        <item x="1826"/>
        <item x="3521"/>
        <item x="235"/>
        <item x="591"/>
        <item x="406"/>
        <item x="236"/>
        <item x="822"/>
        <item x="59"/>
        <item x="3770"/>
        <item x="2784"/>
        <item x="237"/>
        <item x="1352"/>
        <item x="363"/>
        <item x="2785"/>
        <item x="3431"/>
        <item x="3771"/>
        <item x="3275"/>
        <item x="914"/>
        <item x="715"/>
        <item x="1674"/>
        <item x="1675"/>
        <item x="1162"/>
        <item x="1504"/>
        <item x="2383"/>
        <item x="2108"/>
        <item x="2216"/>
        <item x="1795"/>
        <item x="2109"/>
        <item x="823"/>
        <item x="1862"/>
        <item x="1061"/>
        <item x="1796"/>
        <item x="2944"/>
        <item x="1287"/>
        <item x="399"/>
        <item x="3582"/>
        <item x="1505"/>
        <item x="1288"/>
        <item x="2520"/>
        <item x="1062"/>
        <item x="2384"/>
        <item x="1063"/>
        <item x="2786"/>
        <item x="1506"/>
        <item x="2110"/>
        <item x="924"/>
        <item x="1289"/>
        <item x="824"/>
        <item x="1832"/>
        <item x="696"/>
        <item x="238"/>
        <item x="2385"/>
        <item x="1290"/>
        <item x="1835"/>
        <item x="592"/>
        <item x="1584"/>
        <item x="3076"/>
        <item x="60"/>
        <item x="3786"/>
        <item x="1797"/>
        <item x="1705"/>
        <item x="2787"/>
        <item x="2111"/>
        <item x="2848"/>
        <item x="1676"/>
        <item x="4106"/>
        <item x="2788"/>
        <item x="3522"/>
        <item x="2112"/>
        <item x="3772"/>
        <item x="1064"/>
        <item x="2113"/>
        <item x="593"/>
        <item x="239"/>
        <item x="2521"/>
        <item x="2114"/>
        <item x="2217"/>
        <item x="2115"/>
        <item x="2596"/>
        <item x="1507"/>
        <item x="3313"/>
        <item x="1798"/>
        <item x="2304"/>
        <item x="2907"/>
        <item x="3583"/>
        <item x="1065"/>
        <item x="1863"/>
        <item x="2908"/>
        <item x="3276"/>
        <item x="3077"/>
        <item x="1799"/>
        <item x="1291"/>
        <item x="1576"/>
        <item x="3523"/>
        <item x="1066"/>
        <item x="697"/>
        <item x="698"/>
        <item x="2386"/>
        <item x="3277"/>
        <item x="1340"/>
        <item x="594"/>
        <item x="595"/>
        <item x="2116"/>
        <item x="1800"/>
        <item x="3078"/>
        <item x="3278"/>
        <item x="3584"/>
        <item x="1363"/>
        <item x="2233"/>
        <item x="1508"/>
        <item x="2555"/>
        <item x="2789"/>
        <item x="2522"/>
        <item x="886"/>
        <item x="3291"/>
        <item x="2790"/>
        <item x="1292"/>
        <item x="2909"/>
        <item x="2218"/>
        <item x="3432"/>
        <item x="825"/>
        <item x="1168"/>
        <item x="3279"/>
        <item x="2945"/>
        <item x="117"/>
        <item x="2791"/>
        <item x="1067"/>
        <item x="2387"/>
        <item x="3314"/>
        <item x="2117"/>
        <item x="1599"/>
        <item x="2915"/>
        <item x="1293"/>
        <item x="1294"/>
        <item x="1347"/>
        <item x="2305"/>
        <item x="3079"/>
        <item x="1068"/>
        <item x="2523"/>
        <item x="915"/>
        <item x="826"/>
        <item x="2792"/>
        <item x="1801"/>
        <item x="3099"/>
        <item x="916"/>
        <item x="1864"/>
        <item x="2118"/>
        <item x="1295"/>
        <item x="2230"/>
        <item x="1069"/>
        <item x="2119"/>
        <item x="3533"/>
        <item x="423"/>
        <item x="1509"/>
        <item x="1885"/>
        <item x="3080"/>
        <item x="1296"/>
        <item x="2793"/>
        <item x="240"/>
        <item x="1070"/>
        <item x="241"/>
        <item x="35"/>
        <item x="1865"/>
        <item x="333"/>
        <item x="364"/>
        <item x="827"/>
        <item x="2219"/>
        <item x="2794"/>
        <item x="1510"/>
        <item x="1511"/>
        <item x="1512"/>
        <item x="2540"/>
        <item x="917"/>
        <item x="3081"/>
        <item x="1802"/>
        <item x="828"/>
        <item x="596"/>
        <item x="1677"/>
        <item x="139"/>
        <item x="2346"/>
        <item x="1297"/>
        <item x="1298"/>
        <item x="1071"/>
        <item x="424"/>
        <item x="1803"/>
        <item x="2857"/>
        <item x="651"/>
        <item x="1072"/>
        <item x="242"/>
        <item x="1299"/>
        <item x="243"/>
        <item x="1600"/>
        <item x="597"/>
        <item x="829"/>
        <item x="160"/>
        <item x="2524"/>
        <item x="425"/>
        <item x="918"/>
        <item x="598"/>
        <item x="830"/>
        <item x="2120"/>
        <item x="2306"/>
        <item x="1678"/>
        <item x="1713"/>
        <item x="2121"/>
        <item x="79"/>
        <item x="1300"/>
        <item x="3082"/>
        <item x="2525"/>
        <item x="1513"/>
        <item x="1606"/>
        <item x="2307"/>
        <item x="365"/>
        <item x="1866"/>
        <item x="244"/>
        <item x="831"/>
        <item x="1073"/>
        <item x="2220"/>
        <item x="599"/>
        <item x="1679"/>
        <item x="2122"/>
        <item x="2123"/>
        <item x="245"/>
        <item x="1514"/>
        <item x="905"/>
        <item x="832"/>
        <item x="1074"/>
        <item x="2795"/>
        <item x="1804"/>
        <item x="2585"/>
        <item x="2124"/>
        <item x="246"/>
        <item x="2448"/>
        <item x="1515"/>
        <item x="1301"/>
        <item x="247"/>
        <item x="400"/>
        <item x="600"/>
        <item x="2125"/>
        <item x="833"/>
        <item x="61"/>
        <item x="601"/>
        <item x="1075"/>
        <item x="1680"/>
        <item x="1516"/>
        <item x="2526"/>
        <item x="2527"/>
        <item x="303"/>
        <item x="1076"/>
        <item x="1517"/>
        <item x="1805"/>
        <item x="1681"/>
        <item x="906"/>
        <item x="2308"/>
        <item x="1077"/>
        <item x="1078"/>
        <item x="1518"/>
        <item x="834"/>
        <item x="2796"/>
        <item x="835"/>
        <item x="248"/>
        <item x="249"/>
        <item x="836"/>
        <item x="304"/>
        <item x="250"/>
        <item x="837"/>
        <item x="80"/>
        <item x="1806"/>
        <item x="699"/>
        <item x="2797"/>
        <item x="1374"/>
        <item x="3083"/>
        <item x="1079"/>
        <item x="251"/>
        <item x="140"/>
        <item x="2798"/>
        <item x="1080"/>
        <item x="252"/>
        <item x="253"/>
        <item x="1519"/>
        <item x="3084"/>
        <item x="1520"/>
        <item x="254"/>
        <item x="1521"/>
        <item x="62"/>
        <item x="1807"/>
        <item x="898"/>
        <item x="1808"/>
        <item x="1353"/>
        <item x="366"/>
        <item x="2799"/>
        <item x="1522"/>
        <item x="81"/>
        <item x="2309"/>
        <item x="3524"/>
        <item x="1706"/>
        <item x="838"/>
        <item x="1081"/>
        <item x="43"/>
        <item x="1082"/>
        <item x="1083"/>
        <item x="1084"/>
        <item x="2597"/>
        <item x="2800"/>
        <item x="602"/>
        <item x="2126"/>
        <item x="1523"/>
        <item x="1302"/>
        <item x="700"/>
        <item x="2127"/>
        <item x="1303"/>
        <item x="82"/>
        <item x="603"/>
        <item x="118"/>
        <item x="1085"/>
        <item x="604"/>
        <item x="605"/>
        <item x="1150"/>
        <item x="426"/>
        <item x="255"/>
        <item x="349"/>
        <item x="606"/>
        <item x="119"/>
        <item x="367"/>
        <item x="2801"/>
        <item x="1524"/>
        <item x="1086"/>
        <item x="458"/>
        <item x="256"/>
        <item x="257"/>
        <item x="258"/>
        <item x="83"/>
        <item x="2802"/>
        <item x="2128"/>
        <item x="1087"/>
        <item x="1682"/>
        <item x="1525"/>
        <item x="2803"/>
        <item x="1364"/>
        <item x="84"/>
        <item x="259"/>
        <item x="1088"/>
        <item x="1883"/>
        <item x="1089"/>
        <item x="120"/>
        <item x="121"/>
        <item x="919"/>
        <item x="1090"/>
        <item x="839"/>
        <item x="840"/>
        <item x="2804"/>
        <item x="1526"/>
        <item x="1607"/>
        <item x="1304"/>
        <item x="890"/>
        <item x="1527"/>
        <item x="1091"/>
        <item x="1528"/>
        <item x="2129"/>
        <item x="607"/>
        <item x="260"/>
        <item x="1711"/>
        <item x="841"/>
        <item x="161"/>
        <item x="2130"/>
        <item x="1529"/>
        <item x="880"/>
        <item x="891"/>
        <item x="1092"/>
        <item x="608"/>
        <item x="842"/>
        <item x="1809"/>
        <item x="1305"/>
        <item x="609"/>
        <item x="1306"/>
        <item x="1530"/>
        <item x="2805"/>
        <item x="31"/>
        <item x="1531"/>
        <item x="452"/>
        <item x="843"/>
        <item x="610"/>
        <item x="1365"/>
        <item x="261"/>
        <item x="1532"/>
        <item x="1307"/>
        <item x="1810"/>
        <item x="844"/>
        <item x="1093"/>
        <item x="1094"/>
        <item x="141"/>
        <item x="732"/>
        <item x="1811"/>
        <item x="2806"/>
        <item x="262"/>
        <item x="1601"/>
        <item x="2310"/>
        <item x="892"/>
        <item x="263"/>
        <item x="1354"/>
        <item x="611"/>
        <item x="457"/>
        <item x="264"/>
        <item x="2131"/>
        <item x="1095"/>
        <item x="44"/>
        <item x="352"/>
        <item x="1096"/>
        <item x="334"/>
        <item x="122"/>
        <item x="701"/>
        <item x="2221"/>
        <item x="845"/>
        <item x="1308"/>
        <item x="85"/>
        <item x="662"/>
        <item x="3585"/>
        <item x="1151"/>
        <item x="612"/>
        <item x="1309"/>
        <item x="846"/>
        <item x="405"/>
        <item x="2222"/>
        <item x="2132"/>
        <item x="1177"/>
        <item x="1163"/>
        <item x="3955"/>
        <item x="142"/>
        <item x="613"/>
        <item x="1585"/>
        <item x="1310"/>
        <item x="129"/>
        <item x="265"/>
        <item x="614"/>
        <item x="453"/>
        <item x="1097"/>
        <item x="615"/>
        <item x="616"/>
        <item x="2133"/>
        <item x="1098"/>
        <item x="847"/>
        <item x="266"/>
        <item x="1533"/>
        <item x="2231"/>
        <item x="2807"/>
        <item x="32"/>
        <item x="335"/>
        <item x="848"/>
        <item x="267"/>
        <item x="454"/>
        <item x="849"/>
        <item x="617"/>
        <item x="1534"/>
        <item x="1535"/>
        <item x="1613"/>
        <item x="2440"/>
        <item x="268"/>
        <item x="63"/>
        <item x="1812"/>
        <item x="2134"/>
        <item x="368"/>
        <item x="1099"/>
        <item x="1536"/>
        <item x="887"/>
        <item x="1341"/>
        <item x="663"/>
        <item x="1311"/>
        <item x="618"/>
        <item x="269"/>
        <item x="7"/>
        <item x="1100"/>
        <item x="1813"/>
        <item x="850"/>
        <item x="1537"/>
        <item x="86"/>
        <item x="1538"/>
        <item x="305"/>
        <item x="427"/>
        <item x="926"/>
        <item x="619"/>
        <item x="1312"/>
        <item x="2135"/>
        <item x="716"/>
        <item x="1313"/>
        <item x="1314"/>
        <item x="1315"/>
        <item x="374"/>
        <item x="1101"/>
        <item x="620"/>
        <item x="2837"/>
        <item x="1539"/>
        <item x="621"/>
        <item x="1316"/>
        <item x="1540"/>
        <item x="1541"/>
        <item x="1814"/>
        <item x="1102"/>
        <item x="3956"/>
        <item x="4094"/>
        <item x="1542"/>
        <item x="3125"/>
        <item x="270"/>
        <item x="2136"/>
        <item x="3854"/>
        <item x="1683"/>
        <item x="4004"/>
        <item x="1543"/>
        <item x="1602"/>
        <item x="3433"/>
        <item x="622"/>
        <item x="1544"/>
        <item x="369"/>
        <item x="3434"/>
        <item x="2137"/>
        <item x="623"/>
        <item x="2808"/>
        <item x="271"/>
        <item x="3633"/>
        <item x="401"/>
        <item x="272"/>
        <item x="273"/>
        <item x="123"/>
        <item x="1103"/>
        <item x="851"/>
        <item x="2138"/>
        <item x="2139"/>
        <item x="1104"/>
        <item x="852"/>
        <item x="1545"/>
        <item x="87"/>
        <item x="1546"/>
        <item x="2528"/>
        <item x="68"/>
        <item x="428"/>
        <item x="341"/>
        <item x="702"/>
        <item x="1547"/>
        <item x="624"/>
        <item x="625"/>
        <item x="67"/>
        <item x="1684"/>
        <item x="1548"/>
        <item x="1815"/>
        <item x="1867"/>
        <item x="18"/>
        <item x="429"/>
        <item x="2910"/>
        <item x="1105"/>
        <item x="1106"/>
        <item x="1549"/>
        <item x="626"/>
        <item x="1550"/>
        <item x="1685"/>
        <item x="402"/>
        <item x="2140"/>
        <item x="143"/>
        <item x="2141"/>
        <item x="1551"/>
        <item x="1552"/>
        <item x="853"/>
        <item x="3634"/>
        <item x="627"/>
        <item x="130"/>
        <item x="1686"/>
        <item x="1816"/>
        <item x="1107"/>
        <item x="1108"/>
        <item x="2142"/>
        <item x="1317"/>
        <item x="274"/>
        <item x="854"/>
        <item x="1553"/>
        <item x="652"/>
        <item x="124"/>
        <item x="1368"/>
        <item x="855"/>
        <item x="628"/>
        <item x="370"/>
        <item x="629"/>
        <item x="727"/>
        <item x="275"/>
        <item x="2441"/>
        <item x="1109"/>
        <item x="2809"/>
        <item x="1687"/>
        <item x="430"/>
        <item x="1817"/>
        <item x="276"/>
        <item x="64"/>
        <item x="1603"/>
        <item x="2143"/>
        <item x="856"/>
        <item x="1868"/>
        <item x="1836"/>
        <item x="125"/>
        <item x="440"/>
        <item x="1110"/>
        <item x="3280"/>
        <item x="2144"/>
        <item x="630"/>
        <item x="2223"/>
        <item x="441"/>
        <item x="857"/>
        <item x="858"/>
        <item x="45"/>
        <item x="859"/>
        <item x="371"/>
        <item x="860"/>
        <item x="1818"/>
        <item x="1111"/>
        <item x="3281"/>
        <item x="2145"/>
        <item x="1164"/>
        <item x="703"/>
        <item x="33"/>
        <item x="2556"/>
        <item x="1318"/>
        <item x="2146"/>
        <item x="277"/>
        <item x="2311"/>
        <item x="631"/>
        <item x="278"/>
        <item x="2147"/>
        <item x="1319"/>
        <item x="306"/>
        <item x="1869"/>
        <item x="1688"/>
        <item x="861"/>
        <item x="1819"/>
        <item x="2148"/>
        <item x="279"/>
        <item x="717"/>
        <item x="2149"/>
        <item x="862"/>
        <item x="2388"/>
        <item x="2810"/>
        <item x="1112"/>
        <item x="1820"/>
        <item x="664"/>
        <item x="1113"/>
        <item x="632"/>
        <item x="2150"/>
        <item x="2151"/>
        <item x="1320"/>
        <item x="1114"/>
        <item x="2529"/>
        <item x="1115"/>
        <item x="1178"/>
        <item x="3085"/>
        <item x="1321"/>
        <item x="1870"/>
        <item x="1116"/>
        <item x="704"/>
        <item x="633"/>
        <item x="1117"/>
        <item x="2312"/>
        <item x="144"/>
        <item x="3855"/>
        <item x="1697"/>
        <item x="3086"/>
        <item x="863"/>
        <item x="2926"/>
        <item x="2389"/>
        <item x="2152"/>
        <item x="336"/>
        <item x="3307"/>
        <item x="2313"/>
        <item x="3833"/>
        <item x="2811"/>
        <item x="3304"/>
        <item x="2153"/>
        <item x="1554"/>
        <item x="2911"/>
        <item x="2530"/>
        <item x="4005"/>
        <item x="2442"/>
        <item x="864"/>
        <item x="634"/>
        <item x="1118"/>
        <item x="865"/>
        <item x="88"/>
        <item x="1119"/>
        <item x="1152"/>
        <item x="866"/>
        <item x="635"/>
        <item x="867"/>
        <item x="1120"/>
        <item x="89"/>
        <item x="636"/>
        <item x="126"/>
        <item x="1689"/>
        <item x="2154"/>
        <item x="1322"/>
        <item x="90"/>
        <item x="2155"/>
        <item x="337"/>
        <item x="1555"/>
        <item x="2156"/>
        <item x="280"/>
        <item x="34"/>
        <item x="281"/>
        <item x="705"/>
        <item x="706"/>
        <item x="1556"/>
        <item x="65"/>
        <item x="431"/>
        <item x="1121"/>
        <item x="3957"/>
        <item x="1122"/>
        <item x="2"/>
        <item x="2812"/>
        <item x="2157"/>
        <item x="2158"/>
        <item x="2603"/>
        <item x="3635"/>
        <item x="2390"/>
        <item x="2838"/>
        <item x="2946"/>
        <item x="3525"/>
        <item x="637"/>
        <item x="1323"/>
        <item x="2813"/>
        <item x="3958"/>
        <item x="2849"/>
        <item x="638"/>
        <item x="2159"/>
        <item x="2160"/>
        <item x="282"/>
        <item x="1324"/>
        <item x="2314"/>
        <item x="1123"/>
        <item x="2443"/>
        <item x="2315"/>
        <item x="2161"/>
        <item x="1179"/>
        <item x="1124"/>
        <item x="1125"/>
        <item x="2162"/>
        <item x="2947"/>
        <item x="2814"/>
        <item x="868"/>
        <item x="3087"/>
        <item x="2224"/>
        <item x="342"/>
        <item x="3526"/>
        <item x="1715"/>
        <item x="3435"/>
        <item x="3153"/>
        <item x="3088"/>
        <item x="2444"/>
        <item x="283"/>
        <item x="3527"/>
        <item x="3089"/>
        <item x="2815"/>
        <item x="4061"/>
        <item x="2816"/>
        <item x="1126"/>
        <item x="1127"/>
        <item x="2531"/>
        <item x="3090"/>
        <item x="432"/>
        <item x="639"/>
        <item x="3773"/>
        <item x="3091"/>
        <item x="640"/>
        <item x="888"/>
        <item x="1325"/>
        <item x="1326"/>
        <item x="2817"/>
        <item x="1327"/>
        <item x="1557"/>
        <item x="1558"/>
        <item x="869"/>
        <item x="2818"/>
        <item x="870"/>
        <item x="871"/>
        <item x="641"/>
        <item x="403"/>
        <item x="3812"/>
        <item x="2316"/>
        <item x="2532"/>
        <item x="3092"/>
        <item x="2819"/>
        <item x="1328"/>
        <item x="872"/>
        <item x="1128"/>
        <item x="1690"/>
        <item x="3813"/>
        <item x="2163"/>
        <item x="1329"/>
        <item x="1559"/>
        <item x="404"/>
        <item x="2856"/>
        <item x="3093"/>
        <item x="46"/>
        <item x="2164"/>
        <item x="1330"/>
        <item x="2165"/>
        <item x="3282"/>
        <item x="2820"/>
        <item x="2533"/>
        <item x="2912"/>
        <item x="2391"/>
        <item x="2166"/>
        <item x="1560"/>
        <item x="3283"/>
        <item x="1370"/>
        <item x="1590"/>
        <item x="2167"/>
        <item x="2168"/>
        <item x="2225"/>
        <item x="707"/>
        <item x="2169"/>
        <item x="2170"/>
        <item x="1129"/>
        <item x="2317"/>
        <item x="1561"/>
        <item x="3528"/>
        <item x="2821"/>
        <item x="1821"/>
        <item x="4035"/>
        <item x="3441"/>
        <item x="3132"/>
        <item x="3436"/>
        <item x="907"/>
        <item x="2226"/>
        <item x="3456"/>
        <item x="1130"/>
        <item x="708"/>
        <item x="1562"/>
        <item x="2171"/>
        <item x="736"/>
        <item x="2822"/>
        <item x="1131"/>
        <item x="1132"/>
        <item x="2445"/>
        <item x="899"/>
        <item x="2172"/>
        <item x="1367"/>
        <item x="3094"/>
        <item x="2962"/>
        <item x="642"/>
        <item x="2173"/>
        <item x="643"/>
        <item x="353"/>
        <item x="728"/>
        <item x="3886"/>
        <item x="1133"/>
        <item x="2318"/>
        <item x="1331"/>
        <item x="3529"/>
        <item x="442"/>
        <item x="2850"/>
        <item x="873"/>
        <item x="1134"/>
        <item x="2174"/>
        <item x="162"/>
        <item x="874"/>
        <item x="1563"/>
        <item x="893"/>
        <item x="284"/>
        <item x="2823"/>
        <item x="3774"/>
        <item x="1135"/>
        <item x="66"/>
        <item x="1564"/>
        <item x="1565"/>
        <item x="718"/>
        <item x="2392"/>
        <item x="2534"/>
        <item x="709"/>
        <item x="719"/>
        <item x="1136"/>
        <item x="285"/>
        <item x="1566"/>
        <item x="3530"/>
        <item x="1137"/>
        <item x="644"/>
        <item x="925"/>
        <item x="2397"/>
        <item x="91"/>
        <item x="307"/>
        <item x="1138"/>
        <item x="2586"/>
        <item x="2393"/>
        <item x="286"/>
        <item x="2824"/>
        <item x="875"/>
        <item x="1691"/>
        <item x="338"/>
        <item x="3095"/>
        <item x="3154"/>
        <item x="2394"/>
        <item x="433"/>
        <item x="2175"/>
        <item x="1822"/>
        <item x="1567"/>
        <item x="1139"/>
        <item x="3284"/>
        <item x="1332"/>
        <item x="2176"/>
        <item x="2320"/>
        <item x="3315"/>
        <item x="2948"/>
        <item x="2825"/>
        <item x="2319"/>
        <item x="372"/>
        <item x="1333"/>
        <item x="287"/>
        <item x="2535"/>
        <item x="2177"/>
        <item x="2826"/>
        <item x="127"/>
        <item x="339"/>
        <item x="2178"/>
        <item x="2228"/>
        <item x="2179"/>
        <item x="3124"/>
        <item x="3285"/>
        <item x="876"/>
        <item x="288"/>
        <item x="1568"/>
        <item x="289"/>
        <item x="2562"/>
        <item x="2180"/>
        <item x="877"/>
        <item x="1692"/>
        <item x="1707"/>
        <item x="2827"/>
        <item x="2828"/>
        <item x="295"/>
        <item x="3286"/>
        <item x="2598"/>
        <item x="1140"/>
        <item x="1823"/>
        <item x="3096"/>
        <item x="2181"/>
        <item x="1616"/>
        <item x="720"/>
        <item x="645"/>
        <item x="3287"/>
        <item x="646"/>
        <item x="1693"/>
        <item x="1355"/>
        <item x="1141"/>
        <item x="373"/>
        <item x="3097"/>
        <item x="92"/>
        <item x="1569"/>
        <item x="1570"/>
        <item x="1166"/>
        <item x="47"/>
        <item x="1694"/>
        <item x="1571"/>
        <item x="1695"/>
        <item x="647"/>
        <item x="2600"/>
        <item x="1142"/>
        <item x="2182"/>
        <item x="648"/>
        <item x="889"/>
        <item x="3968"/>
        <item x="1334"/>
        <item x="1143"/>
        <item x="3531"/>
        <item x="1696"/>
        <item x="2829"/>
        <item x="3856"/>
        <item x="1871"/>
        <item x="93"/>
        <item x="340"/>
        <item x="290"/>
        <item x="649"/>
        <item x="1572"/>
        <item x="3542"/>
        <item x="2183"/>
        <item x="1144"/>
        <item x="1573"/>
        <item x="291"/>
        <item x="128"/>
        <item x="1574"/>
        <item x="1335"/>
        <item x="878"/>
        <item x="4114"/>
        <item t="default"/>
      </items>
    </pivotField>
    <pivotField axis="axisRow" showAll="0">
      <items count="4109">
        <item x="1244"/>
        <item x="647"/>
        <item x="3159"/>
        <item x="3320"/>
        <item x="2161"/>
        <item x="292"/>
        <item x="3361"/>
        <item x="1634"/>
        <item x="1200"/>
        <item x="2377"/>
        <item x="2776"/>
        <item x="3884"/>
        <item x="1153"/>
        <item x="844"/>
        <item x="1615"/>
        <item x="1588"/>
        <item x="1660"/>
        <item x="1824"/>
        <item x="2332"/>
        <item x="3826"/>
        <item x="1275"/>
        <item x="1202"/>
        <item x="3597"/>
        <item x="2208"/>
        <item x="3120"/>
        <item x="2014"/>
        <item x="2712"/>
        <item x="1293"/>
        <item x="2179"/>
        <item x="2481"/>
        <item x="3367"/>
        <item x="437"/>
        <item x="3310"/>
        <item x="3008"/>
        <item x="456"/>
        <item x="1699"/>
        <item x="2806"/>
        <item x="476"/>
        <item x="832"/>
        <item x="1845"/>
        <item x="863"/>
        <item x="381"/>
        <item x="2349"/>
        <item x="2361"/>
        <item x="3580"/>
        <item x="1105"/>
        <item x="726"/>
        <item x="1532"/>
        <item x="1986"/>
        <item x="1489"/>
        <item x="3169"/>
        <item x="1804"/>
        <item x="733"/>
        <item x="2251"/>
        <item x="2786"/>
        <item x="2124"/>
        <item x="69"/>
        <item x="3294"/>
        <item x="2995"/>
        <item x="2493"/>
        <item x="1664"/>
        <item x="587"/>
        <item x="4082"/>
        <item x="252"/>
        <item x="2310"/>
        <item x="2559"/>
        <item x="2756"/>
        <item x="625"/>
        <item x="461"/>
        <item x="301"/>
        <item x="1751"/>
        <item x="3998"/>
        <item x="2605"/>
        <item x="1380"/>
        <item x="2552"/>
        <item x="3520"/>
        <item x="1716"/>
        <item x="1665"/>
        <item x="169"/>
        <item x="892"/>
        <item x="4028"/>
        <item x="1749"/>
        <item x="1890"/>
        <item x="1252"/>
        <item x="1671"/>
        <item x="3185"/>
        <item x="3079"/>
        <item x="26"/>
        <item x="1536"/>
        <item x="3523"/>
        <item x="1503"/>
        <item x="3629"/>
        <item x="1741"/>
        <item x="2294"/>
        <item x="1526"/>
        <item x="1923"/>
        <item x="184"/>
        <item x="3042"/>
        <item x="1852"/>
        <item x="2593"/>
        <item x="2154"/>
        <item x="3265"/>
        <item x="1430"/>
        <item x="1546"/>
        <item x="2795"/>
        <item x="1018"/>
        <item x="1212"/>
        <item x="3895"/>
        <item x="1343"/>
        <item x="3966"/>
        <item x="3171"/>
        <item x="1336"/>
        <item x="1334"/>
        <item x="3000"/>
        <item x="1718"/>
        <item x="3812"/>
        <item x="1486"/>
        <item x="2615"/>
        <item x="2285"/>
        <item x="1945"/>
        <item x="3822"/>
        <item x="2144"/>
        <item x="249"/>
        <item x="3761"/>
        <item x="2679"/>
        <item x="1776"/>
        <item x="2773"/>
        <item x="3471"/>
        <item x="229"/>
        <item x="2157"/>
        <item x="243"/>
        <item x="1116"/>
        <item x="2571"/>
        <item x="1265"/>
        <item x="2664"/>
        <item x="2739"/>
        <item x="2839"/>
        <item x="845"/>
        <item x="661"/>
        <item x="204"/>
        <item x="606"/>
        <item x="1882"/>
        <item x="3289"/>
        <item x="3309"/>
        <item x="2197"/>
        <item x="2994"/>
        <item x="1769"/>
        <item x="2313"/>
        <item x="917"/>
        <item x="2961"/>
        <item x="2647"/>
        <item x="2231"/>
        <item x="3018"/>
        <item x="4095"/>
        <item x="408"/>
        <item x="214"/>
        <item x="3903"/>
        <item x="3494"/>
        <item x="1738"/>
        <item x="2396"/>
        <item x="3738"/>
        <item x="290"/>
        <item x="1238"/>
        <item x="497"/>
        <item x="1195"/>
        <item x="2112"/>
        <item x="664"/>
        <item x="3527"/>
        <item x="312"/>
        <item x="2810"/>
        <item x="3555"/>
        <item x="1058"/>
        <item x="2266"/>
        <item x="3759"/>
        <item x="3515"/>
        <item x="54"/>
        <item x="983"/>
        <item x="1837"/>
        <item x="60"/>
        <item x="1806"/>
        <item x="553"/>
        <item x="3585"/>
        <item x="697"/>
        <item x="1226"/>
        <item x="3961"/>
        <item x="762"/>
        <item x="1199"/>
        <item x="3504"/>
        <item x="228"/>
        <item x="1132"/>
        <item x="502"/>
        <item x="1122"/>
        <item x="2151"/>
        <item x="1710"/>
        <item x="2068"/>
        <item x="3855"/>
        <item x="1559"/>
        <item x="4065"/>
        <item x="1331"/>
        <item x="577"/>
        <item x="1780"/>
        <item x="1673"/>
        <item x="2446"/>
        <item x="1513"/>
        <item x="265"/>
        <item x="3406"/>
        <item x="3945"/>
        <item x="2101"/>
        <item x="635"/>
        <item x="627"/>
        <item x="1681"/>
        <item x="984"/>
        <item x="2239"/>
        <item x="766"/>
        <item x="123"/>
        <item x="3757"/>
        <item x="1819"/>
        <item x="3393"/>
        <item x="1905"/>
        <item x="3481"/>
        <item x="3255"/>
        <item x="2586"/>
        <item x="2769"/>
        <item x="1048"/>
        <item x="924"/>
        <item x="148"/>
        <item x="2973"/>
        <item x="1502"/>
        <item x="674"/>
        <item x="1941"/>
        <item x="958"/>
        <item x="2844"/>
        <item x="680"/>
        <item x="1608"/>
        <item x="386"/>
        <item x="694"/>
        <item x="3301"/>
        <item x="936"/>
        <item x="1781"/>
        <item x="2805"/>
        <item x="1158"/>
        <item x="2050"/>
        <item x="298"/>
        <item x="3885"/>
        <item x="2379"/>
        <item x="3126"/>
        <item x="2748"/>
        <item x="4069"/>
        <item x="1978"/>
        <item x="3918"/>
        <item x="2999"/>
        <item x="492"/>
        <item x="3535"/>
        <item x="2122"/>
        <item x="1157"/>
        <item x="1720"/>
        <item x="2318"/>
        <item x="3930"/>
        <item x="3551"/>
        <item x="2686"/>
        <item x="464"/>
        <item x="3926"/>
        <item x="1110"/>
        <item x="1017"/>
        <item x="158"/>
        <item x="1047"/>
        <item x="234"/>
        <item x="1142"/>
        <item x="2118"/>
        <item x="2434"/>
        <item x="3296"/>
        <item x="3517"/>
        <item x="1763"/>
        <item x="2250"/>
        <item x="454"/>
        <item x="684"/>
        <item x="281"/>
        <item x="320"/>
        <item x="1737"/>
        <item x="1542"/>
        <item x="2415"/>
        <item x="459"/>
        <item x="1406"/>
        <item x="2931"/>
        <item x="866"/>
        <item x="2158"/>
        <item x="328"/>
        <item x="2441"/>
        <item x="2134"/>
        <item x="861"/>
        <item x="4013"/>
        <item x="1691"/>
        <item x="1347"/>
        <item x="2293"/>
        <item x="2986"/>
        <item x="3825"/>
        <item x="1061"/>
        <item x="3161"/>
        <item x="3987"/>
        <item x="3785"/>
        <item x="2642"/>
        <item x="1307"/>
        <item x="4037"/>
        <item x="2341"/>
        <item x="3293"/>
        <item x="2026"/>
        <item x="2164"/>
        <item x="1424"/>
        <item x="3834"/>
        <item x="3847"/>
        <item x="230"/>
        <item x="1357"/>
        <item x="2809"/>
        <item x="1000"/>
        <item x="826"/>
        <item x="1875"/>
        <item x="1359"/>
        <item x="1931"/>
        <item x="3268"/>
        <item x="600"/>
        <item x="3007"/>
        <item x="1409"/>
        <item x="3348"/>
        <item x="3288"/>
        <item x="1101"/>
        <item x="2699"/>
        <item x="2319"/>
        <item x="770"/>
        <item x="2688"/>
        <item x="1519"/>
        <item x="76"/>
        <item x="86"/>
        <item x="3022"/>
        <item x="93"/>
        <item x="2088"/>
        <item x="1601"/>
        <item x="1968"/>
        <item x="3225"/>
        <item x="876"/>
        <item x="799"/>
        <item x="3322"/>
        <item x="3536"/>
        <item x="3099"/>
        <item x="2278"/>
        <item x="3503"/>
        <item x="962"/>
        <item x="1360"/>
        <item x="82"/>
        <item x="626"/>
        <item x="889"/>
        <item x="3541"/>
        <item x="919"/>
        <item x="3446"/>
        <item x="3795"/>
        <item x="70"/>
        <item x="1876"/>
        <item x="1487"/>
        <item x="1929"/>
        <item x="2801"/>
        <item x="1560"/>
        <item x="396"/>
        <item x="1479"/>
        <item x="81"/>
        <item x="2823"/>
        <item x="2269"/>
        <item x="3204"/>
        <item x="1027"/>
        <item x="3815"/>
        <item x="3256"/>
        <item x="4048"/>
        <item x="3965"/>
        <item x="3089"/>
        <item x="2603"/>
        <item x="3212"/>
        <item x="959"/>
        <item x="2630"/>
        <item x="2284"/>
        <item x="453"/>
        <item x="3664"/>
        <item x="1913"/>
        <item x="820"/>
        <item x="1877"/>
        <item x="3906"/>
        <item x="1684"/>
        <item x="1043"/>
        <item x="869"/>
        <item x="2024"/>
        <item x="2031"/>
        <item x="187"/>
        <item x="658"/>
        <item x="1237"/>
        <item x="1168"/>
        <item x="3667"/>
        <item x="4050"/>
        <item x="3569"/>
        <item x="4051"/>
        <item x="196"/>
        <item x="3325"/>
        <item x="3725"/>
        <item x="3425"/>
        <item x="2719"/>
        <item x="1584"/>
        <item x="797"/>
        <item x="2098"/>
        <item x="2620"/>
        <item x="58"/>
        <item x="2853"/>
        <item x="1578"/>
        <item x="2781"/>
        <item x="3512"/>
        <item x="141"/>
        <item x="2171"/>
        <item x="568"/>
        <item x="2420"/>
        <item x="3363"/>
        <item x="3078"/>
        <item x="1044"/>
        <item x="3041"/>
        <item x="943"/>
        <item x="828"/>
        <item x="3281"/>
        <item x="2916"/>
        <item x="3927"/>
        <item x="1371"/>
        <item x="736"/>
        <item x="2711"/>
        <item x="2163"/>
        <item x="1163"/>
        <item x="800"/>
        <item x="2969"/>
        <item x="3547"/>
        <item x="3656"/>
        <item x="3519"/>
        <item x="2483"/>
        <item x="1693"/>
        <item x="1850"/>
        <item x="395"/>
        <item x="2263"/>
        <item x="514"/>
        <item x="2350"/>
        <item x="3989"/>
        <item x="3659"/>
        <item x="1084"/>
        <item x="657"/>
        <item x="3726"/>
        <item x="3412"/>
        <item x="2629"/>
        <item x="1496"/>
        <item x="614"/>
        <item x="898"/>
        <item x="52"/>
        <item x="2045"/>
        <item x="151"/>
        <item x="930"/>
        <item x="2625"/>
        <item x="3213"/>
        <item x="2500"/>
        <item x="3356"/>
        <item x="3056"/>
        <item x="62"/>
        <item x="3063"/>
        <item x="3222"/>
        <item x="3145"/>
        <item x="3274"/>
        <item x="2768"/>
        <item x="2737"/>
        <item x="10"/>
        <item x="3492"/>
        <item x="3283"/>
        <item x="1847"/>
        <item x="2667"/>
        <item x="104"/>
        <item x="944"/>
        <item x="1031"/>
        <item x="955"/>
        <item x="50"/>
        <item x="1655"/>
        <item x="1088"/>
        <item x="3298"/>
        <item x="1003"/>
        <item x="345"/>
        <item x="971"/>
        <item x="843"/>
        <item x="739"/>
        <item x="2265"/>
        <item x="1864"/>
        <item x="969"/>
        <item x="13"/>
        <item x="3797"/>
        <item x="980"/>
        <item x="193"/>
        <item x="3061"/>
        <item x="2054"/>
        <item x="2612"/>
        <item x="801"/>
        <item x="75"/>
        <item x="1857"/>
        <item x="2382"/>
        <item x="1417"/>
        <item x="2860"/>
        <item x="3603"/>
        <item x="899"/>
        <item x="2460"/>
        <item x="1081"/>
        <item x="1800"/>
        <item x="3323"/>
        <item x="2895"/>
        <item x="2825"/>
        <item x="732"/>
        <item x="2779"/>
        <item x="2905"/>
        <item x="344"/>
        <item x="3374"/>
        <item x="2746"/>
        <item x="331"/>
        <item x="3203"/>
        <item x="567"/>
        <item x="1283"/>
        <item x="1552"/>
        <item x="3379"/>
        <item x="3781"/>
        <item x="1604"/>
        <item x="2456"/>
        <item x="2200"/>
        <item x="413"/>
        <item x="2037"/>
        <item x="1833"/>
        <item x="4097"/>
        <item x="1373"/>
        <item x="1020"/>
        <item x="933"/>
        <item x="2443"/>
        <item x="2666"/>
        <item x="3565"/>
        <item x="1218"/>
        <item x="2870"/>
        <item x="2240"/>
        <item x="831"/>
        <item x="3621"/>
        <item x="3890"/>
        <item x="171"/>
        <item x="2812"/>
        <item x="1994"/>
        <item x="137"/>
        <item x="1491"/>
        <item x="1717"/>
        <item x="3593"/>
        <item x="3949"/>
        <item x="47"/>
        <item x="3357"/>
        <item x="3545"/>
        <item x="55"/>
        <item x="798"/>
        <item x="477"/>
        <item x="2684"/>
        <item x="3950"/>
        <item x="2922"/>
        <item x="2836"/>
        <item x="3009"/>
        <item x="3194"/>
        <item x="311"/>
        <item x="1454"/>
        <item x="268"/>
        <item x="818"/>
        <item x="2381"/>
        <item x="2030"/>
        <item x="409"/>
        <item x="3304"/>
        <item x="926"/>
        <item x="3300"/>
        <item x="1581"/>
        <item x="2316"/>
        <item x="1091"/>
        <item x="1097"/>
        <item x="3457"/>
        <item x="2673"/>
        <item x="2920"/>
        <item x="2731"/>
        <item x="2076"/>
        <item x="2732"/>
        <item x="1464"/>
        <item x="2063"/>
        <item x="3147"/>
        <item x="3168"/>
        <item x="2406"/>
        <item x="2458"/>
        <item x="1637"/>
        <item x="1765"/>
        <item x="2655"/>
        <item x="1262"/>
        <item x="1492"/>
        <item x="2724"/>
        <item x="3774"/>
        <item x="3758"/>
        <item x="2259"/>
        <item x="3682"/>
        <item x="3384"/>
        <item x="3006"/>
        <item x="1179"/>
        <item x="1428"/>
        <item x="2119"/>
        <item x="2894"/>
        <item x="2706"/>
        <item x="3365"/>
        <item x="3647"/>
        <item x="2938"/>
        <item x="2425"/>
        <item x="1270"/>
        <item x="1143"/>
        <item x="1846"/>
        <item x="3426"/>
        <item x="1107"/>
        <item x="2210"/>
        <item x="3538"/>
        <item x="3996"/>
        <item x="1423"/>
        <item x="2211"/>
        <item x="1562"/>
        <item x="1777"/>
        <item x="3866"/>
        <item x="3187"/>
        <item x="2675"/>
        <item x="1586"/>
        <item x="1551"/>
        <item x="1025"/>
        <item x="1452"/>
        <item x="2060"/>
        <item x="1685"/>
        <item x="2944"/>
        <item x="1825"/>
        <item x="3297"/>
        <item x="2246"/>
        <item x="434"/>
        <item x="1064"/>
        <item x="3856"/>
        <item x="304"/>
        <item x="3100"/>
        <item x="2874"/>
        <item x="3380"/>
        <item x="3957"/>
        <item x="2100"/>
        <item x="1928"/>
        <item x="809"/>
        <item x="2900"/>
        <item x="2546"/>
        <item x="3963"/>
        <item x="3991"/>
        <item x="1446"/>
        <item x="3570"/>
        <item x="2274"/>
        <item x="473"/>
        <item x="3630"/>
        <item x="2084"/>
        <item x="1389"/>
        <item x="3263"/>
        <item x="566"/>
        <item x="3645"/>
        <item x="3071"/>
        <item x="640"/>
        <item x="3824"/>
        <item x="1925"/>
        <item x="2103"/>
        <item x="1849"/>
        <item x="2651"/>
        <item x="1881"/>
        <item x="811"/>
        <item x="1652"/>
        <item x="3037"/>
        <item x="3394"/>
        <item x="1250"/>
        <item x="41"/>
        <item x="807"/>
        <item x="3083"/>
        <item x="2670"/>
        <item x="1630"/>
        <item x="1793"/>
        <item x="1039"/>
        <item x="155"/>
        <item x="2891"/>
        <item x="1127"/>
        <item x="3224"/>
        <item x="1794"/>
        <item x="1511"/>
        <item x="2787"/>
        <item x="2006"/>
        <item x="974"/>
        <item x="3870"/>
        <item x="846"/>
        <item x="1614"/>
        <item x="3858"/>
        <item x="4087"/>
        <item x="947"/>
        <item x="20"/>
        <item x="530"/>
        <item x="3473"/>
        <item x="2733"/>
        <item x="2649"/>
        <item x="2383"/>
        <item x="646"/>
        <item x="376"/>
        <item x="2159"/>
        <item x="3763"/>
        <item x="3069"/>
        <item x="782"/>
        <item x="402"/>
        <item x="4058"/>
        <item x="2703"/>
        <item x="780"/>
        <item x="3072"/>
        <item x="2857"/>
        <item x="3598"/>
        <item x="2187"/>
        <item x="2908"/>
        <item x="2141"/>
        <item x="683"/>
        <item x="1450"/>
        <item x="2896"/>
        <item x="3577"/>
        <item x="2358"/>
        <item x="2531"/>
        <item x="71"/>
        <item x="1606"/>
        <item x="3327"/>
        <item x="707"/>
        <item x="3253"/>
        <item x="5"/>
        <item x="1656"/>
        <item x="1413"/>
        <item x="356"/>
        <item x="3892"/>
        <item x="2359"/>
        <item x="2000"/>
        <item x="3448"/>
        <item x="3632"/>
        <item x="173"/>
        <item x="2160"/>
        <item x="1900"/>
        <item x="2644"/>
        <item x="1736"/>
        <item x="2982"/>
        <item x="1099"/>
        <item x="1209"/>
        <item x="2654"/>
        <item x="14"/>
        <item x="2472"/>
        <item x="1811"/>
        <item x="2515"/>
        <item x="2409"/>
        <item x="227"/>
        <item x="2072"/>
        <item x="2790"/>
        <item x="19"/>
        <item x="1766"/>
        <item x="1079"/>
        <item x="334"/>
        <item x="1449"/>
        <item x="2426"/>
        <item x="4018"/>
        <item x="1757"/>
        <item x="1626"/>
        <item x="2109"/>
        <item x="1754"/>
        <item x="4034"/>
        <item x="4056"/>
        <item x="2087"/>
        <item x="2517"/>
        <item x="339"/>
        <item x="928"/>
        <item x="617"/>
        <item x="3988"/>
        <item x="3753"/>
        <item x="699"/>
        <item x="3091"/>
        <item x="2864"/>
        <item x="3430"/>
        <item x="2189"/>
        <item x="446"/>
        <item x="838"/>
        <item x="3922"/>
        <item x="685"/>
        <item x="3874"/>
        <item x="1001"/>
        <item x="2205"/>
        <item x="360"/>
        <item x="3123"/>
        <item x="2704"/>
        <item x="3097"/>
        <item x="3330"/>
        <item x="524"/>
        <item x="3928"/>
        <item x="2716"/>
        <item x="3937"/>
        <item x="3189"/>
        <item x="383"/>
        <item x="2883"/>
        <item x="1183"/>
        <item x="2296"/>
        <item x="139"/>
        <item x="1053"/>
        <item x="1788"/>
        <item x="3576"/>
        <item x="631"/>
        <item x="3117"/>
        <item x="3276"/>
        <item x="2683"/>
        <item x="2217"/>
        <item x="1139"/>
        <item x="549"/>
        <item x="1391"/>
        <item x="1723"/>
        <item x="327"/>
        <item x="1661"/>
        <item x="1894"/>
        <item x="1026"/>
        <item x="2229"/>
        <item x="220"/>
        <item x="3722"/>
        <item x="124"/>
        <item x="1916"/>
        <item x="2347"/>
        <item x="3153"/>
        <item x="3642"/>
        <item x="4010"/>
        <item x="3813"/>
        <item x="1657"/>
        <item x="3907"/>
        <item x="802"/>
        <item x="1662"/>
        <item x="2848"/>
        <item x="398"/>
        <item x="2137"/>
        <item x="64"/>
        <item x="914"/>
        <item x="1610"/>
        <item x="2300"/>
        <item x="2422"/>
        <item x="1677"/>
        <item x="3291"/>
        <item x="1284"/>
        <item x="2357"/>
        <item x="90"/>
        <item x="1314"/>
        <item x="552"/>
        <item x="2867"/>
        <item x="1469"/>
        <item x="2342"/>
        <item x="1629"/>
        <item x="589"/>
        <item x="1790"/>
        <item x="562"/>
        <item x="1257"/>
        <item x="1057"/>
        <item x="1979"/>
        <item x="3625"/>
        <item x="1786"/>
        <item x="132"/>
        <item x="1080"/>
        <item x="1534"/>
        <item x="1086"/>
        <item x="2899"/>
        <item x="2424"/>
        <item x="1853"/>
        <item x="1253"/>
        <item x="3264"/>
        <item x="2096"/>
        <item x="3909"/>
        <item x="1593"/>
        <item x="3596"/>
        <item x="427"/>
        <item x="4006"/>
        <item x="2643"/>
        <item x="2740"/>
        <item x="1753"/>
        <item x="3960"/>
        <item x="2888"/>
        <item x="2668"/>
        <item x="2492"/>
        <item x="3413"/>
        <item x="2222"/>
        <item x="583"/>
        <item x="653"/>
        <item x="1574"/>
        <item x="2053"/>
        <item x="823"/>
        <item x="3510"/>
        <item x="3130"/>
        <item x="2827"/>
        <item x="3650"/>
        <item x="4079"/>
        <item x="256"/>
        <item x="910"/>
        <item x="2738"/>
        <item x="3378"/>
        <item x="3020"/>
        <item x="15"/>
        <item x="2698"/>
        <item x="3971"/>
        <item x="1956"/>
        <item x="1087"/>
        <item x="277"/>
        <item x="462"/>
        <item x="908"/>
        <item x="3859"/>
        <item x="1921"/>
        <item x="523"/>
        <item x="2304"/>
        <item x="2538"/>
        <item x="1296"/>
        <item x="1109"/>
        <item x="202"/>
        <item x="728"/>
        <item x="2178"/>
        <item x="1467"/>
        <item x="337"/>
        <item x="2653"/>
        <item x="1553"/>
        <item x="2627"/>
        <item x="757"/>
        <item x="1697"/>
        <item x="1345"/>
        <item x="1695"/>
        <item x="2235"/>
        <item x="2136"/>
        <item x="2018"/>
        <item x="1234"/>
        <item x="391"/>
        <item x="1429"/>
        <item x="2575"/>
        <item x="2102"/>
        <item x="3688"/>
        <item x="1701"/>
        <item x="3317"/>
        <item x="1690"/>
        <item x="287"/>
        <item x="529"/>
        <item x="1903"/>
        <item x="74"/>
        <item x="3828"/>
        <item x="2463"/>
        <item x="1891"/>
        <item x="1949"/>
        <item x="1182"/>
        <item x="3814"/>
        <item x="3152"/>
        <item x="1501"/>
        <item x="3214"/>
        <item x="665"/>
        <item x="1843"/>
        <item x="3113"/>
        <item x="3485"/>
        <item x="2624"/>
        <item x="2551"/>
        <item x="1666"/>
        <item x="2046"/>
        <item x="2421"/>
        <item x="2608"/>
        <item x="35"/>
        <item x="1805"/>
        <item x="2271"/>
        <item x="504"/>
        <item x="259"/>
        <item x="1410"/>
        <item x="907"/>
        <item x="3622"/>
        <item x="3190"/>
        <item x="1848"/>
        <item x="978"/>
        <item x="1455"/>
        <item x="2645"/>
        <item x="209"/>
        <item x="2354"/>
        <item x="3877"/>
        <item x="2828"/>
        <item x="1435"/>
        <item x="478"/>
        <item x="3974"/>
        <item x="3563"/>
        <item x="3090"/>
        <item x="3620"/>
        <item x="23"/>
        <item x="1384"/>
        <item x="2188"/>
        <item x="997"/>
        <item x="3235"/>
        <item x="3429"/>
        <item x="582"/>
        <item x="143"/>
        <item x="1104"/>
        <item x="853"/>
        <item x="314"/>
        <item x="3587"/>
        <item x="1944"/>
        <item x="1426"/>
        <item x="749"/>
        <item x="3306"/>
        <item x="3616"/>
        <item x="1161"/>
        <item x="242"/>
        <item x="3894"/>
        <item x="1993"/>
        <item x="1194"/>
        <item x="2311"/>
        <item x="2281"/>
        <item x="2219"/>
        <item x="3768"/>
        <item x="411"/>
        <item x="3675"/>
        <item x="2510"/>
        <item x="2243"/>
        <item x="1711"/>
        <item x="3905"/>
        <item x="2855"/>
        <item x="1971"/>
        <item x="1388"/>
        <item x="3878"/>
        <item x="2871"/>
        <item x="2022"/>
        <item x="4017"/>
        <item x="3747"/>
        <item x="2146"/>
        <item x="336"/>
        <item x="17"/>
        <item x="1045"/>
        <item x="938"/>
        <item x="3479"/>
        <item x="2824"/>
        <item x="305"/>
        <item x="4005"/>
        <item x="722"/>
        <item x="2430"/>
        <item x="3233"/>
        <item x="3333"/>
        <item x="1940"/>
        <item x="2852"/>
        <item x="591"/>
        <item x="3833"/>
        <item x="3026"/>
        <item x="1912"/>
        <item x="254"/>
        <item x="1067"/>
        <item x="2589"/>
        <item x="2277"/>
        <item x="3436"/>
        <item x="1038"/>
        <item x="3794"/>
        <item x="1120"/>
        <item x="3506"/>
        <item x="2534"/>
        <item x="2988"/>
        <item x="4064"/>
        <item x="4035"/>
        <item x="1942"/>
        <item x="440"/>
        <item x="1056"/>
        <item x="690"/>
        <item x="2690"/>
        <item x="3206"/>
        <item x="2419"/>
        <item x="1672"/>
        <item x="3032"/>
        <item x="1034"/>
        <item x="3793"/>
        <item x="3273"/>
        <item x="2044"/>
        <item x="3173"/>
        <item x="2637"/>
        <item x="2581"/>
        <item x="3197"/>
        <item x="3277"/>
        <item x="238"/>
        <item x="4023"/>
        <item x="1416"/>
        <item x="706"/>
        <item x="3755"/>
        <item x="224"/>
        <item x="1831"/>
        <item x="3465"/>
        <item x="1628"/>
        <item x="592"/>
        <item x="470"/>
        <item x="2613"/>
        <item x="1989"/>
        <item x="3102"/>
        <item x="1030"/>
        <item x="2201"/>
        <item x="1886"/>
        <item x="2866"/>
        <item x="1002"/>
        <item x="449"/>
        <item x="570"/>
        <item x="1839"/>
        <item x="1535"/>
        <item x="1927"/>
        <item x="3505"/>
        <item x="3119"/>
        <item x="2260"/>
        <item x="1880"/>
        <item x="1704"/>
        <item x="2803"/>
        <item x="2264"/>
        <item x="192"/>
        <item x="2390"/>
        <item x="4047"/>
        <item x="3270"/>
        <item x="865"/>
        <item x="3798"/>
        <item x="1961"/>
        <item x="3820"/>
        <item x="239"/>
        <item x="2513"/>
        <item x="263"/>
        <item x="2881"/>
        <item x="900"/>
        <item x="1211"/>
        <item x="2453"/>
        <item x="2307"/>
        <item x="2957"/>
        <item x="1191"/>
        <item x="2861"/>
        <item x="2066"/>
        <item x="1596"/>
        <item x="1181"/>
        <item x="1743"/>
        <item x="2826"/>
        <item x="872"/>
        <item x="1350"/>
        <item x="3864"/>
        <item x="3001"/>
        <item x="1119"/>
        <item x="4092"/>
        <item x="4061"/>
        <item x="3207"/>
        <item x="2334"/>
        <item x="3059"/>
        <item x="2764"/>
        <item x="3463"/>
        <item x="195"/>
        <item x="1078"/>
        <item x="1863"/>
        <item x="1060"/>
        <item x="185"/>
        <item x="3800"/>
        <item x="267"/>
        <item x="1896"/>
        <item x="1318"/>
        <item x="3529"/>
        <item x="471"/>
        <item x="1090"/>
        <item x="1176"/>
        <item x="3219"/>
        <item x="105"/>
        <item x="1366"/>
        <item x="906"/>
        <item x="1268"/>
        <item x="2692"/>
        <item x="2611"/>
        <item x="168"/>
        <item x="2919"/>
        <item x="468"/>
        <item x="490"/>
        <item x="1126"/>
        <item x="2170"/>
        <item x="3875"/>
        <item x="1721"/>
        <item x="929"/>
        <item x="2204"/>
        <item x="3174"/>
        <item x="1225"/>
        <item x="501"/>
        <item x="3045"/>
        <item x="3977"/>
        <item x="475"/>
        <item x="3004"/>
        <item x="4044"/>
        <item x="2783"/>
        <item x="870"/>
        <item x="961"/>
        <item x="2996"/>
        <item x="3108"/>
        <item x="2034"/>
        <item x="420"/>
        <item x="3919"/>
        <item x="2798"/>
        <item x="2410"/>
        <item x="441"/>
        <item x="1259"/>
        <item x="3732"/>
        <item x="1172"/>
        <item x="494"/>
        <item x="2249"/>
        <item x="4024"/>
        <item x="873"/>
        <item x="3223"/>
        <item x="3321"/>
        <item x="1658"/>
        <item x="768"/>
        <item x="3053"/>
        <item x="1974"/>
        <item x="3050"/>
        <item x="2491"/>
        <item x="258"/>
        <item x="30"/>
        <item x="1131"/>
        <item x="2362"/>
        <item x="3154"/>
        <item x="2760"/>
        <item x="4021"/>
        <item x="942"/>
        <item x="1372"/>
        <item x="3177"/>
        <item x="2388"/>
        <item x="717"/>
        <item x="1642"/>
        <item x="1203"/>
        <item x="2814"/>
        <item x="3290"/>
        <item x="2043"/>
        <item x="970"/>
        <item x="976"/>
        <item x="2669"/>
        <item x="1174"/>
        <item x="2086"/>
        <item x="3491"/>
        <item x="1667"/>
        <item x="3244"/>
        <item x="2519"/>
        <item x="1210"/>
        <item x="1911"/>
        <item x="1367"/>
        <item x="1130"/>
        <item x="3434"/>
        <item x="725"/>
        <item x="2749"/>
        <item x="1674"/>
        <item x="203"/>
        <item x="1297"/>
        <item x="2623"/>
        <item x="1402"/>
        <item x="3052"/>
        <item x="109"/>
        <item x="2877"/>
        <item x="753"/>
        <item x="3762"/>
        <item x="3080"/>
        <item x="3760"/>
        <item x="2955"/>
        <item x="850"/>
        <item x="1840"/>
        <item x="1208"/>
        <item x="1698"/>
        <item x="2254"/>
        <item x="1575"/>
        <item x="897"/>
        <item x="414"/>
        <item x="3842"/>
        <item x="4039"/>
        <item x="2433"/>
        <item x="1838"/>
        <item x="2226"/>
        <item x="2621"/>
        <item x="3932"/>
        <item x="968"/>
        <item x="1014"/>
        <item x="4075"/>
        <item x="3911"/>
        <item x="3192"/>
        <item x="576"/>
        <item x="318"/>
        <item x="319"/>
        <item x="321"/>
        <item x="322"/>
        <item x="3088"/>
        <item x="675"/>
        <item x="1997"/>
        <item x="2194"/>
        <item x="503"/>
        <item x="274"/>
        <item x="558"/>
        <item x="2967"/>
        <item x="839"/>
        <item x="2149"/>
        <item x="2597"/>
        <item x="1255"/>
        <item x="945"/>
        <item x="848"/>
        <item x="792"/>
        <item x="1069"/>
        <item x="2402"/>
        <item x="778"/>
        <item x="785"/>
        <item x="696"/>
        <item x="2008"/>
        <item x="2923"/>
        <item x="2788"/>
        <item x="2091"/>
        <item x="630"/>
        <item x="515"/>
        <item x="1363"/>
        <item x="1987"/>
        <item x="2497"/>
        <item x="2216"/>
        <item x="1869"/>
        <item x="1159"/>
        <item x="1663"/>
        <item x="2547"/>
        <item x="488"/>
        <item x="2535"/>
        <item x="2846"/>
        <item x="1175"/>
        <item x="526"/>
        <item x="3028"/>
        <item x="3005"/>
        <item x="527"/>
        <item x="1233"/>
        <item x="893"/>
        <item x="695"/>
        <item x="740"/>
        <item x="2223"/>
        <item x="3714"/>
        <item x="1917"/>
        <item x="2606"/>
        <item x="4096"/>
        <item x="1395"/>
        <item x="3601"/>
        <item x="3462"/>
        <item x="2114"/>
        <item x="2403"/>
        <item x="1192"/>
        <item x="796"/>
        <item x="98"/>
        <item x="1808"/>
        <item x="1077"/>
        <item x="4052"/>
        <item x="2461"/>
        <item x="1752"/>
        <item x="2904"/>
        <item x="3956"/>
        <item x="3948"/>
        <item x="2822"/>
        <item x="2892"/>
        <item x="1904"/>
        <item x="361"/>
        <item x="3460"/>
        <item x="1340"/>
        <item x="179"/>
        <item x="2225"/>
        <item x="1572"/>
        <item x="2479"/>
        <item x="3172"/>
        <item x="905"/>
        <item x="1524"/>
        <item x="1871"/>
        <item x="133"/>
        <item x="3043"/>
        <item x="3589"/>
        <item x="1229"/>
        <item x="2156"/>
        <item x="3287"/>
        <item x="4040"/>
        <item x="2418"/>
        <item x="2545"/>
        <item x="581"/>
        <item x="1461"/>
        <item x="218"/>
        <item x="2128"/>
        <item x="3180"/>
        <item x="3637"/>
        <item x="1068"/>
        <item x="1368"/>
        <item x="1744"/>
        <item x="422"/>
        <item x="375"/>
        <item x="3704"/>
        <item x="3514"/>
        <item x="1054"/>
        <item x="1708"/>
        <item x="1309"/>
        <item x="1304"/>
        <item x="2761"/>
        <item x="2631"/>
        <item x="903"/>
        <item x="859"/>
        <item x="237"/>
        <item x="246"/>
        <item x="2432"/>
        <item x="2966"/>
        <item x="2561"/>
        <item x="3125"/>
        <item x="154"/>
        <item x="3566"/>
        <item x="3391"/>
        <item x="1488"/>
        <item x="1967"/>
        <item x="2678"/>
        <item x="2371"/>
        <item x="1651"/>
        <item x="282"/>
        <item x="1349"/>
        <item x="2991"/>
        <item x="3644"/>
        <item x="3142"/>
        <item x="3311"/>
        <item x="144"/>
        <item x="2081"/>
        <item x="2981"/>
        <item x="2320"/>
        <item x="871"/>
        <item x="2465"/>
        <item x="2726"/>
        <item x="2926"/>
        <item x="2327"/>
        <item x="1135"/>
        <item x="3663"/>
        <item x="2977"/>
        <item x="3477"/>
        <item x="672"/>
        <item x="299"/>
        <item x="1274"/>
        <item x="939"/>
        <item x="1022"/>
        <item x="2407"/>
        <item x="66"/>
        <item x="1959"/>
        <item x="342"/>
        <item x="1758"/>
        <item x="2380"/>
        <item x="3016"/>
        <item x="2487"/>
        <item x="2709"/>
        <item x="1425"/>
        <item x="3605"/>
        <item x="886"/>
        <item x="3779"/>
        <item x="2804"/>
        <item x="3939"/>
        <item x="235"/>
        <item x="1066"/>
        <item x="3167"/>
        <item x="2346"/>
        <item x="2932"/>
        <item x="198"/>
        <item x="3861"/>
        <item x="3049"/>
        <item x="3064"/>
        <item x="2427"/>
        <item x="1217"/>
        <item x="1676"/>
        <item x="3377"/>
        <item x="3750"/>
        <item x="3633"/>
        <item x="1213"/>
        <item x="1465"/>
        <item x="164"/>
        <item x="703"/>
        <item x="1215"/>
        <item x="107"/>
        <item x="2356"/>
        <item x="2323"/>
        <item x="1505"/>
        <item x="957"/>
        <item x="3600"/>
        <item x="1404"/>
        <item x="540"/>
        <item x="805"/>
        <item x="2375"/>
        <item x="100"/>
        <item x="178"/>
        <item x="2707"/>
        <item x="784"/>
        <item x="2925"/>
        <item x="2150"/>
        <item x="516"/>
        <item x="708"/>
        <item x="2774"/>
        <item x="1162"/>
        <item x="38"/>
        <item x="2408"/>
        <item x="528"/>
        <item x="110"/>
        <item x="2108"/>
        <item x="1245"/>
        <item x="1156"/>
        <item x="3010"/>
        <item x="485"/>
        <item x="3624"/>
        <item x="46"/>
        <item x="4085"/>
        <item x="2176"/>
        <item x="233"/>
        <item x="973"/>
        <item x="219"/>
        <item x="136"/>
        <item x="240"/>
        <item x="525"/>
        <item x="3226"/>
        <item x="1204"/>
        <item x="465"/>
        <item x="483"/>
        <item x="1477"/>
        <item x="755"/>
        <item x="3410"/>
        <item x="3947"/>
        <item x="1137"/>
        <item x="3744"/>
        <item x="3619"/>
        <item x="2849"/>
        <item x="3029"/>
        <item x="4086"/>
        <item x="507"/>
        <item x="117"/>
        <item x="2080"/>
        <item x="3827"/>
        <item x="3408"/>
        <item x="2582"/>
        <item x="3250"/>
        <item x="545"/>
        <item x="3677"/>
        <item x="236"/>
        <item x="3156"/>
        <item x="2261"/>
        <item x="882"/>
        <item x="1358"/>
        <item x="2952"/>
        <item x="813"/>
        <item x="4001"/>
        <item x="896"/>
        <item x="1173"/>
        <item x="1829"/>
        <item x="3423"/>
        <item x="2169"/>
        <item x="715"/>
        <item x="2890"/>
        <item x="2496"/>
        <item x="346"/>
        <item x="3703"/>
        <item x="3329"/>
        <item x="774"/>
        <item x="538"/>
        <item x="2601"/>
        <item x="1702"/>
        <item x="2429"/>
        <item x="1440"/>
        <item x="847"/>
        <item x="430"/>
        <item x="1580"/>
        <item x="2903"/>
        <item x="401"/>
        <item x="3103"/>
        <item x="2979"/>
        <item x="594"/>
        <item x="819"/>
        <item x="1439"/>
        <item x="711"/>
        <item x="3899"/>
        <item x="2286"/>
        <item x="858"/>
        <item x="3908"/>
        <item x="3604"/>
        <item x="3303"/>
        <item x="3234"/>
        <item x="1983"/>
        <item x="1984"/>
        <item x="3803"/>
        <item x="3756"/>
        <item x="1474"/>
        <item x="1585"/>
        <item x="2245"/>
        <item x="3458"/>
        <item x="1306"/>
        <item x="1688"/>
        <item x="439"/>
        <item x="3743"/>
        <item x="1323"/>
        <item x="2717"/>
        <item x="3611"/>
        <item x="4071"/>
        <item x="2450"/>
        <item x="1597"/>
        <item x="737"/>
        <item x="163"/>
        <item x="3573"/>
        <item x="2010"/>
        <item x="3817"/>
        <item x="1004"/>
        <item x="2713"/>
        <item x="3843"/>
        <item x="2745"/>
        <item x="746"/>
        <item x="669"/>
        <item x="2236"/>
        <item x="1803"/>
        <item x="3075"/>
        <item x="3220"/>
        <item x="1640"/>
        <item x="1828"/>
        <item x="1866"/>
        <item x="2155"/>
        <item x="556"/>
        <item x="25"/>
        <item x="156"/>
        <item x="738"/>
        <item x="2872"/>
        <item x="2328"/>
        <item x="833"/>
        <item x="1205"/>
        <item x="3395"/>
        <item x="1029"/>
        <item x="655"/>
        <item x="3483"/>
        <item x="622"/>
        <item x="68"/>
        <item x="3528"/>
        <item x="4076"/>
        <item x="3821"/>
        <item x="3969"/>
        <item x="747"/>
        <item x="721"/>
        <item x="394"/>
        <item x="2182"/>
        <item x="816"/>
        <item x="554"/>
        <item x="1611"/>
        <item x="1160"/>
        <item x="3850"/>
        <item x="2906"/>
        <item x="2447"/>
        <item x="2959"/>
        <item x="2658"/>
        <item x="2968"/>
        <item x="3182"/>
        <item x="668"/>
        <item x="1433"/>
        <item x="2964"/>
        <item x="1480"/>
        <item x="1719"/>
        <item x="951"/>
        <item x="1893"/>
        <item x="261"/>
        <item x="2172"/>
        <item x="415"/>
        <item x="1558"/>
        <item x="1617"/>
        <item x="2950"/>
        <item x="3202"/>
        <item x="1493"/>
        <item x="2610"/>
        <item x="417"/>
        <item x="3456"/>
        <item x="1918"/>
        <item x="4070"/>
        <item x="16"/>
        <item x="160"/>
        <item x="3925"/>
        <item x="0"/>
        <item x="146"/>
        <item x="2486"/>
        <item x="3634"/>
        <item x="1582"/>
        <item x="1470"/>
        <item x="3480"/>
        <item x="3112"/>
        <item x="659"/>
        <item x="4020"/>
        <item x="3985"/>
        <item x="3680"/>
        <item x="1220"/>
        <item x="2671"/>
        <item x="1842"/>
        <item x="1715"/>
        <item x="3767"/>
        <item x="788"/>
        <item x="686"/>
        <item x="2255"/>
        <item x="3553"/>
        <item x="1834"/>
        <item x="716"/>
        <item x="3230"/>
        <item x="1965"/>
        <item x="2074"/>
        <item x="2985"/>
        <item x="2953"/>
        <item x="3661"/>
        <item x="2998"/>
        <item x="3468"/>
        <item x="3891"/>
        <item x="1646"/>
        <item x="1144"/>
        <item x="701"/>
        <item x="2256"/>
        <item x="2070"/>
        <item x="1954"/>
        <item x="445"/>
        <item x="3109"/>
        <item x="1280"/>
        <item x="424"/>
        <item x="3359"/>
        <item x="678"/>
        <item x="2435"/>
        <item x="382"/>
        <item x="723"/>
        <item x="2374"/>
        <item x="1462"/>
        <item x="4053"/>
        <item x="2289"/>
        <item x="496"/>
        <item x="457"/>
        <item x="2676"/>
        <item x="2873"/>
        <item x="2147"/>
        <item x="2257"/>
        <item x="291"/>
        <item x="2033"/>
        <item x="750"/>
        <item x="2735"/>
        <item x="2078"/>
        <item x="3881"/>
        <item x="3402"/>
        <item x="1884"/>
        <item x="474"/>
        <item x="779"/>
        <item x="720"/>
        <item x="2417"/>
        <item x="130"/>
        <item x="2330"/>
        <item x="1498"/>
        <item x="2004"/>
        <item x="2650"/>
        <item x="2949"/>
        <item x="3200"/>
        <item x="2325"/>
        <item x="734"/>
        <item x="904"/>
        <item x="1341"/>
        <item x="2494"/>
        <item x="2702"/>
        <item x="1538"/>
        <item x="1089"/>
        <item x="998"/>
        <item x="1261"/>
        <item x="597"/>
        <item x="2570"/>
        <item x="3201"/>
        <item x="3728"/>
        <item x="2948"/>
        <item x="2322"/>
        <item x="1592"/>
        <item x="3466"/>
        <item x="1516"/>
        <item x="2754"/>
        <item x="2059"/>
        <item x="513"/>
        <item x="1240"/>
        <item x="2003"/>
        <item x="2854"/>
        <item x="3362"/>
        <item x="3155"/>
        <item x="1024"/>
        <item x="4057"/>
        <item x="3871"/>
        <item x="3398"/>
        <item x="206"/>
        <item x="4089"/>
        <item x="1019"/>
        <item x="3086"/>
        <item x="1332"/>
        <item x="2499"/>
        <item x="3033"/>
        <item x="1669"/>
        <item x="145"/>
        <item x="2478"/>
        <item x="3500"/>
        <item x="2972"/>
        <item x="559"/>
        <item x="1326"/>
        <item x="2009"/>
        <item x="2057"/>
        <item x="1618"/>
        <item x="78"/>
        <item x="1138"/>
        <item x="1713"/>
        <item x="3920"/>
        <item x="1946"/>
        <item x="91"/>
        <item x="3057"/>
        <item x="12"/>
        <item x="3170"/>
        <item x="1756"/>
        <item x="1955"/>
        <item x="3216"/>
        <item x="302"/>
        <item x="714"/>
        <item x="3780"/>
        <item x="2830"/>
        <item x="1290"/>
        <item x="3840"/>
        <item x="3282"/>
        <item x="1868"/>
        <item x="115"/>
        <item x="2915"/>
        <item x="113"/>
        <item x="1785"/>
        <item x="3484"/>
        <item x="2536"/>
        <item x="2113"/>
        <item x="1453"/>
        <item x="416"/>
        <item x="3557"/>
        <item x="3959"/>
        <item x="3992"/>
        <item x="3160"/>
        <item x="946"/>
        <item x="2691"/>
        <item x="1189"/>
        <item x="925"/>
        <item x="3731"/>
        <item x="2412"/>
        <item x="2115"/>
        <item x="518"/>
        <item x="3351"/>
        <item x="1605"/>
        <item x="2540"/>
        <item x="325"/>
        <item x="1659"/>
        <item x="512"/>
        <item x="2025"/>
        <item x="3845"/>
        <item x="1248"/>
        <item x="3888"/>
        <item x="3896"/>
        <item x="4083"/>
        <item x="2079"/>
        <item x="2841"/>
        <item x="3698"/>
        <item x="2914"/>
        <item x="2728"/>
        <item x="310"/>
        <item x="2590"/>
        <item x="1509"/>
        <item x="3039"/>
        <item x="1879"/>
        <item x="1249"/>
        <item x="3770"/>
        <item x="2452"/>
        <item x="4104"/>
        <item x="1298"/>
        <item x="3697"/>
        <item x="868"/>
        <item x="3886"/>
        <item x="2604"/>
        <item x="3831"/>
        <item x="3561"/>
        <item x="3942"/>
        <item x="2445"/>
        <item x="1960"/>
        <item x="1680"/>
        <item x="3495"/>
        <item x="2741"/>
        <item x="1867"/>
        <item x="1907"/>
        <item x="3666"/>
        <item x="2954"/>
        <item x="506"/>
        <item x="1599"/>
        <item x="743"/>
        <item x="573"/>
        <item x="2635"/>
        <item x="3267"/>
        <item x="1041"/>
        <item x="3326"/>
        <item x="761"/>
        <item x="3740"/>
        <item x="920"/>
        <item x="3236"/>
        <item x="856"/>
        <item x="3308"/>
        <item x="223"/>
        <item x="3653"/>
        <item x="3617"/>
        <item x="1016"/>
        <item x="1006"/>
        <item x="1390"/>
        <item x="982"/>
        <item x="1246"/>
        <item x="2089"/>
        <item x="2298"/>
        <item x="2077"/>
        <item x="1902"/>
        <item x="212"/>
        <item x="1733"/>
        <item x="1966"/>
        <item x="2183"/>
        <item x="3739"/>
        <item x="4101"/>
        <item x="3350"/>
        <item x="2886"/>
        <item x="56"/>
        <item x="623"/>
        <item x="489"/>
        <item x="2532"/>
        <item x="745"/>
        <item x="520"/>
        <item x="2428"/>
        <item x="231"/>
        <item x="1378"/>
        <item x="389"/>
        <item x="758"/>
        <item x="3067"/>
        <item x="2548"/>
        <item x="2566"/>
        <item x="2875"/>
        <item x="3260"/>
        <item x="379"/>
        <item x="612"/>
        <item x="3562"/>
        <item x="3261"/>
        <item x="3246"/>
        <item x="2640"/>
        <item x="679"/>
        <item x="883"/>
        <item x="2940"/>
        <item x="2609"/>
        <item x="106"/>
        <item x="754"/>
        <item x="3077"/>
        <item x="1514"/>
        <item x="2553"/>
        <item x="1529"/>
        <item x="3849"/>
        <item x="499"/>
        <item x="3149"/>
        <item x="343"/>
        <item x="3979"/>
        <item x="4019"/>
        <item x="1705"/>
        <item x="793"/>
        <item x="3786"/>
        <item x="1873"/>
        <item x="4011"/>
        <item x="4043"/>
        <item x="2720"/>
        <item x="3581"/>
        <item x="2859"/>
        <item x="3066"/>
        <item x="3401"/>
        <item x="1563"/>
        <item x="2705"/>
        <item x="2562"/>
        <item x="3733"/>
        <item x="3711"/>
        <item x="3706"/>
        <item x="2657"/>
        <item x="2757"/>
        <item x="3490"/>
        <item x="2863"/>
        <item x="2542"/>
        <item x="3590"/>
        <item x="1243"/>
        <item x="1276"/>
        <item x="3558"/>
        <item x="3163"/>
        <item x="1315"/>
        <item x="1008"/>
        <item x="986"/>
        <item x="1140"/>
        <item x="2555"/>
        <item x="1436"/>
        <item x="3595"/>
        <item x="4026"/>
        <item x="1545"/>
        <item x="3799"/>
        <item x="1082"/>
        <item x="405"/>
        <item x="3734"/>
        <item x="176"/>
        <item x="2599"/>
        <item x="3934"/>
        <item x="53"/>
        <item x="1460"/>
        <item x="4008"/>
        <item x="2902"/>
        <item x="2270"/>
        <item x="3524"/>
        <item x="1802"/>
        <item x="4022"/>
        <item x="3588"/>
        <item x="97"/>
        <item x="377"/>
        <item x="1888"/>
        <item x="1485"/>
        <item x="1083"/>
        <item x="3983"/>
        <item x="425"/>
        <item x="3035"/>
        <item x="484"/>
        <item x="2016"/>
        <item x="2851"/>
        <item x="643"/>
        <item x="153"/>
        <item x="790"/>
        <item x="1009"/>
        <item x="660"/>
        <item x="3607"/>
        <item x="384"/>
        <item x="860"/>
        <item x="3331"/>
        <item x="996"/>
        <item x="1394"/>
        <item x="2989"/>
        <item x="1242"/>
        <item x="172"/>
        <item x="2889"/>
        <item x="1398"/>
        <item x="3591"/>
        <item x="3107"/>
        <item x="2287"/>
        <item x="4105"/>
        <item x="2907"/>
        <item x="2035"/>
        <item x="956"/>
        <item x="2945"/>
        <item x="3164"/>
        <item x="1316"/>
        <item x="3752"/>
        <item x="2215"/>
        <item x="1784"/>
        <item x="1300"/>
        <item x="3720"/>
        <item x="297"/>
        <item x="992"/>
        <item x="2832"/>
        <item x="4032"/>
        <item x="3085"/>
        <item x="2290"/>
        <item x="2648"/>
        <item x="550"/>
        <item x="3453"/>
        <item x="2303"/>
        <item x="1471"/>
        <item x="2273"/>
        <item x="226"/>
        <item x="2578"/>
        <item x="531"/>
        <item x="1807"/>
        <item x="1571"/>
        <item x="673"/>
        <item x="3730"/>
        <item x="3681"/>
        <item x="3038"/>
        <item x="2145"/>
        <item x="3472"/>
        <item x="2283"/>
        <item x="2085"/>
        <item x="3804"/>
        <item x="472"/>
        <item x="2965"/>
        <item x="2442"/>
        <item x="2921"/>
        <item x="152"/>
        <item x="1134"/>
        <item x="1295"/>
        <item x="2138"/>
        <item x="2558"/>
        <item x="890"/>
        <item x="1129"/>
        <item x="3567"/>
        <item x="2878"/>
        <item x="3239"/>
        <item x="2584"/>
        <item x="1649"/>
        <item x="902"/>
        <item x="1643"/>
        <item x="3497"/>
        <item x="3371"/>
        <item x="713"/>
        <item x="2207"/>
        <item x="744"/>
        <item x="3628"/>
        <item x="3248"/>
        <item x="629"/>
        <item x="2401"/>
        <item x="1892"/>
        <item x="563"/>
        <item x="279"/>
        <item x="2808"/>
        <item x="2577"/>
        <item x="1679"/>
        <item x="4072"/>
        <item x="2127"/>
        <item x="2466"/>
        <item x="1145"/>
        <item x="2373"/>
        <item x="3376"/>
        <item x="1980"/>
        <item x="2444"/>
        <item x="3404"/>
        <item x="1507"/>
        <item x="987"/>
        <item x="2431"/>
        <item x="3390"/>
        <item x="2258"/>
        <item x="3144"/>
        <item x="2518"/>
        <item x="2489"/>
        <item x="371"/>
        <item x="598"/>
        <item x="3980"/>
        <item x="2935"/>
        <item x="2777"/>
        <item x="2829"/>
        <item x="1973"/>
        <item x="493"/>
        <item x="950"/>
        <item x="340"/>
        <item x="781"/>
        <item x="2893"/>
        <item x="1070"/>
        <item x="2780"/>
        <item x="1317"/>
        <item x="3227"/>
        <item x="18"/>
        <item x="1725"/>
        <item x="286"/>
        <item x="63"/>
        <item x="3521"/>
        <item x="2696"/>
        <item x="2470"/>
        <item x="2820"/>
        <item x="1755"/>
        <item x="884"/>
        <item x="3400"/>
        <item x="2192"/>
        <item x="2477"/>
        <item x="3030"/>
        <item x="1207"/>
        <item x="1222"/>
        <item x="1953"/>
        <item x="1050"/>
        <item x="3880"/>
        <item x="1379"/>
        <item x="1381"/>
        <item x="3382"/>
        <item x="3660"/>
        <item x="2012"/>
        <item x="1523"/>
        <item x="596"/>
        <item x="94"/>
        <item x="2042"/>
        <item x="1037"/>
        <item x="2930"/>
        <item x="667"/>
        <item x="3940"/>
        <item x="125"/>
        <item x="39"/>
        <item x="3789"/>
        <item x="2936"/>
        <item x="2526"/>
        <item x="2580"/>
        <item x="2897"/>
        <item x="1190"/>
        <item x="1443"/>
        <item x="250"/>
        <item x="4003"/>
        <item x="1490"/>
        <item x="2782"/>
        <item x="3986"/>
        <item x="1216"/>
        <item x="2978"/>
        <item x="111"/>
        <item x="776"/>
        <item x="3548"/>
        <item x="3470"/>
        <item x="1889"/>
        <item x="3358"/>
        <item x="2725"/>
        <item x="1854"/>
        <item x="2238"/>
        <item x="2324"/>
        <item x="3158"/>
        <item x="1745"/>
        <item x="1165"/>
        <item x="1874"/>
        <item x="2368"/>
        <item x="541"/>
        <item x="3375"/>
        <item x="1914"/>
        <item x="190"/>
        <item x="3782"/>
        <item x="266"/>
        <item x="2721"/>
        <item x="3141"/>
        <item x="3414"/>
        <item x="247"/>
        <item x="251"/>
        <item x="2048"/>
        <item x="353"/>
        <item x="3941"/>
        <item x="1305"/>
        <item x="3993"/>
        <item x="1094"/>
        <item x="2607"/>
        <item x="3150"/>
        <item x="3295"/>
        <item x="2439"/>
        <item x="487"/>
        <item x="3539"/>
        <item x="3627"/>
        <item x="3626"/>
        <item x="3540"/>
        <item x="1936"/>
        <item x="2554"/>
        <item x="803"/>
        <item x="3280"/>
        <item x="1282"/>
        <item x="3044"/>
        <item x="3442"/>
        <item x="4016"/>
        <item x="3571"/>
        <item x="2299"/>
        <item x="2451"/>
        <item x="1696"/>
        <item x="1556"/>
        <item x="3328"/>
        <item x="1415"/>
        <item x="851"/>
        <item x="2850"/>
        <item x="2503"/>
        <item x="57"/>
        <item x="370"/>
        <item x="1591"/>
        <item x="3530"/>
        <item x="3060"/>
        <item x="1271"/>
        <item x="3058"/>
        <item x="3933"/>
        <item x="572"/>
        <item x="578"/>
        <item x="994"/>
        <item x="2876"/>
        <item x="3"/>
        <item x="927"/>
        <item x="3592"/>
        <item x="2214"/>
        <item x="2884"/>
        <item x="2395"/>
        <item x="2384"/>
        <item x="1419"/>
        <item x="300"/>
        <item x="369"/>
        <item x="3766"/>
        <item x="283"/>
        <item x="3978"/>
        <item x="2865"/>
        <item x="3897"/>
        <item x="2411"/>
        <item x="1475"/>
        <item x="1981"/>
        <item x="4093"/>
        <item x="2960"/>
        <item x="1482"/>
        <item x="2910"/>
        <item x="3751"/>
        <item x="2040"/>
        <item x="3019"/>
        <item x="341"/>
        <item x="3900"/>
        <item x="3012"/>
        <item x="222"/>
        <item x="2075"/>
        <item x="3489"/>
        <item x="557"/>
        <item x="3610"/>
        <item x="3305"/>
        <item x="1933"/>
        <item x="3432"/>
        <item x="210"/>
        <item x="3452"/>
        <item x="3111"/>
        <item x="3670"/>
        <item x="3386"/>
        <item x="1456"/>
        <item x="1427"/>
        <item x="511"/>
        <item x="1036"/>
        <item x="3745"/>
        <item x="1431"/>
        <item x="1947"/>
        <item x="2268"/>
        <item x="2392"/>
        <item x="2166"/>
        <item x="2533"/>
        <item x="315"/>
        <item x="1403"/>
        <item x="1774"/>
        <item x="1010"/>
        <item x="3354"/>
        <item x="2537"/>
        <item x="1354"/>
        <item x="2687"/>
        <item x="763"/>
        <item x="2793"/>
        <item x="1231"/>
        <item x="3278"/>
        <item x="2126"/>
        <item x="4081"/>
        <item x="791"/>
        <item x="3844"/>
        <item x="3319"/>
        <item x="1223"/>
        <item x="157"/>
        <item x="3559"/>
        <item x="2975"/>
        <item x="765"/>
        <item x="3092"/>
        <item x="2297"/>
        <item x="1114"/>
        <item x="3671"/>
        <item x="1247"/>
        <item x="3355"/>
        <item x="934"/>
        <item x="949"/>
        <item x="3572"/>
        <item x="3024"/>
        <item x="1982"/>
        <item x="127"/>
        <item x="3526"/>
        <item x="840"/>
        <item x="1063"/>
        <item x="3011"/>
        <item x="3946"/>
        <item x="3968"/>
        <item x="194"/>
        <item x="284"/>
        <item x="3034"/>
        <item x="245"/>
        <item x="3778"/>
        <item x="3178"/>
        <item x="2105"/>
        <item x="216"/>
        <item x="3982"/>
        <item x="3157"/>
        <item x="875"/>
        <item x="922"/>
        <item x="2052"/>
        <item x="418"/>
        <item x="3070"/>
        <item x="1011"/>
        <item x="3970"/>
        <item x="688"/>
        <item x="2267"/>
        <item x="724"/>
        <item x="2541"/>
        <item x="1155"/>
        <item x="645"/>
        <item x="2337"/>
        <item x="2918"/>
        <item x="3051"/>
        <item x="333"/>
        <item x="1522"/>
        <item x="3662"/>
        <item x="3790"/>
        <item x="2633"/>
        <item x="2993"/>
        <item x="2997"/>
        <item x="3586"/>
        <item x="3368"/>
        <item x="605"/>
        <item x="3124"/>
        <item x="2506"/>
        <item x="2665"/>
        <item x="2763"/>
        <item x="374"/>
        <item x="772"/>
        <item x="1397"/>
        <item x="1100"/>
        <item x="1823"/>
        <item x="2789"/>
        <item x="3754"/>
        <item x="3062"/>
        <item x="3440"/>
        <item x="400"/>
        <item x="2512"/>
        <item x="1013"/>
        <item x="3121"/>
        <item x="3275"/>
        <item x="1288"/>
        <item x="1878"/>
        <item x="2502"/>
        <item x="3146"/>
        <item x="2744"/>
        <item x="3857"/>
        <item x="3073"/>
        <item x="569"/>
        <item x="2869"/>
        <item x="2020"/>
        <item x="1999"/>
        <item x="3023"/>
        <item x="3392"/>
        <item x="486"/>
        <item x="3723"/>
        <item x="3093"/>
        <item x="1689"/>
        <item x="24"/>
        <item x="2457"/>
        <item x="3241"/>
        <item x="357"/>
        <item x="59"/>
        <item x="2963"/>
        <item x="4099"/>
        <item x="1267"/>
        <item x="2802"/>
        <item x="1653"/>
        <item x="3098"/>
        <item x="431"/>
        <item x="1650"/>
        <item x="1062"/>
        <item x="1495"/>
        <item x="3923"/>
        <item x="3451"/>
        <item x="1554"/>
        <item x="731"/>
        <item x="3162"/>
        <item x="586"/>
        <item x="1377"/>
        <item x="3209"/>
        <item x="2484"/>
        <item x="3668"/>
        <item x="2837"/>
        <item x="2842"/>
        <item x="2987"/>
        <item x="3342"/>
        <item x="2227"/>
        <item x="2480"/>
        <item x="435"/>
        <item x="3418"/>
        <item x="4041"/>
        <item x="3346"/>
        <item x="1742"/>
        <item x="3110"/>
        <item x="2834"/>
        <item x="3421"/>
        <item x="2785"/>
        <item x="3678"/>
        <item x="1815"/>
        <item x="44"/>
        <item x="7"/>
        <item x="1405"/>
        <item x="3635"/>
        <item x="217"/>
        <item x="3954"/>
        <item x="2372"/>
        <item x="119"/>
        <item x="1468"/>
        <item x="3674"/>
        <item x="806"/>
        <item x="448"/>
        <item x="3999"/>
        <item x="964"/>
        <item x="2351"/>
        <item x="3705"/>
        <item x="4046"/>
        <item x="1517"/>
        <item x="918"/>
        <item x="2588"/>
        <item x="2714"/>
        <item x="48"/>
        <item x="1951"/>
        <item x="4027"/>
        <item x="1364"/>
        <item x="4049"/>
        <item x="1040"/>
        <item x="2110"/>
        <item x="4098"/>
        <item x="2933"/>
        <item x="3095"/>
        <item x="1568"/>
        <item x="599"/>
        <item x="2523"/>
        <item x="1728"/>
        <item x="426"/>
        <item x="288"/>
        <item x="2185"/>
        <item x="3184"/>
        <item x="2275"/>
        <item x="3094"/>
        <item x="2186"/>
        <item x="3249"/>
        <item x="3340"/>
        <item x="1458"/>
        <item x="783"/>
        <item x="2336"/>
        <item x="1241"/>
        <item x="392"/>
        <item x="1760"/>
        <item x="2718"/>
        <item x="393"/>
        <item x="999"/>
        <item x="3531"/>
        <item x="2139"/>
        <item x="546"/>
        <item x="1700"/>
        <item x="2398"/>
        <item x="1052"/>
        <item x="1771"/>
        <item x="1855"/>
        <item x="3292"/>
        <item x="2747"/>
        <item x="433"/>
        <item x="131"/>
        <item x="1028"/>
        <item x="2423"/>
        <item x="841"/>
        <item x="3014"/>
        <item x="2730"/>
        <item x="2862"/>
        <item x="28"/>
        <item x="1412"/>
        <item x="1098"/>
        <item x="3036"/>
        <item x="3316"/>
        <item x="1935"/>
        <item x="2224"/>
        <item x="293"/>
        <item x="3139"/>
        <item x="21"/>
        <item x="1527"/>
        <item x="40"/>
        <item x="3955"/>
        <item x="3715"/>
        <item x="3353"/>
        <item x="3315"/>
        <item x="3525"/>
        <item x="2116"/>
        <item x="3339"/>
        <item x="867"/>
        <item x="3383"/>
        <item x="2360"/>
        <item x="3427"/>
        <item x="2448"/>
        <item x="649"/>
        <item x="1073"/>
        <item x="1133"/>
        <item x="2544"/>
        <item x="2199"/>
        <item x="4062"/>
        <item x="682"/>
        <item x="278"/>
        <item x="603"/>
        <item x="1125"/>
        <item x="535"/>
        <item x="4000"/>
        <item x="1939"/>
        <item x="3718"/>
        <item x="2019"/>
        <item x="1012"/>
        <item x="3373"/>
        <item x="3838"/>
        <item x="2162"/>
        <item x="2927"/>
        <item x="3901"/>
        <item x="2652"/>
        <item x="72"/>
        <item x="2366"/>
        <item x="1531"/>
        <item x="3902"/>
        <item x="2475"/>
        <item x="3773"/>
        <item x="2280"/>
        <item x="3564"/>
        <item x="200"/>
        <item x="2990"/>
        <item x="1899"/>
        <item x="3673"/>
        <item x="1365"/>
        <item x="548"/>
        <item x="795"/>
        <item x="3807"/>
        <item x="1895"/>
        <item x="2579"/>
        <item x="1021"/>
        <item x="2393"/>
        <item x="2661"/>
        <item x="2619"/>
        <item x="2490"/>
        <item x="2376"/>
        <item x="2752"/>
        <item x="1504"/>
        <item x="2344"/>
        <item x="3729"/>
        <item x="1046"/>
        <item x="3914"/>
        <item x="2909"/>
        <item x="4060"/>
        <item x="2638"/>
        <item x="3388"/>
        <item x="1612"/>
        <item x="295"/>
        <item x="2011"/>
        <item x="1821"/>
        <item x="1565"/>
        <item x="3683"/>
        <item x="1447"/>
        <item x="3482"/>
        <item x="3936"/>
        <item x="4084"/>
        <item x="2069"/>
        <item x="1023"/>
        <item x="1598"/>
        <item x="479"/>
        <item x="1589"/>
        <item x="1739"/>
        <item x="182"/>
        <item x="1957"/>
        <item x="4067"/>
        <item x="3579"/>
        <item x="455"/>
        <item x="3252"/>
        <item x="442"/>
        <item x="1235"/>
        <item x="1448"/>
        <item x="4103"/>
        <item x="1033"/>
        <item x="2056"/>
        <item x="269"/>
        <item x="3507"/>
        <item x="2190"/>
        <item x="1092"/>
        <item x="624"/>
        <item x="730"/>
        <item x="901"/>
        <item x="3701"/>
        <item x="1600"/>
        <item x="855"/>
        <item x="2306"/>
        <item x="3428"/>
        <item x="2710"/>
        <item x="2797"/>
        <item x="1198"/>
        <item x="1369"/>
        <item x="3115"/>
        <item x="3231"/>
        <item x="4059"/>
        <item x="2094"/>
        <item x="1466"/>
        <item x="276"/>
        <item x="2576"/>
        <item x="1872"/>
        <item x="3137"/>
        <item x="2772"/>
        <item x="3218"/>
        <item x="257"/>
        <item x="579"/>
        <item x="817"/>
        <item x="1299"/>
        <item x="4036"/>
        <item x="3132"/>
        <item x="741"/>
        <item x="3464"/>
        <item x="1441"/>
        <item x="2971"/>
        <item x="4068"/>
        <item x="1995"/>
        <item x="1644"/>
        <item x="1177"/>
        <item x="436"/>
        <item x="727"/>
        <item x="1761"/>
        <item x="3915"/>
        <item x="560"/>
        <item x="3737"/>
        <item x="3370"/>
        <item x="3609"/>
        <item x="3031"/>
        <item x="2248"/>
        <item x="2099"/>
        <item x="2811"/>
        <item x="380"/>
        <item x="836"/>
        <item x="3889"/>
        <item x="308"/>
        <item x="1152"/>
        <item x="1548"/>
        <item x="2983"/>
        <item x="1647"/>
        <item x="2073"/>
        <item x="419"/>
        <item x="3232"/>
        <item x="1333"/>
        <item x="1178"/>
        <item x="729"/>
        <item x="2753"/>
        <item x="3699"/>
        <item x="2765"/>
        <item x="3266"/>
        <item x="602"/>
        <item x="1121"/>
        <item x="1421"/>
        <item x="1969"/>
        <item x="1541"/>
        <item x="3502"/>
        <item x="616"/>
        <item x="3105"/>
        <item x="651"/>
        <item x="121"/>
        <item x="1570"/>
        <item x="1434"/>
        <item x="1799"/>
        <item x="1809"/>
        <item x="3776"/>
        <item x="61"/>
        <item x="2958"/>
        <item x="2694"/>
        <item x="177"/>
        <item x="2416"/>
        <item x="2090"/>
        <item x="1224"/>
        <item x="931"/>
        <item x="2858"/>
        <item x="3017"/>
        <item x="3865"/>
        <item x="1227"/>
        <item x="103"/>
        <item x="894"/>
        <item x="2614"/>
        <item x="1638"/>
        <item x="2778"/>
        <item x="2700"/>
        <item x="134"/>
        <item x="1796"/>
        <item x="358"/>
        <item x="2672"/>
        <item x="3613"/>
        <item x="2338"/>
        <item x="3302"/>
        <item x="1525"/>
        <item x="306"/>
        <item x="3532"/>
        <item x="49"/>
        <item x="280"/>
        <item x="2241"/>
        <item x="2929"/>
        <item x="3544"/>
        <item x="3929"/>
        <item x="1258"/>
        <item x="1294"/>
        <item x="821"/>
        <item x="355"/>
        <item x="1408"/>
        <item x="3654"/>
        <item x="1594"/>
        <item x="1508"/>
        <item x="2509"/>
        <item x="3259"/>
        <item x="3496"/>
        <item x="3710"/>
        <item x="1732"/>
        <item x="22"/>
        <item x="3962"/>
        <item x="4080"/>
        <item x="3615"/>
        <item x="989"/>
        <item x="2567"/>
        <item x="3765"/>
        <item x="3693"/>
        <item x="2807"/>
        <item x="2339"/>
        <item x="1166"/>
        <item x="2569"/>
        <item x="3669"/>
        <item x="1772"/>
        <item x="31"/>
        <item x="1375"/>
        <item x="2404"/>
        <item x="181"/>
        <item x="4012"/>
        <item x="864"/>
        <item x="923"/>
        <item x="1686"/>
        <item x="2508"/>
        <item x="1327"/>
        <item x="1071"/>
        <item x="1451"/>
        <item x="2202"/>
        <item x="303"/>
        <item x="4063"/>
        <item x="3285"/>
        <item x="366"/>
        <item x="1472"/>
        <item x="67"/>
        <item x="3461"/>
        <item x="990"/>
        <item x="2464"/>
        <item x="201"/>
        <item x="756"/>
        <item x="1197"/>
        <item x="1926"/>
        <item x="34"/>
        <item x="1740"/>
        <item x="2355"/>
        <item x="2333"/>
        <item x="2467"/>
        <item x="2326"/>
        <item x="1964"/>
        <item x="2473"/>
        <item x="1123"/>
        <item x="2708"/>
        <item x="1948"/>
        <item x="1775"/>
        <item x="3345"/>
        <item x="2331"/>
        <item x="1256"/>
        <item x="1339"/>
        <item x="3047"/>
        <item x="1141"/>
        <item x="1264"/>
        <item x="390"/>
        <item x="3199"/>
        <item x="519"/>
        <item x="1706"/>
        <item x="1382"/>
        <item x="963"/>
        <item x="954"/>
        <item x="347"/>
        <item x="656"/>
        <item x="1549"/>
        <item x="191"/>
        <item x="1985"/>
        <item x="543"/>
        <item x="1117"/>
        <item x="3944"/>
        <item x="3623"/>
        <item x="1473"/>
        <item x="3973"/>
        <item x="4030"/>
        <item x="4031"/>
        <item x="1277"/>
        <item x="3417"/>
        <item x="3437"/>
        <item x="825"/>
        <item x="704"/>
        <item x="1325"/>
        <item x="1273"/>
        <item x="2167"/>
        <item x="510"/>
        <item x="509"/>
        <item x="1992"/>
        <item x="3179"/>
        <item x="2095"/>
        <item x="120"/>
        <item x="2646"/>
        <item x="215"/>
        <item x="1595"/>
        <item x="175"/>
        <item x="1059"/>
        <item x="3810"/>
        <item x="480"/>
        <item x="1072"/>
        <item x="3574"/>
        <item x="140"/>
        <item x="3811"/>
        <item x="2522"/>
        <item x="1654"/>
        <item x="3618"/>
        <item x="895"/>
        <item x="1302"/>
        <item x="2233"/>
        <item x="1272"/>
        <item x="1703"/>
        <item x="2400"/>
        <item x="3343"/>
        <item x="3854"/>
        <item x="1310"/>
        <item x="1352"/>
        <item x="3501"/>
        <item x="29"/>
        <item x="3332"/>
        <item x="3695"/>
        <item x="1115"/>
        <item x="1832"/>
        <item x="1042"/>
        <item x="879"/>
        <item x="2939"/>
        <item x="1361"/>
        <item x="2585"/>
        <item x="3772"/>
        <item x="2504"/>
        <item x="3606"/>
        <item x="650"/>
        <item x="406"/>
        <item x="662"/>
        <item x="1952"/>
        <item x="689"/>
        <item x="317"/>
        <item x="116"/>
        <item x="3721"/>
        <item x="1287"/>
        <item x="857"/>
        <item x="36"/>
        <item x="2387"/>
        <item x="2093"/>
        <item x="451"/>
        <item x="705"/>
        <item x="1924"/>
        <item x="2165"/>
        <item x="1128"/>
        <item x="85"/>
        <item x="830"/>
        <item x="620"/>
        <item x="1555"/>
        <item x="2152"/>
        <item x="498"/>
        <item x="3689"/>
        <item x="1870"/>
        <item x="1219"/>
        <item x="84"/>
        <item x="2123"/>
        <item x="2937"/>
        <item x="940"/>
        <item x="3262"/>
        <item x="354"/>
        <item x="2525"/>
        <item x="1587"/>
        <item x="2984"/>
        <item x="3081"/>
        <item x="1920"/>
        <item x="2107"/>
        <item x="1975"/>
        <item x="2770"/>
        <item x="2132"/>
        <item x="2032"/>
        <item x="3784"/>
        <item x="1727"/>
        <item x="466"/>
        <item x="1106"/>
        <item x="2539"/>
        <item x="2557"/>
        <item x="4029"/>
        <item x="3195"/>
        <item x="4007"/>
        <item x="742"/>
        <item x="842"/>
        <item x="585"/>
        <item x="2992"/>
        <item x="948"/>
        <item x="1335"/>
        <item x="3247"/>
        <item x="2027"/>
        <item x="3133"/>
        <item x="1648"/>
        <item x="2507"/>
        <item x="1196"/>
        <item x="1312"/>
        <item x="3487"/>
        <item x="2067"/>
        <item x="1151"/>
        <item x="3433"/>
        <item x="769"/>
        <item x="3396"/>
        <item x="3560"/>
        <item x="981"/>
        <item x="1996"/>
        <item x="1613"/>
        <item x="412"/>
        <item x="500"/>
        <item x="2343"/>
        <item x="2565"/>
        <item x="2560"/>
        <item x="3211"/>
        <item x="2835"/>
        <item x="4025"/>
        <item x="1764"/>
        <item x="3337"/>
        <item x="3552"/>
        <item x="51"/>
        <item x="3713"/>
        <item x="1407"/>
        <item x="878"/>
        <item x="2253"/>
        <item x="2727"/>
        <item x="1386"/>
        <item x="99"/>
        <item x="3809"/>
        <item x="952"/>
        <item x="3719"/>
        <item x="1748"/>
        <item x="3065"/>
        <item x="3122"/>
        <item x="3694"/>
        <item x="3474"/>
        <item x="881"/>
        <item x="3385"/>
        <item x="1170"/>
        <item x="4014"/>
        <item x="2061"/>
        <item x="2131"/>
        <item x="3242"/>
        <item x="3469"/>
        <item x="3334"/>
        <item x="1822"/>
        <item x="3614"/>
        <item x="3692"/>
        <item x="671"/>
        <item x="1735"/>
        <item x="767"/>
        <item x="3990"/>
        <item x="3717"/>
        <item x="988"/>
        <item x="3764"/>
        <item x="1734"/>
        <item x="1457"/>
        <item x="555"/>
        <item x="3341"/>
        <item x="3217"/>
        <item x="3127"/>
        <item x="3128"/>
        <item x="2028"/>
        <item x="3543"/>
        <item x="1103"/>
        <item x="692"/>
        <item x="270"/>
        <item x="1729"/>
        <item x="666"/>
        <item x="2209"/>
        <item x="3686"/>
        <item x="3084"/>
        <item x="1990"/>
        <item x="3904"/>
        <item x="2389"/>
        <item x="2596"/>
        <item x="2143"/>
        <item x="1279"/>
        <item x="2051"/>
        <item x="2462"/>
        <item x="2767"/>
        <item x="1726"/>
        <item x="3240"/>
        <item x="1400"/>
        <item x="760"/>
        <item x="2468"/>
        <item x="1573"/>
        <item x="9"/>
        <item x="2715"/>
        <item x="285"/>
        <item x="2065"/>
        <item x="2495"/>
        <item x="1186"/>
        <item x="644"/>
        <item x="378"/>
        <item x="3054"/>
        <item x="2498"/>
        <item x="3658"/>
        <item x="3498"/>
        <item x="4073"/>
        <item x="2459"/>
        <item x="3381"/>
        <item x="2455"/>
        <item x="3796"/>
        <item x="1818"/>
        <item x="1499"/>
        <item x="388"/>
        <item x="161"/>
        <item x="1376"/>
        <item x="1910"/>
        <item x="3318"/>
        <item x="3118"/>
        <item x="225"/>
        <item x="3679"/>
        <item x="323"/>
        <item x="142"/>
        <item x="862"/>
        <item x="3638"/>
        <item x="698"/>
        <item x="3455"/>
        <item x="580"/>
        <item x="1885"/>
        <item x="2775"/>
        <item x="1678"/>
        <item x="621"/>
        <item x="2524"/>
        <item x="3131"/>
        <item x="3046"/>
        <item x="114"/>
        <item x="2230"/>
        <item x="2291"/>
        <item x="1236"/>
        <item x="2104"/>
        <item x="2550"/>
        <item x="2594"/>
        <item x="329"/>
        <item x="273"/>
        <item x="2168"/>
        <item x="1497"/>
        <item x="1342"/>
        <item x="3975"/>
        <item x="180"/>
        <item x="95"/>
        <item x="564"/>
        <item x="2305"/>
        <item x="2742"/>
        <item x="3251"/>
        <item x="1108"/>
        <item x="966"/>
        <item x="167"/>
        <item x="2743"/>
        <item x="1722"/>
        <item x="3508"/>
        <item x="482"/>
        <item x="3887"/>
        <item x="186"/>
        <item x="2321"/>
        <item x="1005"/>
        <item x="608"/>
        <item x="138"/>
        <item x="3641"/>
        <item x="2527"/>
        <item x="1932"/>
        <item x="812"/>
        <item x="2036"/>
        <item x="135"/>
        <item x="3238"/>
        <item x="438"/>
        <item x="3788"/>
        <item x="1007"/>
        <item x="2399"/>
        <item x="2695"/>
        <item x="3916"/>
        <item x="1510"/>
        <item x="2847"/>
        <item x="3188"/>
        <item x="3791"/>
        <item x="3140"/>
        <item x="1851"/>
        <item x="3583"/>
        <item x="3208"/>
        <item x="3513"/>
        <item x="2656"/>
        <item x="593"/>
        <item x="2616"/>
        <item x="1919"/>
        <item x="42"/>
        <item x="3272"/>
        <item x="313"/>
        <item x="4088"/>
        <item x="2659"/>
        <item x="6"/>
        <item x="2413"/>
        <item x="1149"/>
        <item x="1533"/>
        <item x="1269"/>
        <item x="2062"/>
        <item x="693"/>
        <item x="2071"/>
        <item x="1791"/>
        <item x="995"/>
        <item x="2369"/>
        <item x="188"/>
        <item x="3476"/>
        <item x="3708"/>
        <item x="1164"/>
        <item x="432"/>
        <item x="2626"/>
        <item x="3792"/>
        <item x="326"/>
        <item x="1124"/>
        <item x="3284"/>
        <item x="37"/>
        <item x="834"/>
        <item x="1324"/>
        <item x="1607"/>
        <item x="2660"/>
        <item x="65"/>
        <item x="1576"/>
        <item x="1396"/>
        <item x="463"/>
        <item x="1670"/>
        <item x="407"/>
        <item x="73"/>
        <item x="521"/>
        <item x="2800"/>
        <item x="2021"/>
        <item x="3299"/>
        <item x="2913"/>
        <item x="2856"/>
        <item x="429"/>
        <item x="1801"/>
        <item x="3873"/>
        <item x="3509"/>
        <item x="1483"/>
        <item x="4100"/>
        <item x="773"/>
        <item x="1201"/>
        <item x="128"/>
        <item x="1329"/>
        <item x="1346"/>
        <item x="1392"/>
        <item x="3879"/>
        <item x="677"/>
        <item x="537"/>
        <item x="262"/>
        <item x="1311"/>
        <item x="1228"/>
        <item x="1590"/>
        <item x="3749"/>
        <item x="3976"/>
        <item x="1301"/>
        <item x="1355"/>
        <item x="3397"/>
        <item x="2701"/>
        <item x="1930"/>
        <item x="2817"/>
        <item x="1102"/>
        <item x="2942"/>
        <item x="199"/>
        <item x="2252"/>
        <item x="1221"/>
        <item x="1313"/>
        <item x="101"/>
        <item x="1557"/>
        <item x="3640"/>
        <item x="2308"/>
        <item x="3639"/>
        <item x="3516"/>
        <item x="1500"/>
        <item x="1972"/>
        <item x="1714"/>
        <item x="718"/>
        <item x="1321"/>
        <item x="3237"/>
        <item x="2039"/>
        <item x="2530"/>
        <item x="3657"/>
        <item x="1437"/>
        <item x="2662"/>
        <item x="3420"/>
        <item x="3435"/>
        <item x="87"/>
        <item x="421"/>
        <item x="849"/>
        <item x="1049"/>
        <item x="1641"/>
        <item x="1206"/>
        <item x="1938"/>
        <item x="3554"/>
        <item x="2618"/>
        <item x="174"/>
        <item x="3994"/>
        <item x="912"/>
        <item x="2352"/>
        <item x="1476"/>
        <item x="2335"/>
        <item x="3676"/>
        <item x="3445"/>
        <item x="2405"/>
        <item x="8"/>
        <item x="2568"/>
        <item x="2244"/>
        <item x="89"/>
        <item x="2414"/>
        <item x="3921"/>
        <item x="1883"/>
        <item x="1633"/>
        <item x="4033"/>
        <item x="2587"/>
        <item x="1991"/>
        <item x="935"/>
        <item x="3935"/>
        <item x="913"/>
        <item x="3438"/>
        <item x="1422"/>
        <item x="1539"/>
        <item x="3344"/>
        <item x="3522"/>
        <item x="2064"/>
        <item x="2762"/>
        <item x="255"/>
        <item x="1167"/>
        <item x="2838"/>
        <item x="1251"/>
        <item x="3366"/>
        <item x="960"/>
        <item x="3612"/>
        <item x="2755"/>
        <item x="428"/>
        <item x="332"/>
        <item x="1569"/>
        <item x="3882"/>
        <item x="2111"/>
        <item x="296"/>
        <item x="3602"/>
        <item x="450"/>
        <item x="2397"/>
        <item x="1544"/>
        <item x="385"/>
        <item x="2363"/>
        <item x="2228"/>
        <item x="3106"/>
        <item x="368"/>
        <item x="170"/>
        <item x="2174"/>
        <item x="3997"/>
        <item x="3324"/>
        <item x="2511"/>
        <item x="307"/>
        <item x="3599"/>
        <item x="3643"/>
        <item x="3143"/>
        <item x="634"/>
        <item x="1624"/>
        <item x="771"/>
        <item x="2843"/>
        <item x="3419"/>
        <item x="211"/>
        <item x="2799"/>
        <item x="3444"/>
        <item x="3568"/>
        <item x="2279"/>
        <item x="1773"/>
        <item x="2029"/>
        <item x="3422"/>
        <item x="3416"/>
        <item x="2365"/>
        <item x="2469"/>
        <item x="2121"/>
        <item x="3830"/>
        <item x="2262"/>
        <item x="2771"/>
        <item x="3407"/>
        <item x="2083"/>
        <item x="1836"/>
        <item x="827"/>
        <item x="2391"/>
        <item x="2437"/>
        <item x="2682"/>
        <item x="3405"/>
        <item x="3818"/>
        <item x="2237"/>
        <item x="1076"/>
        <item x="1668"/>
        <item x="3449"/>
        <item x="3181"/>
        <item x="574"/>
        <item x="3372"/>
        <item x="2345"/>
        <item x="1353"/>
        <item x="681"/>
        <item x="764"/>
        <item x="3852"/>
        <item x="1856"/>
        <item x="1420"/>
        <item x="364"/>
        <item x="911"/>
        <item x="854"/>
        <item x="2722"/>
        <item x="979"/>
        <item x="1631"/>
        <item x="241"/>
        <item x="2591"/>
        <item x="2898"/>
        <item x="2315"/>
        <item x="3742"/>
        <item x="3655"/>
        <item x="1035"/>
        <item x="3518"/>
        <item x="2528"/>
        <item x="2758"/>
        <item x="3269"/>
        <item x="1478"/>
        <item x="469"/>
        <item x="1603"/>
        <item x="615"/>
        <item x="3074"/>
        <item x="2378"/>
        <item x="397"/>
        <item x="786"/>
        <item x="1963"/>
        <item x="2001"/>
        <item x="2058"/>
        <item x="3883"/>
        <item x="1639"/>
        <item x="2015"/>
        <item x="3411"/>
        <item x="2471"/>
        <item x="618"/>
        <item x="3702"/>
        <item x="1337"/>
        <item x="2734"/>
        <item x="3816"/>
        <item x="1385"/>
        <item x="3893"/>
        <item x="787"/>
        <item x="1351"/>
        <item x="1512"/>
        <item x="2272"/>
        <item x="3808"/>
        <item x="1915"/>
        <item x="2203"/>
        <item x="3389"/>
        <item x="702"/>
        <item x="3183"/>
        <item x="1906"/>
        <item x="2879"/>
        <item x="1782"/>
        <item x="365"/>
        <item x="532"/>
        <item x="607"/>
        <item x="2129"/>
        <item x="2766"/>
        <item x="166"/>
        <item x="2751"/>
        <item x="965"/>
        <item x="2784"/>
        <item x="4055"/>
        <item x="1817"/>
        <item x="2394"/>
        <item x="2813"/>
        <item x="1171"/>
        <item x="517"/>
        <item x="3186"/>
        <item x="1330"/>
        <item x="1747"/>
        <item x="3829"/>
        <item x="534"/>
        <item x="637"/>
        <item x="2302"/>
        <item x="1362"/>
        <item x="2013"/>
        <item x="3027"/>
        <item x="1812"/>
        <item x="1795"/>
        <item x="3608"/>
        <item x="452"/>
        <item x="2173"/>
        <item x="3347"/>
        <item x="3279"/>
        <item x="2887"/>
        <item x="915"/>
        <item x="2276"/>
        <item x="2148"/>
        <item x="1897"/>
        <item x="1085"/>
        <item x="2516"/>
        <item x="1683"/>
        <item x="467"/>
        <item x="2831"/>
        <item x="2340"/>
        <item x="2140"/>
        <item x="1374"/>
        <item x="3439"/>
        <item x="1484"/>
        <item x="3286"/>
        <item x="1798"/>
        <item x="2951"/>
        <item x="2663"/>
        <item x="2106"/>
        <item x="335"/>
        <item x="4090"/>
        <item x="3210"/>
        <item x="1185"/>
        <item x="3076"/>
        <item x="1239"/>
        <item x="2529"/>
        <item x="663"/>
        <item x="2212"/>
        <item x="1136"/>
        <item x="1188"/>
        <item x="3546"/>
        <item x="2628"/>
        <item x="3387"/>
        <item x="3584"/>
        <item x="359"/>
        <item x="2232"/>
        <item x="2617"/>
        <item x="3068"/>
        <item x="3646"/>
        <item x="3636"/>
        <item x="3690"/>
        <item x="205"/>
        <item x="3369"/>
        <item x="2819"/>
        <item x="1609"/>
        <item x="183"/>
        <item x="1550"/>
        <item x="309"/>
        <item x="814"/>
        <item x="3243"/>
        <item x="1096"/>
        <item x="2564"/>
        <item x="3087"/>
        <item x="1506"/>
        <item x="1724"/>
        <item x="835"/>
        <item x="1707"/>
        <item x="1908"/>
        <item x="2912"/>
        <item x="1303"/>
        <item x="1328"/>
        <item x="1418"/>
        <item x="2941"/>
        <item x="777"/>
        <item x="3459"/>
        <item x="3360"/>
        <item x="88"/>
        <item x="3148"/>
        <item x="3851"/>
        <item x="824"/>
        <item x="1"/>
        <item x="1844"/>
        <item x="3802"/>
        <item x="880"/>
        <item x="2821"/>
        <item x="3254"/>
        <item x="3972"/>
        <item x="2314"/>
        <item x="2976"/>
        <item x="399"/>
        <item x="3002"/>
        <item x="3193"/>
        <item x="2750"/>
        <item x="3938"/>
        <item x="1147"/>
        <item x="611"/>
        <item x="3221"/>
        <item x="1113"/>
        <item x="2005"/>
        <item x="1750"/>
        <item x="3198"/>
        <item x="1401"/>
        <item x="443"/>
        <item x="1481"/>
        <item x="362"/>
        <item x="1730"/>
        <item x="3415"/>
        <item x="367"/>
        <item x="3801"/>
        <item x="1998"/>
        <item x="221"/>
        <item x="2962"/>
        <item x="3215"/>
        <item x="909"/>
        <item x="3951"/>
        <item x="1862"/>
        <item x="1281"/>
        <item x="1779"/>
        <item x="3229"/>
        <item x="3135"/>
        <item x="3114"/>
        <item x="4091"/>
        <item x="2622"/>
        <item x="372"/>
        <item x="719"/>
        <item x="1348"/>
        <item x="3672"/>
        <item x="1051"/>
        <item x="208"/>
        <item x="1383"/>
        <item x="2946"/>
        <item x="561"/>
        <item x="3696"/>
        <item x="571"/>
        <item x="613"/>
        <item x="2501"/>
        <item x="1338"/>
        <item x="3542"/>
        <item x="3511"/>
        <item x="2600"/>
        <item x="2882"/>
        <item x="1577"/>
        <item x="2723"/>
        <item x="3556"/>
        <item x="1075"/>
        <item x="2476"/>
        <item x="1540"/>
        <item x="993"/>
        <item x="975"/>
        <item x="1865"/>
        <item x="3475"/>
        <item x="2218"/>
        <item x="2038"/>
        <item x="197"/>
        <item x="1616"/>
        <item x="2482"/>
        <item x="1712"/>
        <item x="610"/>
        <item x="595"/>
        <item x="670"/>
        <item x="2017"/>
        <item x="1322"/>
        <item x="2436"/>
        <item x="2595"/>
        <item x="294"/>
        <item x="2818"/>
        <item x="316"/>
        <item x="348"/>
        <item x="2370"/>
        <item x="628"/>
        <item x="1074"/>
        <item x="3958"/>
        <item x="3783"/>
        <item x="3101"/>
        <item x="2759"/>
        <item x="1709"/>
        <item x="1055"/>
        <item x="759"/>
        <item x="2474"/>
        <item x="638"/>
        <item x="1286"/>
        <item x="3271"/>
        <item x="544"/>
        <item x="985"/>
        <item x="1518"/>
        <item x="2970"/>
        <item x="1032"/>
        <item x="2956"/>
        <item x="2440"/>
        <item x="1768"/>
        <item x="4054"/>
        <item x="3953"/>
        <item x="508"/>
        <item x="3860"/>
        <item x="3648"/>
        <item x="122"/>
        <item x="3806"/>
        <item x="3995"/>
        <item x="2386"/>
        <item x="3868"/>
        <item x="2736"/>
        <item x="1635"/>
        <item x="2177"/>
        <item x="1444"/>
        <item x="2549"/>
        <item x="1515"/>
        <item x="2234"/>
        <item x="1414"/>
        <item x="2885"/>
        <item x="3716"/>
        <item x="3176"/>
        <item x="1543"/>
        <item x="3257"/>
        <item x="3338"/>
        <item x="735"/>
        <item x="2689"/>
        <item x="642"/>
        <item x="2175"/>
        <item x="888"/>
        <item x="4106"/>
        <item x="2007"/>
        <item x="1583"/>
        <item x="877"/>
        <item x="1530"/>
        <item x="1547"/>
        <item x="2133"/>
        <item x="2520"/>
        <item x="349"/>
        <item x="3549"/>
        <item x="1148"/>
        <item x="1759"/>
        <item x="3832"/>
        <item x="2840"/>
        <item x="3741"/>
        <item x="2974"/>
        <item x="352"/>
        <item x="604"/>
        <item x="636"/>
        <item x="1214"/>
        <item x="11"/>
        <item x="2125"/>
        <item x="794"/>
        <item x="1445"/>
        <item x="2206"/>
        <item x="1950"/>
        <item x="373"/>
        <item x="3021"/>
        <item x="1622"/>
        <item x="159"/>
        <item x="423"/>
        <item x="1636"/>
        <item x="1111"/>
        <item x="2794"/>
        <item x="2514"/>
        <item x="2221"/>
        <item x="789"/>
        <item x="3691"/>
        <item x="1260"/>
        <item x="991"/>
        <item x="2097"/>
        <item x="1232"/>
        <item x="1015"/>
        <item x="3205"/>
        <item x="3910"/>
        <item x="165"/>
        <item x="3735"/>
        <item x="1962"/>
        <item x="2180"/>
        <item x="3196"/>
        <item x="3771"/>
        <item x="275"/>
        <item x="2242"/>
        <item x="1393"/>
        <item x="4078"/>
        <item x="4042"/>
        <item x="3104"/>
        <item x="1692"/>
        <item x="2980"/>
        <item x="2295"/>
        <item x="92"/>
        <item x="1789"/>
        <item x="3082"/>
        <item x="3258"/>
        <item x="972"/>
        <item x="3841"/>
        <item x="1184"/>
        <item x="3040"/>
        <item x="3409"/>
        <item x="1810"/>
        <item x="1459"/>
        <item x="387"/>
        <item x="1520"/>
        <item x="2367"/>
        <item x="691"/>
        <item x="3867"/>
        <item x="2002"/>
        <item x="363"/>
        <item x="752"/>
        <item x="3769"/>
        <item x="1370"/>
        <item x="3151"/>
        <item x="2438"/>
        <item x="338"/>
        <item x="3981"/>
        <item x="590"/>
        <item x="1682"/>
        <item x="2385"/>
        <item x="2911"/>
        <item x="2193"/>
        <item x="3447"/>
        <item x="1278"/>
        <item x="1292"/>
        <item x="1778"/>
        <item x="1861"/>
        <item x="129"/>
        <item x="1841"/>
        <item x="2924"/>
        <item x="3136"/>
        <item x="1564"/>
        <item x="2282"/>
        <item x="1620"/>
        <item x="2693"/>
        <item x="1494"/>
        <item x="3651"/>
        <item x="601"/>
        <item x="3138"/>
        <item x="1285"/>
        <item x="289"/>
        <item x="633"/>
        <item x="2049"/>
        <item x="3819"/>
        <item x="885"/>
        <item x="874"/>
        <item x="3835"/>
        <item x="1770"/>
        <item x="1438"/>
        <item x="533"/>
        <item x="3165"/>
        <item x="551"/>
        <item x="829"/>
        <item x="2563"/>
        <item x="3307"/>
        <item x="1289"/>
        <item x="3486"/>
        <item x="2521"/>
        <item x="2292"/>
        <item x="3129"/>
        <item x="1602"/>
        <item x="967"/>
        <item x="1813"/>
        <item x="3578"/>
        <item x="2"/>
        <item x="3649"/>
        <item x="4004"/>
        <item x="458"/>
        <item x="1146"/>
        <item x="1797"/>
        <item x="1356"/>
        <item x="410"/>
        <item x="542"/>
        <item x="491"/>
        <item x="2947"/>
        <item x="118"/>
        <item x="2934"/>
        <item x="2680"/>
        <item x="3863"/>
        <item x="505"/>
        <item x="2868"/>
        <item x="2353"/>
        <item x="3943"/>
        <item x="248"/>
        <item x="1112"/>
        <item x="1254"/>
        <item x="3652"/>
        <item x="189"/>
        <item x="3823"/>
        <item x="3550"/>
        <item x="1632"/>
        <item x="3499"/>
        <item x="1150"/>
        <item x="1898"/>
        <item x="3015"/>
        <item x="1463"/>
        <item x="1432"/>
        <item x="941"/>
        <item x="3665"/>
        <item x="3488"/>
        <item x="584"/>
        <item x="495"/>
        <item x="1187"/>
        <item x="4002"/>
        <item x="2556"/>
        <item x="404"/>
        <item x="2572"/>
        <item x="3134"/>
        <item x="3403"/>
        <item x="126"/>
        <item x="3775"/>
        <item x="1528"/>
        <item x="700"/>
        <item x="1093"/>
        <item x="1118"/>
        <item x="2729"/>
        <item x="1065"/>
        <item x="2220"/>
        <item x="324"/>
        <item x="2135"/>
        <item x="1887"/>
        <item x="33"/>
        <item x="3736"/>
        <item x="1958"/>
        <item x="1922"/>
        <item x="3364"/>
        <item x="3684"/>
        <item x="815"/>
        <item x="3924"/>
        <item x="2641"/>
        <item x="447"/>
        <item x="575"/>
        <item x="1411"/>
        <item x="244"/>
        <item x="2309"/>
        <item x="1746"/>
        <item x="3984"/>
        <item x="2796"/>
        <item x="2598"/>
        <item x="1566"/>
        <item x="403"/>
        <item x="350"/>
        <item x="751"/>
        <item x="2685"/>
        <item x="4094"/>
        <item x="2917"/>
        <item x="2816"/>
        <item x="1816"/>
        <item x="2117"/>
        <item x="2636"/>
        <item x="3898"/>
        <item x="2943"/>
        <item x="2845"/>
        <item x="3931"/>
        <item x="712"/>
        <item x="652"/>
        <item x="3191"/>
        <item x="3335"/>
        <item x="1645"/>
        <item x="2602"/>
        <item x="444"/>
        <item x="1154"/>
        <item x="1291"/>
        <item x="2195"/>
        <item x="565"/>
        <item x="932"/>
        <item x="1762"/>
        <item x="808"/>
        <item x="1787"/>
        <item x="3862"/>
        <item x="2301"/>
        <item x="83"/>
        <item x="1830"/>
        <item x="3846"/>
        <item x="3424"/>
        <item x="2288"/>
        <item x="3352"/>
        <item x="1820"/>
        <item x="2364"/>
        <item x="3313"/>
        <item x="3787"/>
        <item x="3853"/>
        <item x="3025"/>
        <item x="641"/>
        <item x="2317"/>
        <item x="1095"/>
        <item x="2191"/>
        <item x="2023"/>
        <item x="2815"/>
        <item x="2247"/>
        <item x="3869"/>
        <item x="3245"/>
        <item x="3533"/>
        <item x="213"/>
        <item x="2153"/>
        <item x="3534"/>
        <item x="2573"/>
        <item x="1521"/>
        <item x="1230"/>
        <item x="3575"/>
        <item x="1814"/>
        <item x="3349"/>
        <item x="112"/>
        <item x="639"/>
        <item x="748"/>
        <item x="3700"/>
        <item x="1623"/>
        <item x="2120"/>
        <item x="1180"/>
        <item x="1537"/>
        <item x="1619"/>
        <item x="1977"/>
        <item x="3876"/>
        <item x="804"/>
        <item x="1399"/>
        <item x="43"/>
        <item x="3582"/>
        <item x="916"/>
        <item x="1675"/>
        <item x="4066"/>
        <item x="1193"/>
        <item x="1263"/>
        <item x="654"/>
        <item x="232"/>
        <item x="2792"/>
        <item x="32"/>
        <item x="2041"/>
        <item x="2449"/>
        <item x="3707"/>
        <item x="1937"/>
        <item x="619"/>
        <item x="3055"/>
        <item x="3712"/>
        <item x="4015"/>
        <item x="536"/>
        <item x="2142"/>
        <item x="3912"/>
        <item x="3964"/>
        <item x="80"/>
        <item x="3467"/>
        <item x="1859"/>
        <item x="2634"/>
        <item x="1567"/>
        <item x="2047"/>
        <item x="3003"/>
        <item x="3399"/>
        <item x="2196"/>
        <item x="1344"/>
        <item x="4102"/>
        <item x="1319"/>
        <item x="822"/>
        <item x="3096"/>
        <item x="676"/>
        <item x="2880"/>
        <item x="3336"/>
        <item x="1687"/>
        <item x="207"/>
        <item x="1835"/>
        <item x="977"/>
        <item x="1901"/>
        <item x="2583"/>
        <item x="1858"/>
        <item x="852"/>
        <item x="1860"/>
        <item x="837"/>
        <item x="272"/>
        <item x="3837"/>
        <item x="648"/>
        <item x="2639"/>
        <item x="1934"/>
        <item x="810"/>
        <item x="3048"/>
        <item x="3967"/>
        <item x="3493"/>
        <item x="2130"/>
        <item x="3116"/>
        <item x="1783"/>
        <item x="1442"/>
        <item x="3872"/>
        <item x="3952"/>
        <item x="2543"/>
        <item x="481"/>
        <item x="775"/>
        <item x="3443"/>
        <item x="2312"/>
        <item x="1266"/>
        <item x="1988"/>
        <item x="1320"/>
        <item x="2697"/>
        <item x="1694"/>
        <item x="3848"/>
        <item x="3836"/>
        <item x="2181"/>
        <item x="2092"/>
        <item x="4045"/>
        <item x="1387"/>
        <item x="1627"/>
        <item x="330"/>
        <item x="2592"/>
        <item x="2198"/>
        <item x="2184"/>
        <item x="632"/>
        <item x="3175"/>
        <item x="253"/>
        <item x="460"/>
        <item x="1827"/>
        <item x="2505"/>
        <item x="77"/>
        <item x="2833"/>
        <item x="96"/>
        <item x="2348"/>
        <item x="588"/>
        <item x="1943"/>
        <item x="1169"/>
        <item x="79"/>
        <item x="2574"/>
        <item x="1826"/>
        <item x="260"/>
        <item x="2674"/>
        <item x="3478"/>
        <item x="150"/>
        <item x="4"/>
        <item x="3594"/>
        <item x="710"/>
        <item x="609"/>
        <item x="3431"/>
        <item x="921"/>
        <item x="147"/>
        <item x="2677"/>
        <item x="3805"/>
        <item x="45"/>
        <item x="3631"/>
        <item x="102"/>
        <item x="539"/>
        <item x="3314"/>
        <item x="1561"/>
        <item x="1976"/>
        <item x="3839"/>
        <item x="2928"/>
        <item x="4077"/>
        <item x="1579"/>
        <item x="891"/>
        <item x="2901"/>
        <item x="2632"/>
        <item x="4038"/>
        <item x="3917"/>
        <item x="3687"/>
        <item x="3454"/>
        <item x="3013"/>
        <item x="2329"/>
        <item x="3746"/>
        <item x="162"/>
        <item x="2055"/>
        <item x="953"/>
        <item x="1308"/>
        <item x="1970"/>
        <item x="4074"/>
        <item x="2454"/>
        <item x="3724"/>
        <item x="3709"/>
        <item x="149"/>
        <item x="3441"/>
        <item x="3450"/>
        <item x="4009"/>
        <item x="522"/>
        <item x="3913"/>
        <item x="2213"/>
        <item x="1731"/>
        <item x="3537"/>
        <item x="108"/>
        <item x="887"/>
        <item x="3166"/>
        <item x="937"/>
        <item x="2681"/>
        <item x="687"/>
        <item x="709"/>
        <item x="2791"/>
        <item x="3727"/>
        <item x="3312"/>
        <item x="264"/>
        <item x="1792"/>
        <item x="3685"/>
        <item x="2485"/>
        <item x="3748"/>
        <item x="2082"/>
        <item x="271"/>
        <item x="1625"/>
        <item x="1767"/>
        <item x="3777"/>
        <item x="1909"/>
        <item x="547"/>
        <item x="3228"/>
        <item x="27"/>
        <item x="2488"/>
        <item x="351"/>
        <item x="1621"/>
        <item x="4107"/>
        <item t="default"/>
      </items>
    </pivotField>
    <pivotField showAll="0"/>
    <pivotField showAll="0"/>
    <pivotField showAll="0"/>
    <pivotField axis="axisPage" multipleItemSelectionAllowed="1" showAll="0">
      <items count="6">
        <item h="1" x="2"/>
        <item x="1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530"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5"/>
    </i>
    <i>
      <x v="17"/>
    </i>
    <i>
      <x v="18"/>
    </i>
    <i>
      <x v="19"/>
    </i>
    <i>
      <x v="20"/>
    </i>
    <i>
      <x v="23"/>
    </i>
    <i>
      <x v="25"/>
    </i>
    <i>
      <x v="28"/>
    </i>
    <i>
      <x v="30"/>
    </i>
    <i>
      <x v="36"/>
    </i>
    <i>
      <x v="37"/>
    </i>
    <i>
      <x v="39"/>
    </i>
    <i>
      <x v="40"/>
    </i>
    <i>
      <x v="42"/>
    </i>
    <i>
      <x v="49"/>
    </i>
    <i>
      <x v="53"/>
    </i>
    <i>
      <x v="57"/>
    </i>
    <i>
      <x v="58"/>
    </i>
    <i>
      <x v="60"/>
    </i>
    <i>
      <x v="61"/>
    </i>
    <i>
      <x v="62"/>
    </i>
    <i>
      <x v="64"/>
    </i>
    <i>
      <x v="66"/>
    </i>
    <i>
      <x v="71"/>
    </i>
    <i>
      <x v="79"/>
    </i>
    <i>
      <x v="80"/>
    </i>
    <i>
      <x v="85"/>
    </i>
    <i>
      <x v="89"/>
    </i>
    <i>
      <x v="99"/>
    </i>
    <i>
      <x v="100"/>
    </i>
    <i>
      <x v="101"/>
    </i>
    <i>
      <x v="102"/>
    </i>
    <i>
      <x v="107"/>
    </i>
    <i>
      <x v="114"/>
    </i>
    <i>
      <x v="116"/>
    </i>
    <i>
      <x v="119"/>
    </i>
    <i>
      <x v="123"/>
    </i>
    <i>
      <x v="124"/>
    </i>
    <i>
      <x v="126"/>
    </i>
    <i>
      <x v="127"/>
    </i>
    <i>
      <x v="128"/>
    </i>
    <i>
      <x v="134"/>
    </i>
    <i>
      <x v="139"/>
    </i>
    <i>
      <x v="143"/>
    </i>
    <i>
      <x v="145"/>
    </i>
    <i>
      <x v="147"/>
    </i>
    <i>
      <x v="149"/>
    </i>
    <i>
      <x v="153"/>
    </i>
    <i>
      <x v="154"/>
    </i>
    <i>
      <x v="155"/>
    </i>
    <i>
      <x v="156"/>
    </i>
    <i>
      <x v="158"/>
    </i>
    <i>
      <x v="161"/>
    </i>
    <i>
      <x v="166"/>
    </i>
    <i>
      <x v="176"/>
    </i>
    <i>
      <x v="178"/>
    </i>
    <i>
      <x v="184"/>
    </i>
    <i>
      <x v="186"/>
    </i>
    <i>
      <x v="189"/>
    </i>
    <i>
      <x v="191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6"/>
    </i>
    <i>
      <x v="211"/>
    </i>
    <i>
      <x v="214"/>
    </i>
    <i>
      <x v="215"/>
    </i>
    <i>
      <x v="216"/>
    </i>
    <i>
      <x v="224"/>
    </i>
    <i>
      <x v="225"/>
    </i>
    <i>
      <x v="230"/>
    </i>
    <i>
      <x v="231"/>
    </i>
    <i>
      <x v="232"/>
    </i>
    <i>
      <x v="236"/>
    </i>
    <i>
      <x v="238"/>
    </i>
    <i>
      <x v="239"/>
    </i>
    <i>
      <x v="243"/>
    </i>
    <i>
      <x v="245"/>
    </i>
    <i>
      <x v="246"/>
    </i>
    <i>
      <x v="250"/>
    </i>
    <i>
      <x v="251"/>
    </i>
    <i>
      <x v="252"/>
    </i>
    <i>
      <x v="258"/>
    </i>
    <i>
      <x v="260"/>
    </i>
    <i>
      <x v="273"/>
    </i>
    <i>
      <x v="278"/>
    </i>
    <i>
      <x v="280"/>
    </i>
    <i>
      <x v="282"/>
    </i>
    <i>
      <x v="285"/>
    </i>
    <i>
      <x v="290"/>
    </i>
    <i>
      <x v="291"/>
    </i>
    <i>
      <x v="294"/>
    </i>
    <i>
      <x v="295"/>
    </i>
    <i>
      <x v="298"/>
    </i>
    <i>
      <x v="299"/>
    </i>
    <i>
      <x v="300"/>
    </i>
    <i>
      <x v="305"/>
    </i>
    <i>
      <x v="306"/>
    </i>
    <i>
      <x v="307"/>
    </i>
    <i>
      <x v="308"/>
    </i>
    <i>
      <x v="309"/>
    </i>
    <i>
      <x v="310"/>
    </i>
    <i>
      <x v="313"/>
    </i>
    <i>
      <x v="315"/>
    </i>
    <i>
      <x v="318"/>
    </i>
    <i>
      <x v="323"/>
    </i>
    <i>
      <x v="325"/>
    </i>
    <i>
      <x v="327"/>
    </i>
    <i>
      <x v="333"/>
    </i>
    <i>
      <x v="334"/>
    </i>
    <i>
      <x v="337"/>
    </i>
    <i>
      <x v="338"/>
    </i>
    <i>
      <x v="342"/>
    </i>
    <i>
      <x v="345"/>
    </i>
    <i>
      <x v="351"/>
    </i>
    <i>
      <x v="352"/>
    </i>
    <i>
      <x v="353"/>
    </i>
    <i>
      <x v="355"/>
    </i>
    <i>
      <x v="356"/>
    </i>
    <i>
      <x v="359"/>
    </i>
    <i>
      <x v="363"/>
    </i>
    <i>
      <x v="365"/>
    </i>
    <i>
      <x v="367"/>
    </i>
    <i>
      <x v="370"/>
    </i>
    <i>
      <x v="371"/>
    </i>
    <i>
      <x v="373"/>
    </i>
    <i>
      <x v="374"/>
    </i>
    <i>
      <x v="375"/>
    </i>
    <i>
      <x v="378"/>
    </i>
    <i>
      <x v="382"/>
    </i>
    <i>
      <x v="385"/>
    </i>
    <i>
      <x v="386"/>
    </i>
    <i>
      <x v="388"/>
    </i>
    <i>
      <x v="392"/>
    </i>
    <i>
      <x v="393"/>
    </i>
    <i>
      <x v="395"/>
    </i>
    <i>
      <x v="396"/>
    </i>
    <i>
      <x v="400"/>
    </i>
    <i>
      <x v="401"/>
    </i>
    <i>
      <x v="405"/>
    </i>
    <i>
      <x v="408"/>
    </i>
    <i>
      <x v="409"/>
    </i>
    <i>
      <x v="411"/>
    </i>
    <i>
      <x v="413"/>
    </i>
    <i>
      <x v="420"/>
    </i>
    <i>
      <x v="426"/>
    </i>
    <i>
      <x v="427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3"/>
    </i>
    <i>
      <x v="446"/>
    </i>
    <i>
      <x v="449"/>
    </i>
    <i>
      <x v="450"/>
    </i>
    <i>
      <x v="452"/>
    </i>
    <i>
      <x v="454"/>
    </i>
    <i>
      <x v="455"/>
    </i>
    <i>
      <x v="456"/>
    </i>
    <i>
      <x v="457"/>
    </i>
    <i>
      <x v="461"/>
    </i>
    <i>
      <x v="463"/>
    </i>
    <i>
      <x v="469"/>
    </i>
    <i>
      <x v="470"/>
    </i>
    <i>
      <x v="478"/>
    </i>
    <i>
      <x v="488"/>
    </i>
    <i>
      <x v="491"/>
    </i>
    <i>
      <x v="500"/>
    </i>
    <i>
      <x v="504"/>
    </i>
    <i>
      <x v="506"/>
    </i>
    <i>
      <x v="510"/>
    </i>
    <i>
      <x v="512"/>
    </i>
    <i>
      <x v="515"/>
    </i>
    <i>
      <x v="519"/>
    </i>
    <i>
      <x v="520"/>
    </i>
    <i>
      <x v="523"/>
    </i>
    <i>
      <x v="531"/>
    </i>
    <i>
      <x v="532"/>
    </i>
    <i>
      <x v="535"/>
    </i>
    <i>
      <x v="539"/>
    </i>
    <i>
      <x v="541"/>
    </i>
    <i>
      <x v="542"/>
    </i>
    <i>
      <x v="544"/>
    </i>
    <i>
      <x v="546"/>
    </i>
    <i>
      <x v="547"/>
    </i>
    <i>
      <x v="548"/>
    </i>
    <i>
      <x v="549"/>
    </i>
    <i>
      <x v="553"/>
    </i>
    <i>
      <x v="556"/>
    </i>
    <i>
      <x v="557"/>
    </i>
    <i>
      <x v="559"/>
    </i>
    <i>
      <x v="569"/>
    </i>
    <i>
      <x v="571"/>
    </i>
    <i>
      <x v="576"/>
    </i>
    <i>
      <x v="578"/>
    </i>
    <i>
      <x v="581"/>
    </i>
    <i>
      <x v="585"/>
    </i>
    <i>
      <x v="602"/>
    </i>
    <i>
      <x v="608"/>
    </i>
    <i>
      <x v="612"/>
    </i>
    <i>
      <x v="614"/>
    </i>
    <i>
      <x v="617"/>
    </i>
    <i>
      <x v="620"/>
    </i>
    <i>
      <x v="622"/>
    </i>
    <i>
      <x v="630"/>
    </i>
    <i>
      <x v="637"/>
    </i>
    <i>
      <x v="638"/>
    </i>
    <i>
      <x v="641"/>
    </i>
    <i>
      <x v="642"/>
    </i>
    <i>
      <x v="643"/>
    </i>
    <i>
      <x v="648"/>
    </i>
    <i>
      <x v="653"/>
    </i>
    <i>
      <x v="654"/>
    </i>
    <i>
      <x v="655"/>
    </i>
    <i>
      <x v="658"/>
    </i>
    <i>
      <x v="660"/>
    </i>
    <i>
      <x v="661"/>
    </i>
    <i>
      <x v="663"/>
    </i>
    <i>
      <x v="665"/>
    </i>
    <i>
      <x v="666"/>
    </i>
    <i>
      <x v="671"/>
    </i>
    <i>
      <x v="674"/>
    </i>
    <i>
      <x v="675"/>
    </i>
    <i>
      <x v="679"/>
    </i>
    <i>
      <x v="689"/>
    </i>
    <i>
      <x v="690"/>
    </i>
    <i>
      <x v="693"/>
    </i>
    <i>
      <x v="694"/>
    </i>
    <i>
      <x v="695"/>
    </i>
    <i>
      <x v="697"/>
    </i>
    <i>
      <x v="698"/>
    </i>
    <i>
      <x v="700"/>
    </i>
    <i>
      <x v="706"/>
    </i>
    <i>
      <x v="710"/>
    </i>
    <i>
      <x v="716"/>
    </i>
    <i>
      <x v="718"/>
    </i>
    <i>
      <x v="723"/>
    </i>
    <i>
      <x v="728"/>
    </i>
    <i>
      <x v="733"/>
    </i>
    <i>
      <x v="735"/>
    </i>
    <i>
      <x v="736"/>
    </i>
    <i>
      <x v="739"/>
    </i>
    <i>
      <x v="741"/>
    </i>
    <i>
      <x v="746"/>
    </i>
    <i>
      <x v="748"/>
    </i>
    <i>
      <x v="749"/>
    </i>
    <i>
      <x v="751"/>
    </i>
    <i>
      <x v="757"/>
    </i>
    <i>
      <x v="758"/>
    </i>
    <i>
      <x v="760"/>
    </i>
    <i>
      <x v="762"/>
    </i>
    <i>
      <x v="763"/>
    </i>
    <i>
      <x v="764"/>
    </i>
    <i>
      <x v="766"/>
    </i>
    <i>
      <x v="769"/>
    </i>
    <i>
      <x v="772"/>
    </i>
    <i>
      <x v="773"/>
    </i>
    <i>
      <x v="774"/>
    </i>
    <i>
      <x v="778"/>
    </i>
    <i>
      <x v="779"/>
    </i>
    <i>
      <x v="785"/>
    </i>
    <i>
      <x v="792"/>
    </i>
    <i>
      <x v="793"/>
    </i>
    <i>
      <x v="795"/>
    </i>
    <i>
      <x v="796"/>
    </i>
    <i>
      <x v="798"/>
    </i>
    <i>
      <x v="802"/>
    </i>
    <i>
      <x v="803"/>
    </i>
    <i>
      <x v="806"/>
    </i>
    <i>
      <x v="812"/>
    </i>
    <i>
      <x v="818"/>
    </i>
    <i>
      <x v="821"/>
    </i>
    <i>
      <x v="822"/>
    </i>
    <i>
      <x v="823"/>
    </i>
    <i>
      <x v="825"/>
    </i>
    <i>
      <x v="829"/>
    </i>
    <i>
      <x v="839"/>
    </i>
    <i>
      <x v="841"/>
    </i>
    <i>
      <x v="843"/>
    </i>
    <i>
      <x v="845"/>
    </i>
    <i>
      <x v="847"/>
    </i>
    <i>
      <x v="848"/>
    </i>
    <i>
      <x v="849"/>
    </i>
    <i>
      <x v="851"/>
    </i>
    <i>
      <x v="853"/>
    </i>
    <i>
      <x v="859"/>
    </i>
    <i>
      <x v="863"/>
    </i>
    <i>
      <x v="865"/>
    </i>
    <i>
      <x v="870"/>
    </i>
    <i>
      <x v="871"/>
    </i>
    <i>
      <x v="873"/>
    </i>
    <i>
      <x v="874"/>
    </i>
    <i>
      <x v="875"/>
    </i>
    <i>
      <x v="876"/>
    </i>
    <i>
      <x v="885"/>
    </i>
    <i>
      <x v="892"/>
    </i>
    <i>
      <x v="893"/>
    </i>
    <i>
      <x v="897"/>
    </i>
    <i>
      <x v="902"/>
    </i>
    <i>
      <x v="906"/>
    </i>
    <i>
      <x v="908"/>
    </i>
    <i>
      <x v="909"/>
    </i>
    <i>
      <x v="911"/>
    </i>
    <i>
      <x v="914"/>
    </i>
    <i>
      <x v="915"/>
    </i>
    <i>
      <x v="916"/>
    </i>
    <i>
      <x v="920"/>
    </i>
    <i>
      <x v="929"/>
    </i>
    <i>
      <x v="930"/>
    </i>
    <i>
      <x v="932"/>
    </i>
    <i>
      <x v="933"/>
    </i>
    <i>
      <x v="936"/>
    </i>
    <i>
      <x v="938"/>
    </i>
    <i>
      <x v="941"/>
    </i>
    <i>
      <x v="942"/>
    </i>
    <i>
      <x v="947"/>
    </i>
    <i>
      <x v="950"/>
    </i>
    <i>
      <x v="952"/>
    </i>
    <i>
      <x v="958"/>
    </i>
    <i>
      <x v="959"/>
    </i>
    <i>
      <x v="961"/>
    </i>
    <i>
      <x v="964"/>
    </i>
    <i>
      <x v="965"/>
    </i>
    <i>
      <x v="970"/>
    </i>
    <i>
      <x v="971"/>
    </i>
    <i>
      <x v="972"/>
    </i>
    <i>
      <x v="973"/>
    </i>
    <i>
      <x v="974"/>
    </i>
    <i>
      <x v="977"/>
    </i>
    <i>
      <x v="978"/>
    </i>
    <i>
      <x v="979"/>
    </i>
    <i>
      <x v="983"/>
    </i>
    <i>
      <x v="990"/>
    </i>
    <i>
      <x v="991"/>
    </i>
    <i>
      <x v="994"/>
    </i>
    <i>
      <x v="996"/>
    </i>
    <i>
      <x v="998"/>
    </i>
    <i>
      <x v="999"/>
    </i>
    <i>
      <x v="1000"/>
    </i>
    <i>
      <x v="1001"/>
    </i>
    <i>
      <x v="1005"/>
    </i>
    <i>
      <x v="1006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20"/>
    </i>
    <i>
      <x v="1022"/>
    </i>
    <i>
      <x v="1031"/>
    </i>
    <i>
      <x v="1040"/>
    </i>
    <i>
      <x v="1044"/>
    </i>
    <i>
      <x v="1046"/>
    </i>
    <i>
      <x v="1048"/>
    </i>
    <i>
      <x v="1049"/>
    </i>
    <i>
      <x v="1052"/>
    </i>
    <i>
      <x v="1053"/>
    </i>
    <i>
      <x v="1056"/>
    </i>
    <i>
      <x v="1058"/>
    </i>
    <i>
      <x v="1061"/>
    </i>
    <i>
      <x v="1065"/>
    </i>
    <i>
      <x v="1066"/>
    </i>
    <i>
      <x v="1068"/>
    </i>
    <i>
      <x v="1070"/>
    </i>
    <i>
      <x v="1072"/>
    </i>
    <i>
      <x v="1073"/>
    </i>
    <i>
      <x v="1076"/>
    </i>
    <i>
      <x v="1078"/>
    </i>
    <i>
      <x v="1081"/>
    </i>
    <i>
      <x v="1084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6"/>
    </i>
    <i>
      <x v="1108"/>
    </i>
    <i>
      <x v="1109"/>
    </i>
    <i>
      <x v="1114"/>
    </i>
    <i>
      <x v="1115"/>
    </i>
    <i>
      <x v="1116"/>
    </i>
    <i>
      <x v="1117"/>
    </i>
    <i>
      <x v="1121"/>
    </i>
    <i>
      <x v="1124"/>
    </i>
    <i>
      <x v="1127"/>
    </i>
    <i>
      <x v="1129"/>
    </i>
    <i>
      <x v="1132"/>
    </i>
    <i>
      <x v="1133"/>
    </i>
    <i>
      <x v="1135"/>
    </i>
    <i>
      <x v="1136"/>
    </i>
    <i>
      <x v="1140"/>
    </i>
    <i>
      <x v="1141"/>
    </i>
    <i>
      <x v="1143"/>
    </i>
    <i>
      <x v="1148"/>
    </i>
    <i>
      <x v="1149"/>
    </i>
    <i>
      <x v="1151"/>
    </i>
    <i>
      <x v="1152"/>
    </i>
    <i>
      <x v="1155"/>
    </i>
    <i>
      <x v="1156"/>
    </i>
    <i>
      <x v="1158"/>
    </i>
    <i>
      <x v="1160"/>
    </i>
    <i>
      <x v="1161"/>
    </i>
    <i>
      <x v="1162"/>
    </i>
    <i>
      <x v="1167"/>
    </i>
    <i>
      <x v="1170"/>
    </i>
    <i>
      <x v="1172"/>
    </i>
    <i>
      <x v="1175"/>
    </i>
    <i>
      <x v="1176"/>
    </i>
    <i>
      <x v="1177"/>
    </i>
    <i>
      <x v="1184"/>
    </i>
    <i>
      <x v="1188"/>
    </i>
    <i>
      <x v="1189"/>
    </i>
    <i>
      <x v="1190"/>
    </i>
    <i>
      <x v="1191"/>
    </i>
    <i>
      <x v="1192"/>
    </i>
    <i>
      <x v="1194"/>
    </i>
    <i>
      <x v="1196"/>
    </i>
    <i>
      <x v="1197"/>
    </i>
    <i>
      <x v="1198"/>
    </i>
    <i>
      <x v="1199"/>
    </i>
    <i>
      <x v="1202"/>
    </i>
    <i>
      <x v="1203"/>
    </i>
    <i>
      <x v="1210"/>
    </i>
    <i>
      <x v="1211"/>
    </i>
    <i>
      <x v="1213"/>
    </i>
    <i>
      <x v="1214"/>
    </i>
    <i>
      <x v="1219"/>
    </i>
    <i>
      <x v="1221"/>
    </i>
    <i>
      <x v="1224"/>
    </i>
    <i>
      <x v="1226"/>
    </i>
    <i>
      <x v="1228"/>
    </i>
    <i>
      <x v="1229"/>
    </i>
    <i>
      <x v="1230"/>
    </i>
    <i>
      <x v="1232"/>
    </i>
    <i>
      <x v="1234"/>
    </i>
    <i>
      <x v="1242"/>
    </i>
    <i>
      <x v="1243"/>
    </i>
    <i>
      <x v="1244"/>
    </i>
    <i>
      <x v="1245"/>
    </i>
    <i>
      <x v="1248"/>
    </i>
    <i>
      <x v="1249"/>
    </i>
    <i>
      <x v="1250"/>
    </i>
    <i>
      <x v="1251"/>
    </i>
    <i>
      <x v="1255"/>
    </i>
    <i>
      <x v="1256"/>
    </i>
    <i>
      <x v="1257"/>
    </i>
    <i>
      <x v="1261"/>
    </i>
    <i>
      <x v="1263"/>
    </i>
    <i>
      <x v="1264"/>
    </i>
    <i>
      <x v="1266"/>
    </i>
    <i>
      <x v="1271"/>
    </i>
    <i>
      <x v="1274"/>
    </i>
    <i>
      <x v="1275"/>
    </i>
    <i>
      <x v="1281"/>
    </i>
    <i>
      <x v="1287"/>
    </i>
    <i>
      <x v="1292"/>
    </i>
    <i>
      <x v="1294"/>
    </i>
    <i>
      <x v="1297"/>
    </i>
    <i>
      <x v="1305"/>
    </i>
    <i>
      <x v="1307"/>
    </i>
    <i>
      <x v="1310"/>
    </i>
    <i>
      <x v="1311"/>
    </i>
    <i>
      <x v="1317"/>
    </i>
    <i>
      <x v="1318"/>
    </i>
    <i>
      <x v="1319"/>
    </i>
    <i>
      <x v="1321"/>
    </i>
    <i>
      <x v="1323"/>
    </i>
    <i>
      <x v="1326"/>
    </i>
    <i>
      <x v="1327"/>
    </i>
    <i>
      <x v="1332"/>
    </i>
    <i>
      <x v="1336"/>
    </i>
    <i>
      <x v="1338"/>
    </i>
    <i>
      <x v="1348"/>
    </i>
    <i>
      <x v="1354"/>
    </i>
    <i>
      <x v="1356"/>
    </i>
    <i>
      <x v="1362"/>
    </i>
    <i>
      <x v="1368"/>
    </i>
    <i>
      <x v="1372"/>
    </i>
    <i>
      <x v="1374"/>
    </i>
    <i>
      <x v="1375"/>
    </i>
    <i>
      <x v="1378"/>
    </i>
    <i>
      <x v="1379"/>
    </i>
    <i>
      <x v="1381"/>
    </i>
    <i>
      <x v="1384"/>
    </i>
    <i>
      <x v="1386"/>
    </i>
    <i>
      <x v="1389"/>
    </i>
    <i>
      <x v="1391"/>
    </i>
    <i>
      <x v="1395"/>
    </i>
    <i>
      <x v="1396"/>
    </i>
    <i>
      <x v="1398"/>
    </i>
    <i>
      <x v="1399"/>
    </i>
    <i>
      <x v="1401"/>
    </i>
    <i>
      <x v="1404"/>
    </i>
    <i>
      <x v="1405"/>
    </i>
    <i>
      <x v="1406"/>
    </i>
    <i>
      <x v="1407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4"/>
    </i>
    <i>
      <x v="1432"/>
    </i>
    <i>
      <x v="1437"/>
    </i>
    <i>
      <x v="1439"/>
    </i>
    <i>
      <x v="1441"/>
    </i>
    <i>
      <x v="1442"/>
    </i>
    <i>
      <x v="1447"/>
    </i>
    <i>
      <x v="1448"/>
    </i>
    <i>
      <x v="1449"/>
    </i>
    <i>
      <x v="1457"/>
    </i>
    <i>
      <x v="1459"/>
    </i>
    <i>
      <x v="1461"/>
    </i>
    <i>
      <x v="1465"/>
    </i>
    <i>
      <x v="1469"/>
    </i>
    <i>
      <x v="1472"/>
    </i>
    <i>
      <x v="1473"/>
    </i>
    <i>
      <x v="1476"/>
    </i>
    <i>
      <x v="1479"/>
    </i>
    <i>
      <x v="1485"/>
    </i>
    <i>
      <x v="1486"/>
    </i>
    <i>
      <x v="1487"/>
    </i>
    <i>
      <x v="1490"/>
    </i>
    <i>
      <x v="1495"/>
    </i>
    <i>
      <x v="1496"/>
    </i>
    <i>
      <x v="1500"/>
    </i>
    <i>
      <x v="1502"/>
    </i>
    <i>
      <x v="1504"/>
    </i>
    <i>
      <x v="1507"/>
    </i>
    <i>
      <x v="1508"/>
    </i>
    <i>
      <x v="1512"/>
    </i>
    <i>
      <x v="1516"/>
    </i>
    <i>
      <x v="1523"/>
    </i>
    <i>
      <x v="1524"/>
    </i>
    <i>
      <x v="1527"/>
    </i>
    <i>
      <x v="1528"/>
    </i>
    <i>
      <x v="1529"/>
    </i>
    <i>
      <x v="1534"/>
    </i>
    <i>
      <x v="1538"/>
    </i>
    <i>
      <x v="1547"/>
    </i>
    <i>
      <x v="1548"/>
    </i>
    <i>
      <x v="1553"/>
    </i>
    <i>
      <x v="1554"/>
    </i>
    <i>
      <x v="1555"/>
    </i>
    <i>
      <x v="1556"/>
    </i>
    <i>
      <x v="1557"/>
    </i>
    <i>
      <x v="1558"/>
    </i>
    <i>
      <x v="1563"/>
    </i>
    <i>
      <x v="1564"/>
    </i>
    <i>
      <x v="1565"/>
    </i>
    <i>
      <x v="1566"/>
    </i>
    <i>
      <x v="1569"/>
    </i>
    <i>
      <x v="1572"/>
    </i>
    <i>
      <x v="1574"/>
    </i>
    <i>
      <x v="1575"/>
    </i>
    <i>
      <x v="1580"/>
    </i>
    <i>
      <x v="1581"/>
    </i>
    <i>
      <x v="1582"/>
    </i>
    <i>
      <x v="1587"/>
    </i>
    <i>
      <x v="1589"/>
    </i>
    <i>
      <x v="1592"/>
    </i>
    <i>
      <x v="1596"/>
    </i>
    <i>
      <x v="1597"/>
    </i>
    <i>
      <x v="1601"/>
    </i>
    <i>
      <x v="1604"/>
    </i>
    <i>
      <x v="1607"/>
    </i>
    <i>
      <x v="1609"/>
    </i>
    <i>
      <x v="1611"/>
    </i>
    <i>
      <x v="1613"/>
    </i>
    <i>
      <x v="1615"/>
    </i>
    <i>
      <x v="1617"/>
    </i>
    <i>
      <x v="1621"/>
    </i>
    <i>
      <x v="1624"/>
    </i>
    <i>
      <x v="1626"/>
    </i>
    <i>
      <x v="1629"/>
    </i>
    <i>
      <x v="1631"/>
    </i>
    <i>
      <x v="1632"/>
    </i>
    <i>
      <x v="1638"/>
    </i>
    <i>
      <x v="1640"/>
    </i>
    <i>
      <x v="1643"/>
    </i>
    <i>
      <x v="1645"/>
    </i>
    <i>
      <x v="1648"/>
    </i>
    <i>
      <x v="1649"/>
    </i>
    <i>
      <x v="1658"/>
    </i>
    <i>
      <x v="1662"/>
    </i>
    <i>
      <x v="1663"/>
    </i>
    <i>
      <x v="1664"/>
    </i>
    <i>
      <x v="1669"/>
    </i>
    <i>
      <x v="1674"/>
    </i>
    <i>
      <x v="1677"/>
    </i>
    <i>
      <x v="1679"/>
    </i>
    <i>
      <x v="1680"/>
    </i>
    <i>
      <x v="1681"/>
    </i>
    <i>
      <x v="1682"/>
    </i>
    <i>
      <x v="1686"/>
    </i>
    <i>
      <x v="1690"/>
    </i>
    <i>
      <x v="1691"/>
    </i>
    <i>
      <x v="1695"/>
    </i>
    <i>
      <x v="1698"/>
    </i>
    <i>
      <x v="1700"/>
    </i>
    <i>
      <x v="1701"/>
    </i>
    <i>
      <x v="1702"/>
    </i>
    <i>
      <x v="1704"/>
    </i>
    <i>
      <x v="1708"/>
    </i>
    <i>
      <x v="1710"/>
    </i>
    <i>
      <x v="1711"/>
    </i>
    <i>
      <x v="1714"/>
    </i>
    <i>
      <x v="1715"/>
    </i>
    <i>
      <x v="1726"/>
    </i>
    <i>
      <x v="1727"/>
    </i>
    <i>
      <x v="1728"/>
    </i>
    <i>
      <x v="1729"/>
    </i>
    <i>
      <x v="1730"/>
    </i>
    <i>
      <x v="1735"/>
    </i>
    <i>
      <x v="1737"/>
    </i>
    <i>
      <x v="1741"/>
    </i>
    <i>
      <x v="1744"/>
    </i>
    <i>
      <x v="1745"/>
    </i>
    <i>
      <x v="1746"/>
    </i>
    <i>
      <x v="1757"/>
    </i>
    <i>
      <x v="1758"/>
    </i>
    <i>
      <x v="1759"/>
    </i>
    <i>
      <x v="1761"/>
    </i>
    <i>
      <x v="1763"/>
    </i>
    <i>
      <x v="1765"/>
    </i>
    <i>
      <x v="1767"/>
    </i>
    <i>
      <x v="1773"/>
    </i>
    <i>
      <x v="1774"/>
    </i>
    <i>
      <x v="1775"/>
    </i>
    <i>
      <x v="1777"/>
    </i>
    <i>
      <x v="1778"/>
    </i>
    <i>
      <x v="1781"/>
    </i>
    <i>
      <x v="1782"/>
    </i>
    <i>
      <x v="1783"/>
    </i>
    <i>
      <x v="1786"/>
    </i>
    <i>
      <x v="1787"/>
    </i>
    <i>
      <x v="1789"/>
    </i>
    <i>
      <x v="1791"/>
    </i>
    <i>
      <x v="1794"/>
    </i>
    <i>
      <x v="1806"/>
    </i>
    <i>
      <x v="1808"/>
    </i>
    <i>
      <x v="1809"/>
    </i>
    <i>
      <x v="1812"/>
    </i>
    <i>
      <x v="1818"/>
    </i>
    <i>
      <x v="1825"/>
    </i>
    <i>
      <x v="1827"/>
    </i>
    <i>
      <x v="1828"/>
    </i>
    <i>
      <x v="1830"/>
    </i>
    <i>
      <x v="1831"/>
    </i>
    <i>
      <x v="1832"/>
    </i>
    <i>
      <x v="1838"/>
    </i>
    <i>
      <x v="1841"/>
    </i>
    <i>
      <x v="1842"/>
    </i>
    <i>
      <x v="1845"/>
    </i>
    <i>
      <x v="1846"/>
    </i>
    <i>
      <x v="1853"/>
    </i>
    <i>
      <x v="1856"/>
    </i>
    <i>
      <x v="1857"/>
    </i>
    <i>
      <x v="1859"/>
    </i>
    <i>
      <x v="1861"/>
    </i>
    <i>
      <x v="1863"/>
    </i>
    <i>
      <x v="1865"/>
    </i>
    <i>
      <x v="1866"/>
    </i>
    <i>
      <x v="1870"/>
    </i>
    <i>
      <x v="1873"/>
    </i>
    <i>
      <x v="1880"/>
    </i>
    <i>
      <x v="1881"/>
    </i>
    <i>
      <x v="1883"/>
    </i>
    <i>
      <x v="1885"/>
    </i>
    <i>
      <x v="1887"/>
    </i>
    <i>
      <x v="1888"/>
    </i>
    <i>
      <x v="1891"/>
    </i>
    <i>
      <x v="1892"/>
    </i>
    <i>
      <x v="1893"/>
    </i>
    <i>
      <x v="1900"/>
    </i>
    <i>
      <x v="1906"/>
    </i>
    <i>
      <x v="1908"/>
    </i>
    <i>
      <x v="1911"/>
    </i>
    <i>
      <x v="1917"/>
    </i>
    <i>
      <x v="1919"/>
    </i>
    <i>
      <x v="1920"/>
    </i>
    <i>
      <x v="1925"/>
    </i>
    <i>
      <x v="1927"/>
    </i>
    <i>
      <x v="1930"/>
    </i>
    <i>
      <x v="1931"/>
    </i>
    <i>
      <x v="1932"/>
    </i>
    <i>
      <x v="1933"/>
    </i>
    <i>
      <x v="1935"/>
    </i>
    <i>
      <x v="1941"/>
    </i>
    <i>
      <x v="1943"/>
    </i>
    <i>
      <x v="1944"/>
    </i>
    <i>
      <x v="1946"/>
    </i>
    <i>
      <x v="1951"/>
    </i>
    <i>
      <x v="1952"/>
    </i>
    <i>
      <x v="1953"/>
    </i>
    <i>
      <x v="1955"/>
    </i>
    <i>
      <x v="1957"/>
    </i>
    <i>
      <x v="1958"/>
    </i>
    <i>
      <x v="1962"/>
    </i>
    <i>
      <x v="1963"/>
    </i>
    <i>
      <x v="1964"/>
    </i>
    <i>
      <x v="1965"/>
    </i>
    <i>
      <x v="1969"/>
    </i>
    <i>
      <x v="1975"/>
    </i>
    <i>
      <x v="1976"/>
    </i>
    <i>
      <x v="1977"/>
    </i>
    <i>
      <x v="1978"/>
    </i>
    <i>
      <x v="1981"/>
    </i>
    <i>
      <x v="1984"/>
    </i>
    <i>
      <x v="1986"/>
    </i>
    <i>
      <x v="1988"/>
    </i>
    <i>
      <x v="1992"/>
    </i>
    <i>
      <x v="1996"/>
    </i>
    <i>
      <x v="2002"/>
    </i>
    <i>
      <x v="2007"/>
    </i>
    <i>
      <x v="2010"/>
    </i>
    <i>
      <x v="2012"/>
    </i>
    <i>
      <x v="2013"/>
    </i>
    <i>
      <x v="2016"/>
    </i>
    <i>
      <x v="2019"/>
    </i>
    <i>
      <x v="2022"/>
    </i>
    <i>
      <x v="2024"/>
    </i>
    <i>
      <x v="2026"/>
    </i>
    <i>
      <x v="2027"/>
    </i>
    <i>
      <x v="2029"/>
    </i>
    <i>
      <x v="2030"/>
    </i>
    <i>
      <x v="2031"/>
    </i>
    <i>
      <x v="2035"/>
    </i>
    <i>
      <x v="2037"/>
    </i>
    <i>
      <x v="2039"/>
    </i>
    <i>
      <x v="2040"/>
    </i>
    <i>
      <x v="2046"/>
    </i>
    <i>
      <x v="2047"/>
    </i>
    <i>
      <x v="2049"/>
    </i>
    <i>
      <x v="2052"/>
    </i>
    <i>
      <x v="2054"/>
    </i>
    <i>
      <x v="2058"/>
    </i>
    <i>
      <x v="2061"/>
    </i>
    <i>
      <x v="2063"/>
    </i>
    <i>
      <x v="2065"/>
    </i>
    <i>
      <x v="2067"/>
    </i>
    <i>
      <x v="2071"/>
    </i>
    <i>
      <x v="2074"/>
    </i>
    <i>
      <x v="2075"/>
    </i>
    <i>
      <x v="2076"/>
    </i>
    <i>
      <x v="2078"/>
    </i>
    <i>
      <x v="2079"/>
    </i>
    <i>
      <x v="2085"/>
    </i>
    <i>
      <x v="2086"/>
    </i>
    <i>
      <x v="2088"/>
    </i>
    <i>
      <x v="2091"/>
    </i>
    <i>
      <x v="2094"/>
    </i>
    <i>
      <x v="2103"/>
    </i>
    <i>
      <x v="2105"/>
    </i>
    <i>
      <x v="2108"/>
    </i>
    <i>
      <x v="2109"/>
    </i>
    <i>
      <x v="2110"/>
    </i>
    <i>
      <x v="2112"/>
    </i>
    <i>
      <x v="2118"/>
    </i>
    <i>
      <x v="2120"/>
    </i>
    <i>
      <x v="2121"/>
    </i>
    <i>
      <x v="2124"/>
    </i>
    <i>
      <x v="2126"/>
    </i>
    <i>
      <x v="2127"/>
    </i>
    <i>
      <x v="2128"/>
    </i>
    <i>
      <x v="2129"/>
    </i>
    <i>
      <x v="2130"/>
    </i>
    <i>
      <x v="2135"/>
    </i>
    <i>
      <x v="2141"/>
    </i>
    <i>
      <x v="2142"/>
    </i>
    <i>
      <x v="2145"/>
    </i>
    <i>
      <x v="2153"/>
    </i>
    <i>
      <x v="2155"/>
    </i>
    <i>
      <x v="2156"/>
    </i>
    <i>
      <x v="2158"/>
    </i>
    <i>
      <x v="2159"/>
    </i>
    <i>
      <x v="2161"/>
    </i>
    <i>
      <x v="2163"/>
    </i>
    <i>
      <x v="2166"/>
    </i>
    <i>
      <x v="2168"/>
    </i>
    <i>
      <x v="2169"/>
    </i>
    <i>
      <x v="2170"/>
    </i>
    <i>
      <x v="2172"/>
    </i>
    <i>
      <x v="2175"/>
    </i>
    <i>
      <x v="2176"/>
    </i>
    <i>
      <x v="2178"/>
    </i>
    <i>
      <x v="2183"/>
    </i>
    <i>
      <x v="2186"/>
    </i>
    <i>
      <x v="2194"/>
    </i>
    <i>
      <x v="2201"/>
    </i>
    <i>
      <x v="2202"/>
    </i>
    <i>
      <x v="2203"/>
    </i>
    <i>
      <x v="2211"/>
    </i>
    <i>
      <x v="2212"/>
    </i>
    <i>
      <x v="2214"/>
    </i>
    <i>
      <x v="2215"/>
    </i>
    <i>
      <x v="2216"/>
    </i>
    <i>
      <x v="2218"/>
    </i>
    <i>
      <x v="2220"/>
    </i>
    <i>
      <x v="2224"/>
    </i>
    <i>
      <x v="2225"/>
    </i>
    <i>
      <x v="2229"/>
    </i>
    <i>
      <x v="2232"/>
    </i>
    <i>
      <x v="2233"/>
    </i>
    <i>
      <x v="2238"/>
    </i>
    <i>
      <x v="2239"/>
    </i>
    <i>
      <x v="2240"/>
    </i>
    <i>
      <x v="2242"/>
    </i>
    <i>
      <x v="2244"/>
    </i>
    <i>
      <x v="2245"/>
    </i>
    <i>
      <x v="2246"/>
    </i>
    <i>
      <x v="2247"/>
    </i>
    <i>
      <x v="2248"/>
    </i>
    <i>
      <x v="2251"/>
    </i>
    <i>
      <x v="2252"/>
    </i>
    <i>
      <x v="2254"/>
    </i>
    <i>
      <x v="2260"/>
    </i>
    <i>
      <x v="2261"/>
    </i>
    <i>
      <x v="2262"/>
    </i>
    <i>
      <x v="2264"/>
    </i>
    <i>
      <x v="2267"/>
    </i>
    <i>
      <x v="2268"/>
    </i>
    <i>
      <x v="2270"/>
    </i>
    <i>
      <x v="2276"/>
    </i>
    <i>
      <x v="2280"/>
    </i>
    <i>
      <x v="2284"/>
    </i>
    <i>
      <x v="2288"/>
    </i>
    <i>
      <x v="2290"/>
    </i>
    <i>
      <x v="2291"/>
    </i>
    <i>
      <x v="2294"/>
    </i>
    <i>
      <x v="2301"/>
    </i>
    <i>
      <x v="2303"/>
    </i>
    <i>
      <x v="2305"/>
    </i>
    <i>
      <x v="2306"/>
    </i>
    <i>
      <x v="2312"/>
    </i>
    <i>
      <x v="2313"/>
    </i>
    <i>
      <x v="2317"/>
    </i>
    <i>
      <x v="2319"/>
    </i>
    <i>
      <x v="2321"/>
    </i>
    <i>
      <x v="2323"/>
    </i>
    <i>
      <x v="2326"/>
    </i>
    <i>
      <x v="2328"/>
    </i>
    <i>
      <x v="2329"/>
    </i>
    <i>
      <x v="2331"/>
    </i>
    <i>
      <x v="2338"/>
    </i>
    <i>
      <x v="2340"/>
    </i>
    <i>
      <x v="2341"/>
    </i>
    <i>
      <x v="2345"/>
    </i>
    <i>
      <x v="2352"/>
    </i>
    <i>
      <x v="2354"/>
    </i>
    <i>
      <x v="2358"/>
    </i>
    <i>
      <x v="2359"/>
    </i>
    <i>
      <x v="2362"/>
    </i>
    <i>
      <x v="2366"/>
    </i>
    <i>
      <x v="2368"/>
    </i>
    <i>
      <x v="2372"/>
    </i>
    <i>
      <x v="2374"/>
    </i>
    <i>
      <x v="2381"/>
    </i>
    <i>
      <x v="2382"/>
    </i>
    <i>
      <x v="2383"/>
    </i>
    <i>
      <x v="2387"/>
    </i>
    <i>
      <x v="2388"/>
    </i>
    <i>
      <x v="2392"/>
    </i>
    <i>
      <x v="2393"/>
    </i>
    <i>
      <x v="2394"/>
    </i>
    <i>
      <x v="2397"/>
    </i>
    <i>
      <x v="2400"/>
    </i>
    <i>
      <x v="2402"/>
    </i>
    <i>
      <x v="2407"/>
    </i>
    <i>
      <x v="2408"/>
    </i>
    <i>
      <x v="2409"/>
    </i>
    <i>
      <x v="2412"/>
    </i>
    <i>
      <x v="2413"/>
    </i>
    <i>
      <x v="2418"/>
    </i>
    <i>
      <x v="2426"/>
    </i>
    <i>
      <x v="2427"/>
    </i>
    <i>
      <x v="2428"/>
    </i>
    <i>
      <x v="2430"/>
    </i>
    <i>
      <x v="2431"/>
    </i>
    <i>
      <x v="2432"/>
    </i>
    <i>
      <x v="2433"/>
    </i>
    <i>
      <x v="2434"/>
    </i>
    <i>
      <x v="2435"/>
    </i>
    <i>
      <x v="2437"/>
    </i>
    <i>
      <x v="2439"/>
    </i>
    <i>
      <x v="2441"/>
    </i>
    <i>
      <x v="2445"/>
    </i>
    <i>
      <x v="2448"/>
    </i>
    <i>
      <x v="2449"/>
    </i>
    <i>
      <x v="2452"/>
    </i>
    <i>
      <x v="2453"/>
    </i>
    <i>
      <x v="2455"/>
    </i>
    <i>
      <x v="2457"/>
    </i>
    <i>
      <x v="2459"/>
    </i>
    <i>
      <x v="2466"/>
    </i>
    <i>
      <x v="2468"/>
    </i>
    <i>
      <x v="2470"/>
    </i>
    <i>
      <x v="2471"/>
    </i>
    <i>
      <x v="2472"/>
    </i>
    <i>
      <x v="2473"/>
    </i>
    <i>
      <x v="2474"/>
    </i>
    <i>
      <x v="2479"/>
    </i>
    <i>
      <x v="2481"/>
    </i>
    <i>
      <x v="2482"/>
    </i>
    <i>
      <x v="2483"/>
    </i>
    <i>
      <x v="2488"/>
    </i>
    <i>
      <x v="2489"/>
    </i>
    <i>
      <x v="2490"/>
    </i>
    <i>
      <x v="2495"/>
    </i>
    <i>
      <x v="2497"/>
    </i>
    <i>
      <x v="2504"/>
    </i>
    <i>
      <x v="2512"/>
    </i>
    <i>
      <x v="2515"/>
    </i>
    <i>
      <x v="2518"/>
    </i>
    <i>
      <x v="2526"/>
    </i>
    <i>
      <x v="2528"/>
    </i>
    <i>
      <x v="2529"/>
    </i>
    <i>
      <x v="2530"/>
    </i>
    <i>
      <x v="2536"/>
    </i>
    <i>
      <x v="2538"/>
    </i>
    <i>
      <x v="2540"/>
    </i>
    <i>
      <x v="2542"/>
    </i>
    <i>
      <x v="2547"/>
    </i>
    <i>
      <x v="2551"/>
    </i>
    <i>
      <x v="2553"/>
    </i>
    <i>
      <x v="2554"/>
    </i>
    <i>
      <x v="2555"/>
    </i>
    <i>
      <x v="2556"/>
    </i>
    <i>
      <x v="2558"/>
    </i>
    <i>
      <x v="2559"/>
    </i>
    <i>
      <x v="2561"/>
    </i>
    <i>
      <x v="2563"/>
    </i>
    <i>
      <x v="2566"/>
    </i>
    <i>
      <x v="2567"/>
    </i>
    <i>
      <x v="2569"/>
    </i>
    <i>
      <x v="2570"/>
    </i>
    <i>
      <x v="2572"/>
    </i>
    <i>
      <x v="2576"/>
    </i>
    <i>
      <x v="2578"/>
    </i>
    <i>
      <x v="2580"/>
    </i>
    <i>
      <x v="2588"/>
    </i>
    <i>
      <x v="2594"/>
    </i>
    <i>
      <x v="2595"/>
    </i>
    <i>
      <x v="2596"/>
    </i>
    <i>
      <x v="2597"/>
    </i>
    <i>
      <x v="2598"/>
    </i>
    <i>
      <x v="2599"/>
    </i>
    <i>
      <x v="2601"/>
    </i>
    <i>
      <x v="2605"/>
    </i>
    <i>
      <x v="2606"/>
    </i>
    <i>
      <x v="2607"/>
    </i>
    <i>
      <x v="2608"/>
    </i>
    <i>
      <x v="2611"/>
    </i>
    <i>
      <x v="2612"/>
    </i>
    <i>
      <x v="2613"/>
    </i>
    <i>
      <x v="2617"/>
    </i>
    <i>
      <x v="2619"/>
    </i>
    <i>
      <x v="2628"/>
    </i>
    <i>
      <x v="2629"/>
    </i>
    <i>
      <x v="2633"/>
    </i>
    <i>
      <x v="2637"/>
    </i>
    <i>
      <x v="2638"/>
    </i>
    <i>
      <x v="2646"/>
    </i>
    <i>
      <x v="2647"/>
    </i>
    <i>
      <x v="2653"/>
    </i>
    <i>
      <x v="2654"/>
    </i>
    <i>
      <x v="2656"/>
    </i>
    <i>
      <x v="2659"/>
    </i>
    <i>
      <x v="2660"/>
    </i>
    <i>
      <x v="2664"/>
    </i>
    <i>
      <x v="2666"/>
    </i>
    <i>
      <x v="2674"/>
    </i>
    <i>
      <x v="2675"/>
    </i>
    <i>
      <x v="2679"/>
    </i>
    <i>
      <x v="2682"/>
    </i>
    <i>
      <x v="2684"/>
    </i>
    <i>
      <x v="2692"/>
    </i>
    <i>
      <x v="2694"/>
    </i>
    <i>
      <x v="2695"/>
    </i>
    <i>
      <x v="2703"/>
    </i>
    <i>
      <x v="2704"/>
    </i>
    <i>
      <x v="2707"/>
    </i>
    <i>
      <x v="2710"/>
    </i>
    <i>
      <x v="2713"/>
    </i>
    <i>
      <x v="2714"/>
    </i>
    <i>
      <x v="2716"/>
    </i>
    <i>
      <x v="2718"/>
    </i>
    <i>
      <x v="2725"/>
    </i>
    <i>
      <x v="2735"/>
    </i>
    <i>
      <x v="2747"/>
    </i>
    <i>
      <x v="2751"/>
    </i>
    <i>
      <x v="2761"/>
    </i>
    <i>
      <x v="2762"/>
    </i>
    <i>
      <x v="2763"/>
    </i>
    <i>
      <x v="2771"/>
    </i>
    <i>
      <x v="2776"/>
    </i>
    <i>
      <x v="2777"/>
    </i>
    <i>
      <x v="2778"/>
    </i>
    <i>
      <x v="2786"/>
    </i>
    <i>
      <x v="2790"/>
    </i>
    <i>
      <x v="2794"/>
    </i>
    <i>
      <x v="2797"/>
    </i>
    <i>
      <x v="2798"/>
    </i>
    <i>
      <x v="2799"/>
    </i>
    <i>
      <x v="2800"/>
    </i>
    <i>
      <x v="2801"/>
    </i>
    <i>
      <x v="2803"/>
    </i>
    <i>
      <x v="2807"/>
    </i>
    <i>
      <x v="2810"/>
    </i>
    <i>
      <x v="2811"/>
    </i>
    <i>
      <x v="2812"/>
    </i>
    <i>
      <x v="2815"/>
    </i>
    <i>
      <x v="2816"/>
    </i>
    <i>
      <x v="2824"/>
    </i>
    <i>
      <x v="2832"/>
    </i>
    <i>
      <x v="2833"/>
    </i>
    <i>
      <x v="2834"/>
    </i>
    <i>
      <x v="2836"/>
    </i>
    <i>
      <x v="2839"/>
    </i>
    <i>
      <x v="2841"/>
    </i>
    <i>
      <x v="2842"/>
    </i>
    <i>
      <x v="2843"/>
    </i>
    <i>
      <x v="2848"/>
    </i>
    <i>
      <x v="2849"/>
    </i>
    <i>
      <x v="2852"/>
    </i>
    <i>
      <x v="2854"/>
    </i>
    <i>
      <x v="2866"/>
    </i>
    <i>
      <x v="2867"/>
    </i>
    <i>
      <x v="2868"/>
    </i>
    <i>
      <x v="2871"/>
    </i>
    <i>
      <x v="2874"/>
    </i>
    <i>
      <x v="2875"/>
    </i>
    <i>
      <x v="2884"/>
    </i>
    <i>
      <x v="2892"/>
    </i>
    <i>
      <x v="2895"/>
    </i>
    <i>
      <x v="2896"/>
    </i>
    <i>
      <x v="2897"/>
    </i>
    <i>
      <x v="2902"/>
    </i>
    <i>
      <x v="2903"/>
    </i>
    <i>
      <x v="2907"/>
    </i>
    <i>
      <x v="2908"/>
    </i>
    <i>
      <x v="2910"/>
    </i>
    <i>
      <x v="2916"/>
    </i>
    <i>
      <x v="2919"/>
    </i>
    <i>
      <x v="2920"/>
    </i>
    <i>
      <x v="2923"/>
    </i>
    <i>
      <x v="2924"/>
    </i>
    <i>
      <x v="2926"/>
    </i>
    <i>
      <x v="2927"/>
    </i>
    <i>
      <x v="2928"/>
    </i>
    <i>
      <x v="2929"/>
    </i>
    <i>
      <x v="2931"/>
    </i>
    <i>
      <x v="2934"/>
    </i>
    <i>
      <x v="2935"/>
    </i>
    <i>
      <x v="2936"/>
    </i>
    <i>
      <x v="2937"/>
    </i>
    <i>
      <x v="2938"/>
    </i>
    <i>
      <x v="2941"/>
    </i>
    <i>
      <x v="2944"/>
    </i>
    <i>
      <x v="2945"/>
    </i>
    <i>
      <x v="2946"/>
    </i>
    <i>
      <x v="2948"/>
    </i>
    <i>
      <x v="2954"/>
    </i>
    <i>
      <x v="2959"/>
    </i>
    <i>
      <x v="2963"/>
    </i>
    <i>
      <x v="2966"/>
    </i>
    <i>
      <x v="2971"/>
    </i>
    <i>
      <x v="2974"/>
    </i>
    <i>
      <x v="2976"/>
    </i>
    <i>
      <x v="2982"/>
    </i>
    <i>
      <x v="2985"/>
    </i>
    <i>
      <x v="2986"/>
    </i>
    <i>
      <x v="2993"/>
    </i>
    <i>
      <x v="2994"/>
    </i>
    <i>
      <x v="2995"/>
    </i>
    <i>
      <x v="2996"/>
    </i>
    <i>
      <x v="2999"/>
    </i>
    <i>
      <x v="3003"/>
    </i>
    <i>
      <x v="3007"/>
    </i>
    <i>
      <x v="3014"/>
    </i>
    <i>
      <x v="3018"/>
    </i>
    <i>
      <x v="3020"/>
    </i>
    <i>
      <x v="3021"/>
    </i>
    <i>
      <x v="3022"/>
    </i>
    <i>
      <x v="3023"/>
    </i>
    <i>
      <x v="3025"/>
    </i>
    <i>
      <x v="3026"/>
    </i>
    <i>
      <x v="3031"/>
    </i>
    <i>
      <x v="3033"/>
    </i>
    <i>
      <x v="3036"/>
    </i>
    <i>
      <x v="3037"/>
    </i>
    <i>
      <x v="3038"/>
    </i>
    <i>
      <x v="3039"/>
    </i>
    <i>
      <x v="3041"/>
    </i>
    <i>
      <x v="3042"/>
    </i>
    <i>
      <x v="3045"/>
    </i>
    <i>
      <x v="3046"/>
    </i>
    <i>
      <x v="3050"/>
    </i>
    <i>
      <x v="3056"/>
    </i>
    <i>
      <x v="3057"/>
    </i>
    <i>
      <x v="3063"/>
    </i>
    <i>
      <x v="3065"/>
    </i>
    <i>
      <x v="3068"/>
    </i>
    <i>
      <x v="3069"/>
    </i>
    <i>
      <x v="3072"/>
    </i>
    <i>
      <x v="3074"/>
    </i>
    <i>
      <x v="3076"/>
    </i>
    <i>
      <x v="3077"/>
    </i>
    <i>
      <x v="3078"/>
    </i>
    <i>
      <x v="3079"/>
    </i>
    <i>
      <x v="3081"/>
    </i>
    <i>
      <x v="3082"/>
    </i>
    <i>
      <x v="3085"/>
    </i>
    <i>
      <x v="3086"/>
    </i>
    <i>
      <x v="3087"/>
    </i>
    <i>
      <x v="3089"/>
    </i>
    <i>
      <x v="3101"/>
    </i>
    <i>
      <x v="3104"/>
    </i>
    <i>
      <x v="3107"/>
    </i>
    <i>
      <x v="3108"/>
    </i>
    <i>
      <x v="3112"/>
    </i>
    <i>
      <x v="3113"/>
    </i>
    <i>
      <x v="3122"/>
    </i>
    <i>
      <x v="3123"/>
    </i>
    <i>
      <x v="3124"/>
    </i>
    <i>
      <x v="3127"/>
    </i>
    <i>
      <x v="3128"/>
    </i>
    <i>
      <x v="3130"/>
    </i>
    <i>
      <x v="3133"/>
    </i>
    <i>
      <x v="3137"/>
    </i>
    <i>
      <x v="3141"/>
    </i>
    <i>
      <x v="3144"/>
    </i>
    <i>
      <x v="3149"/>
    </i>
    <i>
      <x v="3154"/>
    </i>
    <i>
      <x v="3155"/>
    </i>
    <i>
      <x v="3157"/>
    </i>
    <i>
      <x v="3158"/>
    </i>
    <i>
      <x v="3159"/>
    </i>
    <i>
      <x v="3160"/>
    </i>
    <i>
      <x v="3163"/>
    </i>
    <i>
      <x v="3166"/>
    </i>
    <i>
      <x v="3172"/>
    </i>
    <i>
      <x v="3176"/>
    </i>
    <i>
      <x v="3178"/>
    </i>
    <i>
      <x v="3184"/>
    </i>
    <i>
      <x v="3185"/>
    </i>
    <i>
      <x v="3187"/>
    </i>
    <i>
      <x v="3188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200"/>
    </i>
    <i>
      <x v="3201"/>
    </i>
    <i>
      <x v="3202"/>
    </i>
    <i>
      <x v="3204"/>
    </i>
    <i>
      <x v="3208"/>
    </i>
    <i>
      <x v="3210"/>
    </i>
    <i>
      <x v="3212"/>
    </i>
    <i>
      <x v="3216"/>
    </i>
    <i>
      <x v="3218"/>
    </i>
    <i>
      <x v="3219"/>
    </i>
    <i>
      <x v="3220"/>
    </i>
    <i>
      <x v="3222"/>
    </i>
    <i>
      <x v="3224"/>
    </i>
    <i>
      <x v="3225"/>
    </i>
    <i>
      <x v="3227"/>
    </i>
    <i>
      <x v="3230"/>
    </i>
    <i>
      <x v="3231"/>
    </i>
    <i>
      <x v="3232"/>
    </i>
    <i>
      <x v="3233"/>
    </i>
    <i>
      <x v="3248"/>
    </i>
    <i>
      <x v="3249"/>
    </i>
    <i>
      <x v="3250"/>
    </i>
    <i>
      <x v="3257"/>
    </i>
    <i>
      <x v="3259"/>
    </i>
    <i>
      <x v="3264"/>
    </i>
    <i>
      <x v="3267"/>
    </i>
    <i>
      <x v="3268"/>
    </i>
    <i>
      <x v="3270"/>
    </i>
    <i>
      <x v="3271"/>
    </i>
    <i>
      <x v="3275"/>
    </i>
    <i>
      <x v="3277"/>
    </i>
    <i>
      <x v="3278"/>
    </i>
    <i>
      <x v="3280"/>
    </i>
    <i>
      <x v="3283"/>
    </i>
    <i>
      <x v="3284"/>
    </i>
    <i>
      <x v="3286"/>
    </i>
    <i>
      <x v="3292"/>
    </i>
    <i>
      <x v="3297"/>
    </i>
    <i>
      <x v="3298"/>
    </i>
    <i>
      <x v="3301"/>
    </i>
    <i>
      <x v="3302"/>
    </i>
    <i>
      <x v="3304"/>
    </i>
    <i>
      <x v="3308"/>
    </i>
    <i>
      <x v="3309"/>
    </i>
    <i>
      <x v="3310"/>
    </i>
    <i>
      <x v="3312"/>
    </i>
    <i>
      <x v="3313"/>
    </i>
    <i>
      <x v="3317"/>
    </i>
    <i>
      <x v="3320"/>
    </i>
    <i>
      <x v="3324"/>
    </i>
    <i>
      <x v="3327"/>
    </i>
    <i>
      <x v="3329"/>
    </i>
    <i>
      <x v="3330"/>
    </i>
    <i>
      <x v="3333"/>
    </i>
    <i>
      <x v="3334"/>
    </i>
    <i>
      <x v="3337"/>
    </i>
    <i>
      <x v="3338"/>
    </i>
    <i>
      <x v="3339"/>
    </i>
    <i>
      <x v="3345"/>
    </i>
    <i>
      <x v="3346"/>
    </i>
    <i>
      <x v="3347"/>
    </i>
    <i>
      <x v="3349"/>
    </i>
    <i>
      <x v="3353"/>
    </i>
    <i>
      <x v="3356"/>
    </i>
    <i>
      <x v="3357"/>
    </i>
    <i>
      <x v="3359"/>
    </i>
    <i>
      <x v="3362"/>
    </i>
    <i>
      <x v="3363"/>
    </i>
    <i>
      <x v="3373"/>
    </i>
    <i>
      <x v="3375"/>
    </i>
    <i>
      <x v="3376"/>
    </i>
    <i>
      <x v="3378"/>
    </i>
    <i>
      <x v="3379"/>
    </i>
    <i>
      <x v="3382"/>
    </i>
    <i>
      <x v="3387"/>
    </i>
    <i>
      <x v="3389"/>
    </i>
    <i>
      <x v="3392"/>
    </i>
    <i>
      <x v="3393"/>
    </i>
    <i>
      <x v="3396"/>
    </i>
    <i>
      <x v="3397"/>
    </i>
    <i>
      <x v="3399"/>
    </i>
    <i>
      <x v="3400"/>
    </i>
    <i>
      <x v="3402"/>
    </i>
    <i>
      <x v="3406"/>
    </i>
    <i>
      <x v="3411"/>
    </i>
    <i>
      <x v="3413"/>
    </i>
    <i>
      <x v="3414"/>
    </i>
    <i>
      <x v="3416"/>
    </i>
    <i>
      <x v="3417"/>
    </i>
    <i>
      <x v="3418"/>
    </i>
    <i>
      <x v="3419"/>
    </i>
    <i>
      <x v="3421"/>
    </i>
    <i>
      <x v="3424"/>
    </i>
    <i>
      <x v="3428"/>
    </i>
    <i>
      <x v="3430"/>
    </i>
    <i>
      <x v="3431"/>
    </i>
    <i>
      <x v="3432"/>
    </i>
    <i>
      <x v="3436"/>
    </i>
    <i>
      <x v="3437"/>
    </i>
    <i>
      <x v="3441"/>
    </i>
    <i>
      <x v="3444"/>
    </i>
    <i>
      <x v="3446"/>
    </i>
    <i>
      <x v="3447"/>
    </i>
    <i>
      <x v="3451"/>
    </i>
    <i>
      <x v="3459"/>
    </i>
    <i>
      <x v="3461"/>
    </i>
    <i>
      <x v="3462"/>
    </i>
    <i>
      <x v="3463"/>
    </i>
    <i>
      <x v="3465"/>
    </i>
    <i>
      <x v="3467"/>
    </i>
    <i>
      <x v="3471"/>
    </i>
    <i>
      <x v="3472"/>
    </i>
    <i>
      <x v="3474"/>
    </i>
    <i>
      <x v="3475"/>
    </i>
    <i>
      <x v="3477"/>
    </i>
    <i>
      <x v="3480"/>
    </i>
    <i>
      <x v="3482"/>
    </i>
    <i>
      <x v="3483"/>
    </i>
    <i>
      <x v="3485"/>
    </i>
    <i>
      <x v="3486"/>
    </i>
    <i>
      <x v="3492"/>
    </i>
    <i>
      <x v="3494"/>
    </i>
    <i>
      <x v="3499"/>
    </i>
    <i>
      <x v="3501"/>
    </i>
    <i>
      <x v="3506"/>
    </i>
    <i>
      <x v="3508"/>
    </i>
    <i>
      <x v="3511"/>
    </i>
    <i>
      <x v="3512"/>
    </i>
    <i>
      <x v="3514"/>
    </i>
    <i>
      <x v="3515"/>
    </i>
    <i>
      <x v="3516"/>
    </i>
    <i>
      <x v="3524"/>
    </i>
    <i>
      <x v="3526"/>
    </i>
    <i>
      <x v="3535"/>
    </i>
    <i>
      <x v="3538"/>
    </i>
    <i>
      <x v="3542"/>
    </i>
    <i>
      <x v="3543"/>
    </i>
    <i>
      <x v="3544"/>
    </i>
    <i>
      <x v="3545"/>
    </i>
    <i>
      <x v="3547"/>
    </i>
    <i>
      <x v="3548"/>
    </i>
    <i>
      <x v="3553"/>
    </i>
    <i>
      <x v="3556"/>
    </i>
    <i>
      <x v="3565"/>
    </i>
    <i>
      <x v="3567"/>
    </i>
    <i>
      <x v="3570"/>
    </i>
    <i>
      <x v="3574"/>
    </i>
    <i>
      <x v="3575"/>
    </i>
    <i>
      <x v="3579"/>
    </i>
    <i>
      <x v="3583"/>
    </i>
    <i>
      <x v="3585"/>
    </i>
    <i>
      <x v="3586"/>
    </i>
    <i>
      <x v="3588"/>
    </i>
    <i>
      <x v="3589"/>
    </i>
    <i>
      <x v="3595"/>
    </i>
    <i>
      <x v="3598"/>
    </i>
    <i>
      <x v="3600"/>
    </i>
    <i>
      <x v="3601"/>
    </i>
    <i>
      <x v="3603"/>
    </i>
    <i>
      <x v="3607"/>
    </i>
    <i>
      <x v="3611"/>
    </i>
    <i>
      <x v="3615"/>
    </i>
    <i>
      <x v="3616"/>
    </i>
    <i>
      <x v="3617"/>
    </i>
    <i>
      <x v="3618"/>
    </i>
    <i>
      <x v="3620"/>
    </i>
    <i>
      <x v="3621"/>
    </i>
    <i>
      <x v="3622"/>
    </i>
    <i>
      <x v="3626"/>
    </i>
    <i>
      <x v="3636"/>
    </i>
    <i>
      <x v="3638"/>
    </i>
    <i>
      <x v="3640"/>
    </i>
    <i>
      <x v="3641"/>
    </i>
    <i>
      <x v="3642"/>
    </i>
    <i>
      <x v="3645"/>
    </i>
    <i>
      <x v="3646"/>
    </i>
    <i>
      <x v="3652"/>
    </i>
    <i>
      <x v="3654"/>
    </i>
    <i>
      <x v="3657"/>
    </i>
    <i>
      <x v="3661"/>
    </i>
    <i>
      <x v="3663"/>
    </i>
    <i>
      <x v="3666"/>
    </i>
    <i>
      <x v="3669"/>
    </i>
    <i>
      <x v="3672"/>
    </i>
    <i>
      <x v="3678"/>
    </i>
    <i>
      <x v="3679"/>
    </i>
    <i>
      <x v="3680"/>
    </i>
    <i>
      <x v="3684"/>
    </i>
    <i>
      <x v="3686"/>
    </i>
    <i>
      <x v="3687"/>
    </i>
    <i>
      <x v="3690"/>
    </i>
    <i>
      <x v="3693"/>
    </i>
    <i>
      <x v="3695"/>
    </i>
    <i>
      <x v="3698"/>
    </i>
    <i>
      <x v="3699"/>
    </i>
    <i>
      <x v="3700"/>
    </i>
    <i>
      <x v="3703"/>
    </i>
    <i>
      <x v="3704"/>
    </i>
    <i>
      <x v="3706"/>
    </i>
    <i>
      <x v="3708"/>
    </i>
    <i>
      <x v="3709"/>
    </i>
    <i>
      <x v="3710"/>
    </i>
    <i>
      <x v="3717"/>
    </i>
    <i>
      <x v="3718"/>
    </i>
    <i>
      <x v="3721"/>
    </i>
    <i>
      <x v="3726"/>
    </i>
    <i>
      <x v="3730"/>
    </i>
    <i>
      <x v="3731"/>
    </i>
    <i>
      <x v="3733"/>
    </i>
    <i>
      <x v="3741"/>
    </i>
    <i>
      <x v="3742"/>
    </i>
    <i>
      <x v="3744"/>
    </i>
    <i>
      <x v="3747"/>
    </i>
    <i>
      <x v="3751"/>
    </i>
    <i>
      <x v="3756"/>
    </i>
    <i>
      <x v="3757"/>
    </i>
    <i>
      <x v="3761"/>
    </i>
    <i>
      <x v="3764"/>
    </i>
    <i>
      <x v="3769"/>
    </i>
    <i>
      <x v="3770"/>
    </i>
    <i>
      <x v="3772"/>
    </i>
    <i>
      <x v="3779"/>
    </i>
    <i>
      <x v="3784"/>
    </i>
    <i>
      <x v="3785"/>
    </i>
    <i>
      <x v="3787"/>
    </i>
    <i>
      <x v="3788"/>
    </i>
    <i>
      <x v="3789"/>
    </i>
    <i>
      <x v="3790"/>
    </i>
    <i>
      <x v="3793"/>
    </i>
    <i>
      <x v="3800"/>
    </i>
    <i>
      <x v="3801"/>
    </i>
    <i>
      <x v="3804"/>
    </i>
    <i>
      <x v="3805"/>
    </i>
    <i>
      <x v="3807"/>
    </i>
    <i>
      <x v="3808"/>
    </i>
    <i>
      <x v="3809"/>
    </i>
    <i>
      <x v="3810"/>
    </i>
    <i>
      <x v="3812"/>
    </i>
    <i>
      <x v="3813"/>
    </i>
    <i>
      <x v="3814"/>
    </i>
    <i>
      <x v="3815"/>
    </i>
    <i>
      <x v="3816"/>
    </i>
    <i>
      <x v="3819"/>
    </i>
    <i>
      <x v="3821"/>
    </i>
    <i>
      <x v="3826"/>
    </i>
    <i>
      <x v="3828"/>
    </i>
    <i>
      <x v="3832"/>
    </i>
    <i>
      <x v="3834"/>
    </i>
    <i>
      <x v="3837"/>
    </i>
    <i>
      <x v="3842"/>
    </i>
    <i>
      <x v="3843"/>
    </i>
    <i>
      <x v="3845"/>
    </i>
    <i>
      <x v="3850"/>
    </i>
    <i>
      <x v="3851"/>
    </i>
    <i>
      <x v="3855"/>
    </i>
    <i>
      <x v="3857"/>
    </i>
    <i>
      <x v="3860"/>
    </i>
    <i>
      <x v="3863"/>
    </i>
    <i>
      <x v="3864"/>
    </i>
    <i>
      <x v="3868"/>
    </i>
    <i>
      <x v="3872"/>
    </i>
    <i>
      <x v="3874"/>
    </i>
    <i>
      <x v="3883"/>
    </i>
    <i>
      <x v="3884"/>
    </i>
    <i>
      <x v="3887"/>
    </i>
    <i>
      <x v="3888"/>
    </i>
    <i>
      <x v="3891"/>
    </i>
    <i>
      <x v="3892"/>
    </i>
    <i>
      <x v="3893"/>
    </i>
    <i>
      <x v="3894"/>
    </i>
    <i>
      <x v="3898"/>
    </i>
    <i>
      <x v="3899"/>
    </i>
    <i>
      <x v="3903"/>
    </i>
    <i>
      <x v="3905"/>
    </i>
    <i>
      <x v="3907"/>
    </i>
    <i>
      <x v="3911"/>
    </i>
    <i>
      <x v="3914"/>
    </i>
    <i>
      <x v="3916"/>
    </i>
    <i>
      <x v="3923"/>
    </i>
    <i>
      <x v="3930"/>
    </i>
    <i>
      <x v="3937"/>
    </i>
    <i>
      <x v="3940"/>
    </i>
    <i>
      <x v="3945"/>
    </i>
    <i>
      <x v="3947"/>
    </i>
    <i>
      <x v="3948"/>
    </i>
    <i>
      <x v="3950"/>
    </i>
    <i>
      <x v="3953"/>
    </i>
    <i>
      <x v="3955"/>
    </i>
    <i>
      <x v="3956"/>
    </i>
    <i>
      <x v="3958"/>
    </i>
    <i>
      <x v="3959"/>
    </i>
    <i>
      <x v="3960"/>
    </i>
    <i>
      <x v="3966"/>
    </i>
    <i>
      <x v="3971"/>
    </i>
    <i>
      <x v="3978"/>
    </i>
    <i>
      <x v="3982"/>
    </i>
    <i>
      <x v="3983"/>
    </i>
    <i>
      <x v="3987"/>
    </i>
    <i>
      <x v="3989"/>
    </i>
    <i>
      <x v="3990"/>
    </i>
    <i>
      <x v="3993"/>
    </i>
    <i>
      <x v="3995"/>
    </i>
    <i>
      <x v="3996"/>
    </i>
    <i>
      <x v="3997"/>
    </i>
    <i>
      <x v="3998"/>
    </i>
    <i>
      <x v="3999"/>
    </i>
    <i>
      <x v="4001"/>
    </i>
    <i>
      <x v="4003"/>
    </i>
    <i>
      <x v="4004"/>
    </i>
    <i>
      <x v="4005"/>
    </i>
    <i>
      <x v="4007"/>
    </i>
    <i>
      <x v="4008"/>
    </i>
    <i>
      <x v="4009"/>
    </i>
    <i>
      <x v="4010"/>
    </i>
    <i>
      <x v="4017"/>
    </i>
    <i>
      <x v="4022"/>
    </i>
    <i>
      <x v="4034"/>
    </i>
    <i>
      <x v="4036"/>
    </i>
    <i>
      <x v="4038"/>
    </i>
    <i>
      <x v="4040"/>
    </i>
    <i>
      <x v="4041"/>
    </i>
    <i>
      <x v="4042"/>
    </i>
    <i>
      <x v="4045"/>
    </i>
    <i>
      <x v="4046"/>
    </i>
    <i>
      <x v="4048"/>
    </i>
    <i>
      <x v="4050"/>
    </i>
    <i>
      <x v="4054"/>
    </i>
    <i>
      <x v="4057"/>
    </i>
    <i>
      <x v="4058"/>
    </i>
    <i>
      <x v="4061"/>
    </i>
    <i>
      <x v="4062"/>
    </i>
    <i>
      <x v="4066"/>
    </i>
    <i>
      <x v="4067"/>
    </i>
    <i>
      <x v="4073"/>
    </i>
    <i>
      <x v="4074"/>
    </i>
    <i>
      <x v="4081"/>
    </i>
    <i>
      <x v="4084"/>
    </i>
    <i>
      <x v="4092"/>
    </i>
    <i>
      <x v="4094"/>
    </i>
    <i>
      <x v="4096"/>
    </i>
    <i>
      <x v="4099"/>
    </i>
    <i>
      <x v="4102"/>
    </i>
    <i>
      <x v="4103"/>
    </i>
    <i>
      <x v="4105"/>
    </i>
    <i t="grand">
      <x/>
    </i>
  </rowItems>
  <colItems count="1">
    <i/>
  </colItems>
  <pageFields count="1">
    <pageField fld="5" hier="-1"/>
  </pageFields>
  <dataFields count="1">
    <dataField name="Sum of backers_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70" zoomScaleNormal="70" workbookViewId="0">
      <selection activeCell="B7" sqref="B7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3.90625" customWidth="1"/>
    <col min="5" max="5" width="16.7265625" customWidth="1"/>
    <col min="6" max="6" width="9.36328125" customWidth="1"/>
    <col min="7" max="7" width="15" customWidth="1"/>
    <col min="8" max="8" width="17.453125" customWidth="1"/>
    <col min="9" max="9" width="14.1796875" customWidth="1"/>
    <col min="10" max="10" width="22.7265625" customWidth="1"/>
    <col min="11" max="11" width="14.1796875" customWidth="1"/>
    <col min="12" max="12" width="17.54296875" style="12" customWidth="1"/>
    <col min="13" max="13" width="9.36328125" customWidth="1"/>
    <col min="14" max="14" width="16.7265625" customWidth="1"/>
    <col min="15" max="15" width="9.36328125" customWidth="1"/>
    <col min="16" max="16" width="24" customWidth="1"/>
    <col min="17" max="17" width="17.26953125" style="10" customWidth="1"/>
    <col min="18" max="18" width="15.7265625" customWidth="1"/>
    <col min="19" max="20" width="16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8364</v>
      </c>
      <c r="R1" s="5" t="s">
        <v>8306</v>
      </c>
      <c r="S1" s="5" t="s">
        <v>8307</v>
      </c>
      <c r="T1" s="5" t="s">
        <v>8308</v>
      </c>
    </row>
    <row r="2" spans="1:20" ht="43.5" x14ac:dyDescent="0.3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 s="9">
        <f t="shared" ref="J2:J65" si="0">(((I2/60)/60)/24)+DATE(1970,1,1)</f>
        <v>42807.125</v>
      </c>
      <c r="K2">
        <v>1488823290</v>
      </c>
      <c r="L2" s="12">
        <f t="shared" ref="L2:L65" si="1">(((K2/60)/60)/24)+DATE(1970,1,1)</f>
        <v>42800.751041666663</v>
      </c>
      <c r="M2" t="b">
        <v>0</v>
      </c>
      <c r="N2">
        <v>2035</v>
      </c>
      <c r="O2" t="b">
        <v>1</v>
      </c>
      <c r="P2" t="s">
        <v>8297</v>
      </c>
      <c r="Q2" s="10">
        <f t="shared" ref="Q2:Q65" si="2">(E2/D2)*100</f>
        <v>930250</v>
      </c>
      <c r="R2">
        <f t="shared" ref="R2:R65" si="3">E2/N2</f>
        <v>4.5712530712530715</v>
      </c>
      <c r="S2" t="s">
        <v>8337</v>
      </c>
      <c r="T2" t="s">
        <v>8355</v>
      </c>
    </row>
    <row r="3" spans="1:20" ht="58" x14ac:dyDescent="0.3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 s="9">
        <f t="shared" si="0"/>
        <v>42656.915972222225</v>
      </c>
      <c r="K3">
        <v>1473782592</v>
      </c>
      <c r="L3" s="12">
        <f t="shared" si="1"/>
        <v>42626.668888888889</v>
      </c>
      <c r="M3" t="b">
        <v>0</v>
      </c>
      <c r="N3">
        <v>163</v>
      </c>
      <c r="O3" t="b">
        <v>1</v>
      </c>
      <c r="P3" t="s">
        <v>8295</v>
      </c>
      <c r="Q3" s="10">
        <f t="shared" si="2"/>
        <v>2260300</v>
      </c>
      <c r="R3">
        <f t="shared" si="3"/>
        <v>138.66871165644173</v>
      </c>
      <c r="S3" t="s">
        <v>8323</v>
      </c>
      <c r="T3" t="s">
        <v>8353</v>
      </c>
    </row>
    <row r="4" spans="1:20" ht="43.5" x14ac:dyDescent="0.3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 s="9">
        <f t="shared" si="0"/>
        <v>42457.660057870366</v>
      </c>
      <c r="K4">
        <v>1457023829</v>
      </c>
      <c r="L4" s="12">
        <f t="shared" si="1"/>
        <v>42432.701724537037</v>
      </c>
      <c r="M4" t="b">
        <v>0</v>
      </c>
      <c r="N4">
        <v>3</v>
      </c>
      <c r="O4" t="b">
        <v>1</v>
      </c>
      <c r="P4" t="s">
        <v>8271</v>
      </c>
      <c r="Q4" s="10">
        <f t="shared" si="2"/>
        <v>6500</v>
      </c>
      <c r="R4">
        <f t="shared" si="3"/>
        <v>21.666666666666668</v>
      </c>
      <c r="S4" t="s">
        <v>8321</v>
      </c>
      <c r="T4" t="s">
        <v>8322</v>
      </c>
    </row>
    <row r="5" spans="1:20" ht="43.5" x14ac:dyDescent="0.3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 s="9">
        <f t="shared" si="0"/>
        <v>41859.896562499998</v>
      </c>
      <c r="K5">
        <v>1404941463</v>
      </c>
      <c r="L5" s="12">
        <f t="shared" si="1"/>
        <v>41829.896562499998</v>
      </c>
      <c r="M5" t="b">
        <v>0</v>
      </c>
      <c r="N5">
        <v>0</v>
      </c>
      <c r="O5" t="b">
        <v>0</v>
      </c>
      <c r="P5" t="s">
        <v>8284</v>
      </c>
      <c r="Q5" s="10">
        <f t="shared" si="2"/>
        <v>0</v>
      </c>
      <c r="R5" t="e">
        <f t="shared" si="3"/>
        <v>#DIV/0!</v>
      </c>
      <c r="S5" t="s">
        <v>8340</v>
      </c>
      <c r="T5" t="s">
        <v>8341</v>
      </c>
    </row>
    <row r="6" spans="1:20" ht="72.5" x14ac:dyDescent="0.3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 s="9">
        <f t="shared" si="0"/>
        <v>42139.826145833329</v>
      </c>
      <c r="K6">
        <v>1429127379</v>
      </c>
      <c r="L6" s="12">
        <f t="shared" si="1"/>
        <v>42109.826145833329</v>
      </c>
      <c r="M6" t="b">
        <v>0</v>
      </c>
      <c r="N6">
        <v>1</v>
      </c>
      <c r="O6" t="b">
        <v>1</v>
      </c>
      <c r="P6" t="s">
        <v>8280</v>
      </c>
      <c r="Q6" s="10">
        <f t="shared" si="2"/>
        <v>200</v>
      </c>
      <c r="R6">
        <f t="shared" si="3"/>
        <v>10</v>
      </c>
      <c r="S6" t="s">
        <v>8329</v>
      </c>
      <c r="T6" t="s">
        <v>8334</v>
      </c>
    </row>
    <row r="7" spans="1:20" ht="29" x14ac:dyDescent="0.3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 s="9">
        <f t="shared" si="0"/>
        <v>42195.79833333334</v>
      </c>
      <c r="K7">
        <v>1433963376</v>
      </c>
      <c r="L7" s="12">
        <f t="shared" si="1"/>
        <v>42165.79833333334</v>
      </c>
      <c r="M7" t="b">
        <v>0</v>
      </c>
      <c r="N7">
        <v>1</v>
      </c>
      <c r="O7" t="b">
        <v>1</v>
      </c>
      <c r="P7" t="s">
        <v>8277</v>
      </c>
      <c r="Q7" s="10">
        <f t="shared" si="2"/>
        <v>100</v>
      </c>
      <c r="R7">
        <f t="shared" si="3"/>
        <v>10</v>
      </c>
      <c r="S7" t="s">
        <v>8329</v>
      </c>
      <c r="T7" t="s">
        <v>8331</v>
      </c>
    </row>
    <row r="8" spans="1:20" ht="58" x14ac:dyDescent="0.3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 s="9">
        <f t="shared" si="0"/>
        <v>41885.783645833333</v>
      </c>
      <c r="K8">
        <v>1407178107</v>
      </c>
      <c r="L8" s="12">
        <f t="shared" si="1"/>
        <v>41855.783645833333</v>
      </c>
      <c r="M8" t="b">
        <v>1</v>
      </c>
      <c r="N8">
        <v>711</v>
      </c>
      <c r="O8" t="b">
        <v>1</v>
      </c>
      <c r="P8" t="s">
        <v>8276</v>
      </c>
      <c r="Q8" s="10">
        <f t="shared" si="2"/>
        <v>303833.2</v>
      </c>
      <c r="R8">
        <f t="shared" si="3"/>
        <v>42.73322081575246</v>
      </c>
      <c r="S8" t="s">
        <v>8329</v>
      </c>
      <c r="T8" t="s">
        <v>8330</v>
      </c>
    </row>
    <row r="9" spans="1:20" ht="29" x14ac:dyDescent="0.3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 s="9">
        <f t="shared" si="0"/>
        <v>42656.849120370374</v>
      </c>
      <c r="K9">
        <v>1473970964</v>
      </c>
      <c r="L9" s="12">
        <f t="shared" si="1"/>
        <v>42628.849120370374</v>
      </c>
      <c r="M9" t="b">
        <v>0</v>
      </c>
      <c r="N9">
        <v>4</v>
      </c>
      <c r="O9" t="b">
        <v>1</v>
      </c>
      <c r="P9" t="s">
        <v>8271</v>
      </c>
      <c r="Q9" s="10">
        <f t="shared" si="2"/>
        <v>130</v>
      </c>
      <c r="R9">
        <f t="shared" si="3"/>
        <v>3.25</v>
      </c>
      <c r="S9" t="s">
        <v>8321</v>
      </c>
      <c r="T9" t="s">
        <v>8322</v>
      </c>
    </row>
    <row r="10" spans="1:20" ht="43.5" x14ac:dyDescent="0.3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 s="9">
        <f t="shared" si="0"/>
        <v>42394.79206018518</v>
      </c>
      <c r="K10">
        <v>1452193234</v>
      </c>
      <c r="L10" s="12">
        <f t="shared" si="1"/>
        <v>42376.79206018518</v>
      </c>
      <c r="M10" t="b">
        <v>0</v>
      </c>
      <c r="N10">
        <v>1</v>
      </c>
      <c r="O10" t="b">
        <v>1</v>
      </c>
      <c r="P10" t="s">
        <v>8265</v>
      </c>
      <c r="Q10" s="10">
        <f t="shared" si="2"/>
        <v>100</v>
      </c>
      <c r="R10">
        <f t="shared" si="3"/>
        <v>13</v>
      </c>
      <c r="S10" t="s">
        <v>8314</v>
      </c>
      <c r="T10" t="s">
        <v>8315</v>
      </c>
    </row>
    <row r="11" spans="1:20" ht="43.5" x14ac:dyDescent="0.3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 s="9">
        <f t="shared" si="0"/>
        <v>42789.426875000005</v>
      </c>
      <c r="K11">
        <v>1487240082</v>
      </c>
      <c r="L11" s="12">
        <f t="shared" si="1"/>
        <v>42782.426875000005</v>
      </c>
      <c r="M11" t="b">
        <v>0</v>
      </c>
      <c r="N11">
        <v>0</v>
      </c>
      <c r="O11" t="b">
        <v>0</v>
      </c>
      <c r="P11" t="s">
        <v>8289</v>
      </c>
      <c r="Q11" s="10">
        <f t="shared" si="2"/>
        <v>0</v>
      </c>
      <c r="R11" t="e">
        <f t="shared" si="3"/>
        <v>#DIV/0!</v>
      </c>
      <c r="S11" t="s">
        <v>8342</v>
      </c>
      <c r="T11" t="s">
        <v>8347</v>
      </c>
    </row>
    <row r="12" spans="1:20" ht="43.5" x14ac:dyDescent="0.3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 s="9">
        <f t="shared" si="0"/>
        <v>42164.083333333328</v>
      </c>
      <c r="K12">
        <v>1431886706</v>
      </c>
      <c r="L12" s="12">
        <f t="shared" si="1"/>
        <v>42141.762800925921</v>
      </c>
      <c r="M12" t="b">
        <v>0</v>
      </c>
      <c r="N12">
        <v>5</v>
      </c>
      <c r="O12" t="b">
        <v>1</v>
      </c>
      <c r="P12" t="s">
        <v>8276</v>
      </c>
      <c r="Q12" s="10">
        <f t="shared" si="2"/>
        <v>424</v>
      </c>
      <c r="R12">
        <f t="shared" si="3"/>
        <v>21.2</v>
      </c>
      <c r="S12" t="s">
        <v>8329</v>
      </c>
      <c r="T12" t="s">
        <v>8330</v>
      </c>
    </row>
    <row r="13" spans="1:20" ht="29" x14ac:dyDescent="0.3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 s="9">
        <f t="shared" si="0"/>
        <v>42091.031076388885</v>
      </c>
      <c r="K13">
        <v>1423619085</v>
      </c>
      <c r="L13" s="12">
        <f t="shared" si="1"/>
        <v>42046.072743055556</v>
      </c>
      <c r="M13" t="b">
        <v>0</v>
      </c>
      <c r="N13">
        <v>0</v>
      </c>
      <c r="O13" t="b">
        <v>0</v>
      </c>
      <c r="P13" t="s">
        <v>8291</v>
      </c>
      <c r="Q13" s="10">
        <f t="shared" si="2"/>
        <v>0</v>
      </c>
      <c r="R13" t="e">
        <f t="shared" si="3"/>
        <v>#DIV/0!</v>
      </c>
      <c r="S13" t="s">
        <v>8342</v>
      </c>
      <c r="T13" t="s">
        <v>8349</v>
      </c>
    </row>
    <row r="14" spans="1:20" ht="43.5" x14ac:dyDescent="0.3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 s="9">
        <f t="shared" si="0"/>
        <v>42282.788900462961</v>
      </c>
      <c r="K14">
        <v>1441479361</v>
      </c>
      <c r="L14" s="12">
        <f t="shared" si="1"/>
        <v>42252.788900462961</v>
      </c>
      <c r="M14" t="b">
        <v>0</v>
      </c>
      <c r="N14">
        <v>4</v>
      </c>
      <c r="O14" t="b">
        <v>1</v>
      </c>
      <c r="P14" t="s">
        <v>8285</v>
      </c>
      <c r="Q14" s="10">
        <f t="shared" si="2"/>
        <v>120</v>
      </c>
      <c r="R14">
        <f t="shared" si="3"/>
        <v>7.5</v>
      </c>
      <c r="S14" t="s">
        <v>8342</v>
      </c>
      <c r="T14" t="s">
        <v>8343</v>
      </c>
    </row>
    <row r="15" spans="1:20" ht="43.5" x14ac:dyDescent="0.3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 s="9">
        <f t="shared" si="0"/>
        <v>41485.106087962966</v>
      </c>
      <c r="K15">
        <v>1373337166</v>
      </c>
      <c r="L15" s="12">
        <f t="shared" si="1"/>
        <v>41464.106087962966</v>
      </c>
      <c r="M15" t="b">
        <v>0</v>
      </c>
      <c r="N15">
        <v>4</v>
      </c>
      <c r="O15" t="b">
        <v>1</v>
      </c>
      <c r="P15" t="s">
        <v>8300</v>
      </c>
      <c r="Q15" s="10">
        <f t="shared" si="2"/>
        <v>115.99999999999999</v>
      </c>
      <c r="R15">
        <f t="shared" si="3"/>
        <v>7.25</v>
      </c>
      <c r="S15" t="s">
        <v>8329</v>
      </c>
      <c r="T15" t="s">
        <v>8358</v>
      </c>
    </row>
    <row r="16" spans="1:20" ht="43.5" x14ac:dyDescent="0.3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 s="9">
        <f t="shared" si="0"/>
        <v>41546.424317129626</v>
      </c>
      <c r="K16">
        <v>1375265461</v>
      </c>
      <c r="L16" s="12">
        <f t="shared" si="1"/>
        <v>41486.424317129626</v>
      </c>
      <c r="M16" t="b">
        <v>0</v>
      </c>
      <c r="N16">
        <v>13</v>
      </c>
      <c r="O16" t="b">
        <v>1</v>
      </c>
      <c r="P16" t="s">
        <v>8274</v>
      </c>
      <c r="Q16" s="10">
        <f t="shared" si="2"/>
        <v>160</v>
      </c>
      <c r="R16">
        <f t="shared" si="3"/>
        <v>4.9230769230769234</v>
      </c>
      <c r="S16" t="s">
        <v>8326</v>
      </c>
      <c r="T16" t="s">
        <v>8327</v>
      </c>
    </row>
    <row r="17" spans="1:20" ht="87" x14ac:dyDescent="0.3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 s="9">
        <f t="shared" si="0"/>
        <v>42614.730567129634</v>
      </c>
      <c r="K17">
        <v>1471887121</v>
      </c>
      <c r="L17" s="12">
        <f t="shared" si="1"/>
        <v>42604.730567129634</v>
      </c>
      <c r="M17" t="b">
        <v>0</v>
      </c>
      <c r="N17">
        <v>35</v>
      </c>
      <c r="O17" t="b">
        <v>1</v>
      </c>
      <c r="P17" t="s">
        <v>8266</v>
      </c>
      <c r="Q17" s="10">
        <f t="shared" si="2"/>
        <v>2702</v>
      </c>
      <c r="R17">
        <f t="shared" si="3"/>
        <v>38.6</v>
      </c>
      <c r="S17" t="s">
        <v>8314</v>
      </c>
      <c r="T17" t="s">
        <v>8316</v>
      </c>
    </row>
    <row r="18" spans="1:20" ht="43.5" x14ac:dyDescent="0.3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 s="9">
        <f t="shared" si="0"/>
        <v>41851.060092592597</v>
      </c>
      <c r="K18">
        <v>1405041992</v>
      </c>
      <c r="L18" s="12">
        <f t="shared" si="1"/>
        <v>41831.060092592597</v>
      </c>
      <c r="M18" t="b">
        <v>0</v>
      </c>
      <c r="N18">
        <v>0</v>
      </c>
      <c r="O18" t="b">
        <v>0</v>
      </c>
      <c r="P18" t="s">
        <v>8281</v>
      </c>
      <c r="Q18" s="10">
        <f t="shared" si="2"/>
        <v>0</v>
      </c>
      <c r="R18" t="e">
        <f t="shared" si="3"/>
        <v>#DIV/0!</v>
      </c>
      <c r="S18" t="s">
        <v>8335</v>
      </c>
      <c r="T18" t="s">
        <v>8336</v>
      </c>
    </row>
    <row r="19" spans="1:20" ht="58" x14ac:dyDescent="0.3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 s="9">
        <f t="shared" si="0"/>
        <v>42432.791666666672</v>
      </c>
      <c r="K19">
        <v>1455640559</v>
      </c>
      <c r="L19" s="12">
        <f t="shared" si="1"/>
        <v>42416.691655092596</v>
      </c>
      <c r="M19" t="b">
        <v>0</v>
      </c>
      <c r="N19">
        <v>3</v>
      </c>
      <c r="O19" t="b">
        <v>1</v>
      </c>
      <c r="P19" t="s">
        <v>8271</v>
      </c>
      <c r="Q19" s="10">
        <f t="shared" si="2"/>
        <v>150</v>
      </c>
      <c r="R19">
        <f t="shared" si="3"/>
        <v>25</v>
      </c>
      <c r="S19" t="s">
        <v>8321</v>
      </c>
      <c r="T19" t="s">
        <v>8322</v>
      </c>
    </row>
    <row r="20" spans="1:20" ht="43.5" x14ac:dyDescent="0.3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 s="9">
        <f t="shared" si="0"/>
        <v>42505.958333333328</v>
      </c>
      <c r="K20">
        <v>1462285182</v>
      </c>
      <c r="L20" s="12">
        <f t="shared" si="1"/>
        <v>42493.597013888888</v>
      </c>
      <c r="M20" t="b">
        <v>0</v>
      </c>
      <c r="N20">
        <v>3</v>
      </c>
      <c r="O20" t="b">
        <v>1</v>
      </c>
      <c r="P20" t="s">
        <v>8271</v>
      </c>
      <c r="Q20" s="10">
        <f t="shared" si="2"/>
        <v>140</v>
      </c>
      <c r="R20">
        <f t="shared" si="3"/>
        <v>23.333333333333332</v>
      </c>
      <c r="S20" t="s">
        <v>8321</v>
      </c>
      <c r="T20" t="s">
        <v>8322</v>
      </c>
    </row>
    <row r="21" spans="1:20" ht="43.5" x14ac:dyDescent="0.3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 s="9">
        <f t="shared" si="0"/>
        <v>42064.029224537036</v>
      </c>
      <c r="K21">
        <v>1422664925</v>
      </c>
      <c r="L21" s="12">
        <f t="shared" si="1"/>
        <v>42035.029224537036</v>
      </c>
      <c r="M21" t="b">
        <v>0</v>
      </c>
      <c r="N21">
        <v>0</v>
      </c>
      <c r="O21" t="b">
        <v>0</v>
      </c>
      <c r="P21" t="s">
        <v>8283</v>
      </c>
      <c r="Q21" s="10">
        <f t="shared" si="2"/>
        <v>0</v>
      </c>
      <c r="R21" t="e">
        <f t="shared" si="3"/>
        <v>#DIV/0!</v>
      </c>
      <c r="S21" t="s">
        <v>8337</v>
      </c>
      <c r="T21" t="s">
        <v>8339</v>
      </c>
    </row>
    <row r="22" spans="1:20" ht="43.5" x14ac:dyDescent="0.3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 s="9">
        <f t="shared" si="0"/>
        <v>42698.958333333328</v>
      </c>
      <c r="K22">
        <v>1478685915</v>
      </c>
      <c r="L22" s="12">
        <f t="shared" si="1"/>
        <v>42683.420312500006</v>
      </c>
      <c r="M22" t="b">
        <v>0</v>
      </c>
      <c r="N22">
        <v>2</v>
      </c>
      <c r="O22" t="b">
        <v>1</v>
      </c>
      <c r="P22" t="s">
        <v>8273</v>
      </c>
      <c r="Q22" s="10">
        <f t="shared" si="2"/>
        <v>144.28571428571428</v>
      </c>
      <c r="R22">
        <f t="shared" si="3"/>
        <v>50.5</v>
      </c>
      <c r="S22" t="s">
        <v>8323</v>
      </c>
      <c r="T22" t="s">
        <v>8325</v>
      </c>
    </row>
    <row r="23" spans="1:20" ht="43.5" x14ac:dyDescent="0.3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 s="9">
        <f t="shared" si="0"/>
        <v>42442.5</v>
      </c>
      <c r="K23">
        <v>1456421530</v>
      </c>
      <c r="L23" s="12">
        <f t="shared" si="1"/>
        <v>42425.730671296296</v>
      </c>
      <c r="M23" t="b">
        <v>0</v>
      </c>
      <c r="N23">
        <v>14</v>
      </c>
      <c r="O23" t="b">
        <v>1</v>
      </c>
      <c r="P23" t="s">
        <v>8271</v>
      </c>
      <c r="Q23" s="10">
        <f t="shared" si="2"/>
        <v>171.42857142857142</v>
      </c>
      <c r="R23">
        <f t="shared" si="3"/>
        <v>8.5714285714285712</v>
      </c>
      <c r="S23" t="s">
        <v>8321</v>
      </c>
      <c r="T23" t="s">
        <v>8322</v>
      </c>
    </row>
    <row r="24" spans="1:20" ht="58" x14ac:dyDescent="0.3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 s="9">
        <f t="shared" si="0"/>
        <v>42490.915972222225</v>
      </c>
      <c r="K24">
        <v>1459355950</v>
      </c>
      <c r="L24" s="12">
        <f t="shared" si="1"/>
        <v>42459.693865740745</v>
      </c>
      <c r="M24" t="b">
        <v>0</v>
      </c>
      <c r="N24">
        <v>36</v>
      </c>
      <c r="O24" t="b">
        <v>1</v>
      </c>
      <c r="P24" t="s">
        <v>8292</v>
      </c>
      <c r="Q24" s="10">
        <f t="shared" si="2"/>
        <v>1253.75</v>
      </c>
      <c r="R24">
        <f t="shared" si="3"/>
        <v>27.861111111111111</v>
      </c>
      <c r="S24" t="s">
        <v>8329</v>
      </c>
      <c r="T24" t="s">
        <v>8350</v>
      </c>
    </row>
    <row r="25" spans="1:20" ht="43.5" x14ac:dyDescent="0.3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 s="9">
        <f t="shared" si="0"/>
        <v>42325.795057870375</v>
      </c>
      <c r="K25">
        <v>1445191493</v>
      </c>
      <c r="L25" s="12">
        <f t="shared" si="1"/>
        <v>42295.753391203703</v>
      </c>
      <c r="M25" t="b">
        <v>0</v>
      </c>
      <c r="N25">
        <v>0</v>
      </c>
      <c r="O25" t="b">
        <v>0</v>
      </c>
      <c r="P25" t="s">
        <v>8282</v>
      </c>
      <c r="Q25" s="10">
        <f t="shared" si="2"/>
        <v>0</v>
      </c>
      <c r="R25" t="e">
        <f t="shared" si="3"/>
        <v>#DIV/0!</v>
      </c>
      <c r="S25" t="s">
        <v>8337</v>
      </c>
      <c r="T25" t="s">
        <v>8338</v>
      </c>
    </row>
    <row r="26" spans="1:20" ht="29" x14ac:dyDescent="0.3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 s="9">
        <f t="shared" si="0"/>
        <v>42777.506689814814</v>
      </c>
      <c r="K26">
        <v>1484222978</v>
      </c>
      <c r="L26" s="12">
        <f t="shared" si="1"/>
        <v>42747.506689814814</v>
      </c>
      <c r="M26" t="b">
        <v>0</v>
      </c>
      <c r="N26">
        <v>15</v>
      </c>
      <c r="O26" t="b">
        <v>1</v>
      </c>
      <c r="P26" t="s">
        <v>8285</v>
      </c>
      <c r="Q26" s="10">
        <f t="shared" si="2"/>
        <v>290</v>
      </c>
      <c r="R26">
        <f t="shared" si="3"/>
        <v>19.333333333333332</v>
      </c>
      <c r="S26" t="s">
        <v>8342</v>
      </c>
      <c r="T26" t="s">
        <v>8343</v>
      </c>
    </row>
    <row r="27" spans="1:20" ht="29" x14ac:dyDescent="0.3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 s="9">
        <f t="shared" si="0"/>
        <v>42259.567824074074</v>
      </c>
      <c r="K27">
        <v>1437745060</v>
      </c>
      <c r="L27" s="12">
        <f t="shared" si="1"/>
        <v>42209.567824074074</v>
      </c>
      <c r="M27" t="b">
        <v>0</v>
      </c>
      <c r="N27">
        <v>3</v>
      </c>
      <c r="O27" t="b">
        <v>1</v>
      </c>
      <c r="P27" t="s">
        <v>8285</v>
      </c>
      <c r="Q27" s="10">
        <f t="shared" si="2"/>
        <v>155</v>
      </c>
      <c r="R27">
        <f t="shared" si="3"/>
        <v>51.666666666666664</v>
      </c>
      <c r="S27" t="s">
        <v>8342</v>
      </c>
      <c r="T27" t="s">
        <v>8343</v>
      </c>
    </row>
    <row r="28" spans="1:20" ht="29" x14ac:dyDescent="0.3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 s="9">
        <f t="shared" si="0"/>
        <v>42440.982002314813</v>
      </c>
      <c r="K28">
        <v>1455147245</v>
      </c>
      <c r="L28" s="12">
        <f t="shared" si="1"/>
        <v>42410.982002314813</v>
      </c>
      <c r="M28" t="b">
        <v>0</v>
      </c>
      <c r="N28">
        <v>25</v>
      </c>
      <c r="O28" t="b">
        <v>1</v>
      </c>
      <c r="P28" t="s">
        <v>8285</v>
      </c>
      <c r="Q28" s="10">
        <f t="shared" si="2"/>
        <v>885</v>
      </c>
      <c r="R28">
        <f t="shared" si="3"/>
        <v>35.4</v>
      </c>
      <c r="S28" t="s">
        <v>8342</v>
      </c>
      <c r="T28" t="s">
        <v>8343</v>
      </c>
    </row>
    <row r="29" spans="1:20" ht="43.5" x14ac:dyDescent="0.3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 s="9">
        <f t="shared" si="0"/>
        <v>42096.691921296297</v>
      </c>
      <c r="K29">
        <v>1425404182</v>
      </c>
      <c r="L29" s="12">
        <f t="shared" si="1"/>
        <v>42066.733587962968</v>
      </c>
      <c r="M29" t="b">
        <v>0</v>
      </c>
      <c r="N29">
        <v>2</v>
      </c>
      <c r="O29" t="b">
        <v>0</v>
      </c>
      <c r="P29" t="s">
        <v>8282</v>
      </c>
      <c r="Q29" s="10">
        <f t="shared" si="2"/>
        <v>2</v>
      </c>
      <c r="R29">
        <f t="shared" si="3"/>
        <v>1</v>
      </c>
      <c r="S29" t="s">
        <v>8337</v>
      </c>
      <c r="T29" t="s">
        <v>8338</v>
      </c>
    </row>
    <row r="30" spans="1:20" ht="43.5" x14ac:dyDescent="0.3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 s="9">
        <f t="shared" si="0"/>
        <v>42740.824618055558</v>
      </c>
      <c r="K30">
        <v>1481053647</v>
      </c>
      <c r="L30" s="12">
        <f t="shared" si="1"/>
        <v>42710.824618055558</v>
      </c>
      <c r="M30" t="b">
        <v>0</v>
      </c>
      <c r="N30">
        <v>28</v>
      </c>
      <c r="O30" t="b">
        <v>1</v>
      </c>
      <c r="P30" t="s">
        <v>8297</v>
      </c>
      <c r="Q30" s="10">
        <f t="shared" si="2"/>
        <v>1165</v>
      </c>
      <c r="R30">
        <f t="shared" si="3"/>
        <v>41.607142857142854</v>
      </c>
      <c r="S30" t="s">
        <v>8337</v>
      </c>
      <c r="T30" t="s">
        <v>8355</v>
      </c>
    </row>
    <row r="31" spans="1:20" ht="58" x14ac:dyDescent="0.3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 s="9">
        <f t="shared" si="0"/>
        <v>42094.957638888889</v>
      </c>
      <c r="K31">
        <v>1425428206</v>
      </c>
      <c r="L31" s="12">
        <f t="shared" si="1"/>
        <v>42067.011643518519</v>
      </c>
      <c r="M31" t="b">
        <v>0</v>
      </c>
      <c r="N31">
        <v>14</v>
      </c>
      <c r="O31" t="b">
        <v>1</v>
      </c>
      <c r="P31" t="s">
        <v>8271</v>
      </c>
      <c r="Q31" s="10">
        <f t="shared" si="2"/>
        <v>124</v>
      </c>
      <c r="R31">
        <f t="shared" si="3"/>
        <v>8.8571428571428577</v>
      </c>
      <c r="S31" t="s">
        <v>8321</v>
      </c>
      <c r="T31" t="s">
        <v>8322</v>
      </c>
    </row>
    <row r="32" spans="1:20" ht="43.5" x14ac:dyDescent="0.3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 s="9">
        <f t="shared" si="0"/>
        <v>41907.886620370373</v>
      </c>
      <c r="K32">
        <v>1409087804</v>
      </c>
      <c r="L32" s="12">
        <f t="shared" si="1"/>
        <v>41877.886620370373</v>
      </c>
      <c r="M32" t="b">
        <v>0</v>
      </c>
      <c r="N32">
        <v>3</v>
      </c>
      <c r="O32" t="b">
        <v>1</v>
      </c>
      <c r="P32" t="s">
        <v>8305</v>
      </c>
      <c r="Q32" s="10">
        <f t="shared" si="2"/>
        <v>129</v>
      </c>
      <c r="R32">
        <f t="shared" si="3"/>
        <v>43</v>
      </c>
      <c r="S32" t="s">
        <v>8321</v>
      </c>
      <c r="T32" t="s">
        <v>8363</v>
      </c>
    </row>
    <row r="33" spans="1:20" ht="43.5" x14ac:dyDescent="0.3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 s="9">
        <f t="shared" si="0"/>
        <v>42500.875</v>
      </c>
      <c r="K33">
        <v>1460914253</v>
      </c>
      <c r="L33" s="12">
        <f t="shared" si="1"/>
        <v>42477.729780092588</v>
      </c>
      <c r="M33" t="b">
        <v>0</v>
      </c>
      <c r="N33">
        <v>15</v>
      </c>
      <c r="O33" t="b">
        <v>1</v>
      </c>
      <c r="P33" t="s">
        <v>8271</v>
      </c>
      <c r="Q33" s="10">
        <f t="shared" si="2"/>
        <v>180</v>
      </c>
      <c r="R33">
        <f t="shared" si="3"/>
        <v>12</v>
      </c>
      <c r="S33" t="s">
        <v>8321</v>
      </c>
      <c r="T33" t="s">
        <v>8322</v>
      </c>
    </row>
    <row r="34" spans="1:20" ht="43.5" x14ac:dyDescent="0.3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 s="9">
        <f t="shared" si="0"/>
        <v>42709.590902777782</v>
      </c>
      <c r="K34">
        <v>1475759454</v>
      </c>
      <c r="L34" s="12">
        <f t="shared" si="1"/>
        <v>42649.54923611111</v>
      </c>
      <c r="M34" t="b">
        <v>0</v>
      </c>
      <c r="N34">
        <v>5</v>
      </c>
      <c r="O34" t="b">
        <v>1</v>
      </c>
      <c r="P34" t="s">
        <v>8271</v>
      </c>
      <c r="Q34" s="10">
        <f t="shared" si="2"/>
        <v>100</v>
      </c>
      <c r="R34">
        <f t="shared" si="3"/>
        <v>20</v>
      </c>
      <c r="S34" t="s">
        <v>8321</v>
      </c>
      <c r="T34" t="s">
        <v>8322</v>
      </c>
    </row>
    <row r="35" spans="1:20" ht="43.5" x14ac:dyDescent="0.3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 s="9">
        <f t="shared" si="0"/>
        <v>41861.697939814818</v>
      </c>
      <c r="K35">
        <v>1405097102</v>
      </c>
      <c r="L35" s="12">
        <f t="shared" si="1"/>
        <v>41831.697939814818</v>
      </c>
      <c r="M35" t="b">
        <v>0</v>
      </c>
      <c r="N35">
        <v>1</v>
      </c>
      <c r="O35" t="b">
        <v>0</v>
      </c>
      <c r="P35" t="s">
        <v>8271</v>
      </c>
      <c r="Q35" s="10">
        <f t="shared" si="2"/>
        <v>10</v>
      </c>
      <c r="R35">
        <f t="shared" si="3"/>
        <v>10</v>
      </c>
      <c r="S35" t="s">
        <v>8321</v>
      </c>
      <c r="T35" t="s">
        <v>8322</v>
      </c>
    </row>
    <row r="36" spans="1:20" ht="43.5" x14ac:dyDescent="0.3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 s="9">
        <f t="shared" si="0"/>
        <v>42517.740868055553</v>
      </c>
      <c r="K36">
        <v>1463161611</v>
      </c>
      <c r="L36" s="12">
        <f t="shared" si="1"/>
        <v>42503.740868055553</v>
      </c>
      <c r="M36" t="b">
        <v>0</v>
      </c>
      <c r="N36">
        <v>3</v>
      </c>
      <c r="O36" t="b">
        <v>1</v>
      </c>
      <c r="P36" t="s">
        <v>8271</v>
      </c>
      <c r="Q36" s="10">
        <f t="shared" si="2"/>
        <v>225</v>
      </c>
      <c r="R36">
        <f t="shared" si="3"/>
        <v>75</v>
      </c>
      <c r="S36" t="s">
        <v>8321</v>
      </c>
      <c r="T36" t="s">
        <v>8322</v>
      </c>
    </row>
    <row r="37" spans="1:20" ht="43.5" x14ac:dyDescent="0.3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 s="9">
        <f t="shared" si="0"/>
        <v>42342.811898148153</v>
      </c>
      <c r="K37">
        <v>1444069748</v>
      </c>
      <c r="L37" s="12">
        <f t="shared" si="1"/>
        <v>42282.770231481481</v>
      </c>
      <c r="M37" t="b">
        <v>0</v>
      </c>
      <c r="N37">
        <v>15</v>
      </c>
      <c r="O37" t="b">
        <v>1</v>
      </c>
      <c r="P37" t="s">
        <v>8271</v>
      </c>
      <c r="Q37" s="10">
        <f t="shared" si="2"/>
        <v>286.13861386138615</v>
      </c>
      <c r="R37">
        <f t="shared" si="3"/>
        <v>19.266666666666666</v>
      </c>
      <c r="S37" t="s">
        <v>8321</v>
      </c>
      <c r="T37" t="s">
        <v>8322</v>
      </c>
    </row>
    <row r="38" spans="1:20" ht="29" x14ac:dyDescent="0.3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 s="9">
        <f t="shared" si="0"/>
        <v>42549.667662037042</v>
      </c>
      <c r="K38">
        <v>1464969686</v>
      </c>
      <c r="L38" s="12">
        <f t="shared" si="1"/>
        <v>42524.667662037042</v>
      </c>
      <c r="M38" t="b">
        <v>0</v>
      </c>
      <c r="N38">
        <v>3</v>
      </c>
      <c r="O38" t="b">
        <v>0</v>
      </c>
      <c r="P38" t="s">
        <v>8287</v>
      </c>
      <c r="Q38" s="10">
        <f t="shared" si="2"/>
        <v>2.7272727272727271</v>
      </c>
      <c r="R38">
        <f t="shared" si="3"/>
        <v>1</v>
      </c>
      <c r="S38" t="s">
        <v>8326</v>
      </c>
      <c r="T38" t="s">
        <v>8345</v>
      </c>
    </row>
    <row r="39" spans="1:20" ht="43.5" x14ac:dyDescent="0.3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 s="9">
        <f t="shared" si="0"/>
        <v>41290.846817129634</v>
      </c>
      <c r="K39">
        <v>1357157965</v>
      </c>
      <c r="L39" s="12">
        <f t="shared" si="1"/>
        <v>41276.846817129634</v>
      </c>
      <c r="M39" t="b">
        <v>0</v>
      </c>
      <c r="N39">
        <v>28</v>
      </c>
      <c r="O39" t="b">
        <v>1</v>
      </c>
      <c r="P39" t="s">
        <v>8280</v>
      </c>
      <c r="Q39" s="10">
        <f t="shared" si="2"/>
        <v>382.71818181818185</v>
      </c>
      <c r="R39">
        <f t="shared" si="3"/>
        <v>15.035357142857142</v>
      </c>
      <c r="S39" t="s">
        <v>8329</v>
      </c>
      <c r="T39" t="s">
        <v>8334</v>
      </c>
    </row>
    <row r="40" spans="1:20" ht="43.5" x14ac:dyDescent="0.3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 s="9">
        <f t="shared" si="0"/>
        <v>40813.207638888889</v>
      </c>
      <c r="K40">
        <v>1313612532</v>
      </c>
      <c r="L40" s="12">
        <f t="shared" si="1"/>
        <v>40772.848749999997</v>
      </c>
      <c r="M40" t="b">
        <v>0</v>
      </c>
      <c r="N40">
        <v>13</v>
      </c>
      <c r="O40" t="b">
        <v>1</v>
      </c>
      <c r="P40" t="s">
        <v>8279</v>
      </c>
      <c r="Q40" s="10">
        <f t="shared" si="2"/>
        <v>240.79999999999998</v>
      </c>
      <c r="R40">
        <f t="shared" si="3"/>
        <v>23.153846153846153</v>
      </c>
      <c r="S40" t="s">
        <v>8329</v>
      </c>
      <c r="T40" t="s">
        <v>8333</v>
      </c>
    </row>
    <row r="41" spans="1:20" ht="29" x14ac:dyDescent="0.3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 s="9">
        <f t="shared" si="0"/>
        <v>42303.934675925921</v>
      </c>
      <c r="K41">
        <v>1441146356</v>
      </c>
      <c r="L41" s="12">
        <f t="shared" si="1"/>
        <v>42248.934675925921</v>
      </c>
      <c r="M41" t="b">
        <v>0</v>
      </c>
      <c r="N41">
        <v>0</v>
      </c>
      <c r="O41" t="b">
        <v>0</v>
      </c>
      <c r="P41" t="s">
        <v>8272</v>
      </c>
      <c r="Q41" s="10">
        <f t="shared" si="2"/>
        <v>0</v>
      </c>
      <c r="R41" t="e">
        <f t="shared" si="3"/>
        <v>#DIV/0!</v>
      </c>
      <c r="S41" t="s">
        <v>8323</v>
      </c>
      <c r="T41" t="s">
        <v>8324</v>
      </c>
    </row>
    <row r="42" spans="1:20" ht="29" x14ac:dyDescent="0.3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 s="9">
        <f t="shared" si="0"/>
        <v>41167.066400462965</v>
      </c>
      <c r="K42">
        <v>1346463337</v>
      </c>
      <c r="L42" s="12">
        <f t="shared" si="1"/>
        <v>41153.066400462965</v>
      </c>
      <c r="M42" t="b">
        <v>0</v>
      </c>
      <c r="N42">
        <v>8</v>
      </c>
      <c r="O42" t="b">
        <v>1</v>
      </c>
      <c r="P42" t="s">
        <v>8276</v>
      </c>
      <c r="Q42" s="10">
        <f t="shared" si="2"/>
        <v>120</v>
      </c>
      <c r="R42">
        <f t="shared" si="3"/>
        <v>22.5</v>
      </c>
      <c r="S42" t="s">
        <v>8329</v>
      </c>
      <c r="T42" t="s">
        <v>8330</v>
      </c>
    </row>
    <row r="43" spans="1:20" ht="58" x14ac:dyDescent="0.3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 s="9">
        <f t="shared" si="0"/>
        <v>42683.851944444439</v>
      </c>
      <c r="K43">
        <v>1476559608</v>
      </c>
      <c r="L43" s="12">
        <f t="shared" si="1"/>
        <v>42658.810277777782</v>
      </c>
      <c r="M43" t="b">
        <v>0</v>
      </c>
      <c r="N43">
        <v>52</v>
      </c>
      <c r="O43" t="b">
        <v>1</v>
      </c>
      <c r="P43" t="s">
        <v>8301</v>
      </c>
      <c r="Q43" s="10">
        <f t="shared" si="2"/>
        <v>956</v>
      </c>
      <c r="R43">
        <f t="shared" si="3"/>
        <v>27.576923076923077</v>
      </c>
      <c r="S43" t="s">
        <v>8323</v>
      </c>
      <c r="T43" t="s">
        <v>8359</v>
      </c>
    </row>
    <row r="44" spans="1:20" ht="43.5" x14ac:dyDescent="0.3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 s="9">
        <f t="shared" si="0"/>
        <v>42334.871076388896</v>
      </c>
      <c r="K44">
        <v>1445975661</v>
      </c>
      <c r="L44" s="12">
        <f t="shared" si="1"/>
        <v>42304.829409722224</v>
      </c>
      <c r="M44" t="b">
        <v>0</v>
      </c>
      <c r="N44">
        <v>45</v>
      </c>
      <c r="O44" t="b">
        <v>1</v>
      </c>
      <c r="P44" t="s">
        <v>8301</v>
      </c>
      <c r="Q44" s="10">
        <f t="shared" si="2"/>
        <v>646.66666666666663</v>
      </c>
      <c r="R44">
        <f t="shared" si="3"/>
        <v>21.555555555555557</v>
      </c>
      <c r="S44" t="s">
        <v>8323</v>
      </c>
      <c r="T44" t="s">
        <v>8359</v>
      </c>
    </row>
    <row r="45" spans="1:20" ht="43.5" x14ac:dyDescent="0.3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 s="9">
        <f t="shared" si="0"/>
        <v>42676.021539351852</v>
      </c>
      <c r="K45">
        <v>1476837061</v>
      </c>
      <c r="L45" s="12">
        <f t="shared" si="1"/>
        <v>42662.021539351852</v>
      </c>
      <c r="M45" t="b">
        <v>0</v>
      </c>
      <c r="N45">
        <v>12</v>
      </c>
      <c r="O45" t="b">
        <v>1</v>
      </c>
      <c r="P45" t="s">
        <v>8271</v>
      </c>
      <c r="Q45" s="10">
        <f t="shared" si="2"/>
        <v>130</v>
      </c>
      <c r="R45">
        <f t="shared" si="3"/>
        <v>16.25</v>
      </c>
      <c r="S45" t="s">
        <v>8321</v>
      </c>
      <c r="T45" t="s">
        <v>8322</v>
      </c>
    </row>
    <row r="46" spans="1:20" ht="43.5" x14ac:dyDescent="0.3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 s="9">
        <f t="shared" si="0"/>
        <v>42358.499305555553</v>
      </c>
      <c r="K46">
        <v>1448040425</v>
      </c>
      <c r="L46" s="12">
        <f t="shared" si="1"/>
        <v>42328.727141203708</v>
      </c>
      <c r="M46" t="b">
        <v>0</v>
      </c>
      <c r="N46">
        <v>17</v>
      </c>
      <c r="O46" t="b">
        <v>1</v>
      </c>
      <c r="P46" t="s">
        <v>8271</v>
      </c>
      <c r="Q46" s="10">
        <f t="shared" si="2"/>
        <v>153.33333333333334</v>
      </c>
      <c r="R46">
        <f t="shared" si="3"/>
        <v>13.529411764705882</v>
      </c>
      <c r="S46" t="s">
        <v>8321</v>
      </c>
      <c r="T46" t="s">
        <v>8322</v>
      </c>
    </row>
    <row r="47" spans="1:20" ht="29" x14ac:dyDescent="0.3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 s="9">
        <f t="shared" si="0"/>
        <v>42152.693159722221</v>
      </c>
      <c r="K47">
        <v>1430239089</v>
      </c>
      <c r="L47" s="12">
        <f t="shared" si="1"/>
        <v>42122.693159722221</v>
      </c>
      <c r="M47" t="b">
        <v>0</v>
      </c>
      <c r="N47">
        <v>2</v>
      </c>
      <c r="O47" t="b">
        <v>0</v>
      </c>
      <c r="P47" t="s">
        <v>8271</v>
      </c>
      <c r="Q47" s="10">
        <f t="shared" si="2"/>
        <v>13.333333333333334</v>
      </c>
      <c r="R47">
        <f t="shared" si="3"/>
        <v>10</v>
      </c>
      <c r="S47" t="s">
        <v>8321</v>
      </c>
      <c r="T47" t="s">
        <v>8322</v>
      </c>
    </row>
    <row r="48" spans="1:20" ht="43.5" x14ac:dyDescent="0.3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 s="9">
        <f t="shared" si="0"/>
        <v>41850.870821759258</v>
      </c>
      <c r="K48">
        <v>1404161639</v>
      </c>
      <c r="L48" s="12">
        <f t="shared" si="1"/>
        <v>41820.870821759258</v>
      </c>
      <c r="M48" t="b">
        <v>0</v>
      </c>
      <c r="N48">
        <v>3</v>
      </c>
      <c r="O48" t="b">
        <v>0</v>
      </c>
      <c r="P48" t="s">
        <v>8271</v>
      </c>
      <c r="Q48" s="10">
        <f t="shared" si="2"/>
        <v>10</v>
      </c>
      <c r="R48">
        <f t="shared" si="3"/>
        <v>5</v>
      </c>
      <c r="S48" t="s">
        <v>8321</v>
      </c>
      <c r="T48" t="s">
        <v>8322</v>
      </c>
    </row>
    <row r="49" spans="1:20" ht="43.5" x14ac:dyDescent="0.3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 s="9">
        <f t="shared" si="0"/>
        <v>42322.958333333328</v>
      </c>
      <c r="K49">
        <v>1446179553</v>
      </c>
      <c r="L49" s="12">
        <f t="shared" si="1"/>
        <v>42307.189270833333</v>
      </c>
      <c r="M49" t="b">
        <v>0</v>
      </c>
      <c r="N49">
        <v>2</v>
      </c>
      <c r="O49" t="b">
        <v>0</v>
      </c>
      <c r="P49" t="s">
        <v>8271</v>
      </c>
      <c r="Q49" s="10">
        <f t="shared" si="2"/>
        <v>2</v>
      </c>
      <c r="R49">
        <f t="shared" si="3"/>
        <v>1.5</v>
      </c>
      <c r="S49" t="s">
        <v>8321</v>
      </c>
      <c r="T49" t="s">
        <v>8322</v>
      </c>
    </row>
    <row r="50" spans="1:20" ht="58" x14ac:dyDescent="0.3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 s="9">
        <f t="shared" si="0"/>
        <v>42796.700821759259</v>
      </c>
      <c r="K50">
        <v>1488214151</v>
      </c>
      <c r="L50" s="12">
        <f t="shared" si="1"/>
        <v>42793.700821759259</v>
      </c>
      <c r="M50" t="b">
        <v>0</v>
      </c>
      <c r="N50">
        <v>7</v>
      </c>
      <c r="O50" t="b">
        <v>1</v>
      </c>
      <c r="P50" t="s">
        <v>8276</v>
      </c>
      <c r="Q50" s="10">
        <f t="shared" si="2"/>
        <v>100</v>
      </c>
      <c r="R50">
        <f t="shared" si="3"/>
        <v>21.857142857142858</v>
      </c>
      <c r="S50" t="s">
        <v>8329</v>
      </c>
      <c r="T50" t="s">
        <v>8330</v>
      </c>
    </row>
    <row r="51" spans="1:20" x14ac:dyDescent="0.3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 s="9">
        <f t="shared" si="0"/>
        <v>42563.807187500002</v>
      </c>
      <c r="K51">
        <v>1467746541</v>
      </c>
      <c r="L51" s="12">
        <f t="shared" si="1"/>
        <v>42556.807187500002</v>
      </c>
      <c r="M51" t="b">
        <v>0</v>
      </c>
      <c r="N51">
        <v>4</v>
      </c>
      <c r="O51" t="b">
        <v>0</v>
      </c>
      <c r="P51" t="s">
        <v>8281</v>
      </c>
      <c r="Q51" s="10">
        <f t="shared" si="2"/>
        <v>95.477386934673376</v>
      </c>
      <c r="R51">
        <f t="shared" si="3"/>
        <v>47.5</v>
      </c>
      <c r="S51" t="s">
        <v>8335</v>
      </c>
      <c r="T51" t="s">
        <v>8336</v>
      </c>
    </row>
    <row r="52" spans="1:20" x14ac:dyDescent="0.3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 s="9">
        <f t="shared" si="0"/>
        <v>42683.973750000005</v>
      </c>
      <c r="K52">
        <v>1478298132</v>
      </c>
      <c r="L52" s="12">
        <f t="shared" si="1"/>
        <v>42678.932083333333</v>
      </c>
      <c r="M52" t="b">
        <v>0</v>
      </c>
      <c r="N52">
        <v>2</v>
      </c>
      <c r="O52" t="b">
        <v>0</v>
      </c>
      <c r="P52" t="s">
        <v>8303</v>
      </c>
      <c r="Q52" s="10">
        <f t="shared" si="2"/>
        <v>58.291457286432156</v>
      </c>
      <c r="R52">
        <f t="shared" si="3"/>
        <v>58</v>
      </c>
      <c r="S52" t="s">
        <v>8321</v>
      </c>
      <c r="T52" t="s">
        <v>8361</v>
      </c>
    </row>
    <row r="53" spans="1:20" ht="43.5" x14ac:dyDescent="0.3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 s="9">
        <f t="shared" si="0"/>
        <v>42057.479166666672</v>
      </c>
      <c r="K53">
        <v>1423320389</v>
      </c>
      <c r="L53" s="12">
        <f t="shared" si="1"/>
        <v>42042.615613425922</v>
      </c>
      <c r="M53" t="b">
        <v>0</v>
      </c>
      <c r="N53">
        <v>13</v>
      </c>
      <c r="O53" t="b">
        <v>1</v>
      </c>
      <c r="P53" t="s">
        <v>8266</v>
      </c>
      <c r="Q53" s="10">
        <f t="shared" si="2"/>
        <v>102.49999999999999</v>
      </c>
      <c r="R53">
        <f t="shared" si="3"/>
        <v>15.76923076923077</v>
      </c>
      <c r="S53" t="s">
        <v>8314</v>
      </c>
      <c r="T53" t="s">
        <v>8316</v>
      </c>
    </row>
    <row r="54" spans="1:20" ht="43.5" x14ac:dyDescent="0.3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 s="9">
        <f t="shared" si="0"/>
        <v>42468.919606481482</v>
      </c>
      <c r="K54">
        <v>1457564654</v>
      </c>
      <c r="L54" s="12">
        <f t="shared" si="1"/>
        <v>42438.961273148147</v>
      </c>
      <c r="M54" t="b">
        <v>0</v>
      </c>
      <c r="N54">
        <v>0</v>
      </c>
      <c r="O54" t="b">
        <v>0</v>
      </c>
      <c r="P54" t="s">
        <v>8268</v>
      </c>
      <c r="Q54" s="10">
        <f t="shared" si="2"/>
        <v>0</v>
      </c>
      <c r="R54" t="e">
        <f t="shared" si="3"/>
        <v>#DIV/0!</v>
      </c>
      <c r="S54" t="s">
        <v>8314</v>
      </c>
      <c r="T54" t="s">
        <v>8318</v>
      </c>
    </row>
    <row r="55" spans="1:20" ht="43.5" x14ac:dyDescent="0.3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 s="9">
        <f t="shared" si="0"/>
        <v>42470.778611111105</v>
      </c>
      <c r="K55">
        <v>1457725272</v>
      </c>
      <c r="L55" s="12">
        <f t="shared" si="1"/>
        <v>42440.820277777777</v>
      </c>
      <c r="M55" t="b">
        <v>0</v>
      </c>
      <c r="N55">
        <v>2</v>
      </c>
      <c r="O55" t="b">
        <v>0</v>
      </c>
      <c r="P55" t="s">
        <v>8282</v>
      </c>
      <c r="Q55" s="10">
        <f t="shared" si="2"/>
        <v>12.5</v>
      </c>
      <c r="R55">
        <f t="shared" si="3"/>
        <v>12.5</v>
      </c>
      <c r="S55" t="s">
        <v>8337</v>
      </c>
      <c r="T55" t="s">
        <v>8338</v>
      </c>
    </row>
    <row r="56" spans="1:20" ht="43.5" x14ac:dyDescent="0.3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 s="9">
        <f t="shared" si="0"/>
        <v>42415.332638888889</v>
      </c>
      <c r="K56">
        <v>1453925727</v>
      </c>
      <c r="L56" s="12">
        <f t="shared" si="1"/>
        <v>42396.8440625</v>
      </c>
      <c r="M56" t="b">
        <v>0</v>
      </c>
      <c r="N56">
        <v>5</v>
      </c>
      <c r="O56" t="b">
        <v>1</v>
      </c>
      <c r="P56" t="s">
        <v>8274</v>
      </c>
      <c r="Q56" s="10">
        <f t="shared" si="2"/>
        <v>100</v>
      </c>
      <c r="R56">
        <f t="shared" si="3"/>
        <v>40</v>
      </c>
      <c r="S56" t="s">
        <v>8326</v>
      </c>
      <c r="T56" t="s">
        <v>8327</v>
      </c>
    </row>
    <row r="57" spans="1:20" ht="43.5" x14ac:dyDescent="0.3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 s="9">
        <f t="shared" si="0"/>
        <v>42696.853090277778</v>
      </c>
      <c r="K57">
        <v>1479241707</v>
      </c>
      <c r="L57" s="12">
        <f t="shared" si="1"/>
        <v>42689.853090277778</v>
      </c>
      <c r="M57" t="b">
        <v>0</v>
      </c>
      <c r="N57">
        <v>17</v>
      </c>
      <c r="O57" t="b">
        <v>1</v>
      </c>
      <c r="P57" t="s">
        <v>8297</v>
      </c>
      <c r="Q57" s="10">
        <f t="shared" si="2"/>
        <v>298.5</v>
      </c>
      <c r="R57">
        <f t="shared" si="3"/>
        <v>35.117647058823529</v>
      </c>
      <c r="S57" t="s">
        <v>8337</v>
      </c>
      <c r="T57" t="s">
        <v>8355</v>
      </c>
    </row>
    <row r="58" spans="1:20" ht="58" x14ac:dyDescent="0.3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 s="9">
        <f t="shared" si="0"/>
        <v>42490.916666666672</v>
      </c>
      <c r="K58">
        <v>1459975008</v>
      </c>
      <c r="L58" s="12">
        <f t="shared" si="1"/>
        <v>42466.858888888892</v>
      </c>
      <c r="M58" t="b">
        <v>0</v>
      </c>
      <c r="N58">
        <v>0</v>
      </c>
      <c r="O58" t="b">
        <v>0</v>
      </c>
      <c r="P58" t="s">
        <v>8272</v>
      </c>
      <c r="Q58" s="10">
        <f t="shared" si="2"/>
        <v>0</v>
      </c>
      <c r="R58" t="e">
        <f t="shared" si="3"/>
        <v>#DIV/0!</v>
      </c>
      <c r="S58" t="s">
        <v>8323</v>
      </c>
      <c r="T58" t="s">
        <v>8324</v>
      </c>
    </row>
    <row r="59" spans="1:20" ht="43.5" x14ac:dyDescent="0.3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 s="9">
        <f t="shared" si="0"/>
        <v>42426</v>
      </c>
      <c r="K59">
        <v>1454337589</v>
      </c>
      <c r="L59" s="12">
        <f t="shared" si="1"/>
        <v>42401.610983796301</v>
      </c>
      <c r="M59" t="b">
        <v>0</v>
      </c>
      <c r="N59">
        <v>20</v>
      </c>
      <c r="O59" t="b">
        <v>1</v>
      </c>
      <c r="P59" t="s">
        <v>8271</v>
      </c>
      <c r="Q59" s="10">
        <f t="shared" si="2"/>
        <v>136</v>
      </c>
      <c r="R59">
        <f t="shared" si="3"/>
        <v>13.6</v>
      </c>
      <c r="S59" t="s">
        <v>8321</v>
      </c>
      <c r="T59" t="s">
        <v>8322</v>
      </c>
    </row>
    <row r="60" spans="1:20" ht="43.5" x14ac:dyDescent="0.3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 s="9">
        <f t="shared" si="0"/>
        <v>42266.165972222225</v>
      </c>
      <c r="K60">
        <v>1442243484</v>
      </c>
      <c r="L60" s="12">
        <f t="shared" si="1"/>
        <v>42261.632916666669</v>
      </c>
      <c r="M60" t="b">
        <v>0</v>
      </c>
      <c r="N60">
        <v>1</v>
      </c>
      <c r="O60" t="b">
        <v>0</v>
      </c>
      <c r="P60" t="s">
        <v>8271</v>
      </c>
      <c r="Q60" s="10">
        <f t="shared" si="2"/>
        <v>5</v>
      </c>
      <c r="R60">
        <f t="shared" si="3"/>
        <v>10</v>
      </c>
      <c r="S60" t="s">
        <v>8321</v>
      </c>
      <c r="T60" t="s">
        <v>8322</v>
      </c>
    </row>
    <row r="61" spans="1:20" ht="58" x14ac:dyDescent="0.3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 s="9">
        <f t="shared" si="0"/>
        <v>42828.645914351851</v>
      </c>
      <c r="K61">
        <v>1489591807</v>
      </c>
      <c r="L61" s="12">
        <f t="shared" si="1"/>
        <v>42809.645914351851</v>
      </c>
      <c r="M61" t="b">
        <v>0</v>
      </c>
      <c r="N61">
        <v>0</v>
      </c>
      <c r="O61" t="b">
        <v>0</v>
      </c>
      <c r="P61" t="s">
        <v>8271</v>
      </c>
      <c r="Q61" s="10">
        <f t="shared" si="2"/>
        <v>0</v>
      </c>
      <c r="R61" t="e">
        <f t="shared" si="3"/>
        <v>#DIV/0!</v>
      </c>
      <c r="S61" t="s">
        <v>8321</v>
      </c>
      <c r="T61" t="s">
        <v>8322</v>
      </c>
    </row>
    <row r="62" spans="1:20" ht="43.5" x14ac:dyDescent="0.3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 s="9">
        <f t="shared" si="0"/>
        <v>42165.415532407409</v>
      </c>
      <c r="K62">
        <v>1432115902</v>
      </c>
      <c r="L62" s="12">
        <f t="shared" si="1"/>
        <v>42144.415532407409</v>
      </c>
      <c r="M62" t="b">
        <v>0</v>
      </c>
      <c r="N62">
        <v>9</v>
      </c>
      <c r="O62" t="b">
        <v>0</v>
      </c>
      <c r="P62" t="s">
        <v>8305</v>
      </c>
      <c r="Q62" s="10">
        <f t="shared" si="2"/>
        <v>65</v>
      </c>
      <c r="R62">
        <f t="shared" si="3"/>
        <v>14.444444444444445</v>
      </c>
      <c r="S62" t="s">
        <v>8321</v>
      </c>
      <c r="T62" t="s">
        <v>8363</v>
      </c>
    </row>
    <row r="63" spans="1:20" ht="29" x14ac:dyDescent="0.3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 s="9">
        <f t="shared" si="0"/>
        <v>42340.874594907407</v>
      </c>
      <c r="K63">
        <v>1446670765</v>
      </c>
      <c r="L63" s="12">
        <f t="shared" si="1"/>
        <v>42312.874594907407</v>
      </c>
      <c r="M63" t="b">
        <v>0</v>
      </c>
      <c r="N63">
        <v>9</v>
      </c>
      <c r="O63" t="b">
        <v>1</v>
      </c>
      <c r="P63" t="s">
        <v>8271</v>
      </c>
      <c r="Q63" s="10">
        <f t="shared" si="2"/>
        <v>138.5</v>
      </c>
      <c r="R63">
        <f t="shared" si="3"/>
        <v>30.777777777777779</v>
      </c>
      <c r="S63" t="s">
        <v>8321</v>
      </c>
      <c r="T63" t="s">
        <v>8322</v>
      </c>
    </row>
    <row r="64" spans="1:20" ht="43.5" x14ac:dyDescent="0.3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 s="9">
        <f t="shared" si="0"/>
        <v>42477.979166666672</v>
      </c>
      <c r="K64">
        <v>1459999656</v>
      </c>
      <c r="L64" s="12">
        <f t="shared" si="1"/>
        <v>42467.144166666665</v>
      </c>
      <c r="M64" t="b">
        <v>0</v>
      </c>
      <c r="N64">
        <v>9</v>
      </c>
      <c r="O64" t="b">
        <v>1</v>
      </c>
      <c r="P64" t="s">
        <v>8271</v>
      </c>
      <c r="Q64" s="10">
        <f t="shared" si="2"/>
        <v>100</v>
      </c>
      <c r="R64">
        <f t="shared" si="3"/>
        <v>22.222222222222221</v>
      </c>
      <c r="S64" t="s">
        <v>8321</v>
      </c>
      <c r="T64" t="s">
        <v>8322</v>
      </c>
    </row>
    <row r="65" spans="1:20" ht="43.5" x14ac:dyDescent="0.3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 s="9">
        <f t="shared" si="0"/>
        <v>42123.958333333328</v>
      </c>
      <c r="K65">
        <v>1428436410</v>
      </c>
      <c r="L65" s="12">
        <f t="shared" si="1"/>
        <v>42101.828819444447</v>
      </c>
      <c r="M65" t="b">
        <v>0</v>
      </c>
      <c r="N65">
        <v>11</v>
      </c>
      <c r="O65" t="b">
        <v>1</v>
      </c>
      <c r="P65" t="s">
        <v>8271</v>
      </c>
      <c r="Q65" s="10">
        <f t="shared" si="2"/>
        <v>100.49999999999999</v>
      </c>
      <c r="R65">
        <f t="shared" si="3"/>
        <v>18.272727272727273</v>
      </c>
      <c r="S65" t="s">
        <v>8321</v>
      </c>
      <c r="T65" t="s">
        <v>8322</v>
      </c>
    </row>
    <row r="66" spans="1:20" ht="29" x14ac:dyDescent="0.3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 s="9">
        <f t="shared" ref="J66:J129" si="4">(((I66/60)/60)/24)+DATE(1970,1,1)</f>
        <v>42177.729930555557</v>
      </c>
      <c r="K66">
        <v>1432402266</v>
      </c>
      <c r="L66" s="12">
        <f t="shared" ref="L66:L129" si="5">(((K66/60)/60)/24)+DATE(1970,1,1)</f>
        <v>42147.729930555557</v>
      </c>
      <c r="M66" t="b">
        <v>0</v>
      </c>
      <c r="N66">
        <v>4</v>
      </c>
      <c r="O66" t="b">
        <v>1</v>
      </c>
      <c r="P66" t="s">
        <v>8271</v>
      </c>
      <c r="Q66" s="10">
        <f t="shared" ref="Q66:Q129" si="6">(E66/D66)*100</f>
        <v>210</v>
      </c>
      <c r="R66">
        <f t="shared" ref="R66:R129" si="7">E66/N66</f>
        <v>105</v>
      </c>
      <c r="S66" t="s">
        <v>8321</v>
      </c>
      <c r="T66" t="s">
        <v>8322</v>
      </c>
    </row>
    <row r="67" spans="1:20" ht="43.5" x14ac:dyDescent="0.3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 s="9">
        <f t="shared" si="4"/>
        <v>42481.94222222222</v>
      </c>
      <c r="K67">
        <v>1459463808</v>
      </c>
      <c r="L67" s="12">
        <f t="shared" si="5"/>
        <v>42460.94222222222</v>
      </c>
      <c r="M67" t="b">
        <v>0</v>
      </c>
      <c r="N67">
        <v>8</v>
      </c>
      <c r="O67" t="b">
        <v>1</v>
      </c>
      <c r="P67" t="s">
        <v>8271</v>
      </c>
      <c r="Q67" s="10">
        <f t="shared" si="6"/>
        <v>160</v>
      </c>
      <c r="R67">
        <f t="shared" si="7"/>
        <v>40</v>
      </c>
      <c r="S67" t="s">
        <v>8321</v>
      </c>
      <c r="T67" t="s">
        <v>8322</v>
      </c>
    </row>
    <row r="68" spans="1:20" ht="43.5" x14ac:dyDescent="0.3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 s="9">
        <f t="shared" si="4"/>
        <v>42049.477083333331</v>
      </c>
      <c r="K68">
        <v>1421339077</v>
      </c>
      <c r="L68" s="12">
        <f t="shared" si="5"/>
        <v>42019.683761574073</v>
      </c>
      <c r="M68" t="b">
        <v>0</v>
      </c>
      <c r="N68">
        <v>4</v>
      </c>
      <c r="O68" t="b">
        <v>0</v>
      </c>
      <c r="P68" t="s">
        <v>8271</v>
      </c>
      <c r="Q68" s="10">
        <f t="shared" si="6"/>
        <v>35</v>
      </c>
      <c r="R68">
        <f t="shared" si="7"/>
        <v>17.5</v>
      </c>
      <c r="S68" t="s">
        <v>8321</v>
      </c>
      <c r="T68" t="s">
        <v>8322</v>
      </c>
    </row>
    <row r="69" spans="1:20" ht="43.5" x14ac:dyDescent="0.3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 s="9">
        <f t="shared" si="4"/>
        <v>42155.958333333328</v>
      </c>
      <c r="K69">
        <v>1431951611</v>
      </c>
      <c r="L69" s="12">
        <f t="shared" si="5"/>
        <v>42142.514016203699</v>
      </c>
      <c r="M69" t="b">
        <v>0</v>
      </c>
      <c r="N69">
        <v>12</v>
      </c>
      <c r="O69" t="b">
        <v>1</v>
      </c>
      <c r="P69" t="s">
        <v>8271</v>
      </c>
      <c r="Q69" s="10">
        <f t="shared" si="6"/>
        <v>109.54545454545455</v>
      </c>
      <c r="R69">
        <f t="shared" si="7"/>
        <v>20.083333333333332</v>
      </c>
      <c r="S69" t="s">
        <v>8321</v>
      </c>
      <c r="T69" t="s">
        <v>8322</v>
      </c>
    </row>
    <row r="70" spans="1:20" ht="43.5" x14ac:dyDescent="0.3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 s="9">
        <f t="shared" si="4"/>
        <v>42725.493402777778</v>
      </c>
      <c r="K70">
        <v>1477133430</v>
      </c>
      <c r="L70" s="12">
        <f t="shared" si="5"/>
        <v>42665.451736111107</v>
      </c>
      <c r="M70" t="b">
        <v>0</v>
      </c>
      <c r="N70">
        <v>9</v>
      </c>
      <c r="O70" t="b">
        <v>1</v>
      </c>
      <c r="P70" t="s">
        <v>8271</v>
      </c>
      <c r="Q70" s="10">
        <f t="shared" si="6"/>
        <v>104</v>
      </c>
      <c r="R70">
        <f t="shared" si="7"/>
        <v>26</v>
      </c>
      <c r="S70" t="s">
        <v>8321</v>
      </c>
      <c r="T70" t="s">
        <v>8322</v>
      </c>
    </row>
    <row r="71" spans="1:20" ht="43.5" x14ac:dyDescent="0.3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 s="9">
        <f t="shared" si="4"/>
        <v>41736.717847222222</v>
      </c>
      <c r="K71">
        <v>1395162822</v>
      </c>
      <c r="L71" s="12">
        <f t="shared" si="5"/>
        <v>41716.717847222222</v>
      </c>
      <c r="M71" t="b">
        <v>0</v>
      </c>
      <c r="N71">
        <v>12</v>
      </c>
      <c r="O71" t="b">
        <v>1</v>
      </c>
      <c r="P71" t="s">
        <v>8266</v>
      </c>
      <c r="Q71" s="10">
        <f t="shared" si="6"/>
        <v>104</v>
      </c>
      <c r="R71">
        <f t="shared" si="7"/>
        <v>21.666666666666668</v>
      </c>
      <c r="S71" t="s">
        <v>8314</v>
      </c>
      <c r="T71" t="s">
        <v>8316</v>
      </c>
    </row>
    <row r="72" spans="1:20" ht="43.5" x14ac:dyDescent="0.3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 s="9">
        <f t="shared" si="4"/>
        <v>42330.867314814815</v>
      </c>
      <c r="K72">
        <v>1445629736</v>
      </c>
      <c r="L72" s="12">
        <f t="shared" si="5"/>
        <v>42300.825648148151</v>
      </c>
      <c r="M72" t="b">
        <v>0</v>
      </c>
      <c r="N72">
        <v>0</v>
      </c>
      <c r="O72" t="b">
        <v>0</v>
      </c>
      <c r="P72" t="s">
        <v>8272</v>
      </c>
      <c r="Q72" s="10">
        <f t="shared" si="6"/>
        <v>0</v>
      </c>
      <c r="R72" t="e">
        <f t="shared" si="7"/>
        <v>#DIV/0!</v>
      </c>
      <c r="S72" t="s">
        <v>8323</v>
      </c>
      <c r="T72" t="s">
        <v>8324</v>
      </c>
    </row>
    <row r="73" spans="1:20" ht="43.5" x14ac:dyDescent="0.3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 s="9">
        <f t="shared" si="4"/>
        <v>41249.054560185185</v>
      </c>
      <c r="K73">
        <v>1353547114</v>
      </c>
      <c r="L73" s="12">
        <f t="shared" si="5"/>
        <v>41235.054560185185</v>
      </c>
      <c r="M73" t="b">
        <v>0</v>
      </c>
      <c r="N73">
        <v>18</v>
      </c>
      <c r="O73" t="b">
        <v>1</v>
      </c>
      <c r="P73" t="s">
        <v>8274</v>
      </c>
      <c r="Q73" s="10">
        <f t="shared" si="6"/>
        <v>238</v>
      </c>
      <c r="R73">
        <f t="shared" si="7"/>
        <v>33.055555555555557</v>
      </c>
      <c r="S73" t="s">
        <v>8326</v>
      </c>
      <c r="T73" t="s">
        <v>8327</v>
      </c>
    </row>
    <row r="74" spans="1:20" ht="58" x14ac:dyDescent="0.3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 s="9">
        <f t="shared" si="4"/>
        <v>42668.791666666672</v>
      </c>
      <c r="K74">
        <v>1472282956</v>
      </c>
      <c r="L74" s="12">
        <f t="shared" si="5"/>
        <v>42609.311990740738</v>
      </c>
      <c r="M74" t="b">
        <v>0</v>
      </c>
      <c r="N74">
        <v>28</v>
      </c>
      <c r="O74" t="b">
        <v>1</v>
      </c>
      <c r="P74" t="s">
        <v>8277</v>
      </c>
      <c r="Q74" s="10">
        <f t="shared" si="6"/>
        <v>218.00000000000003</v>
      </c>
      <c r="R74">
        <f t="shared" si="7"/>
        <v>19.464285714285715</v>
      </c>
      <c r="S74" t="s">
        <v>8329</v>
      </c>
      <c r="T74" t="s">
        <v>8331</v>
      </c>
    </row>
    <row r="75" spans="1:20" ht="72.5" x14ac:dyDescent="0.3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 s="9">
        <f t="shared" si="4"/>
        <v>42167.621018518519</v>
      </c>
      <c r="K75">
        <v>1428936856</v>
      </c>
      <c r="L75" s="12">
        <f t="shared" si="5"/>
        <v>42107.621018518519</v>
      </c>
      <c r="M75" t="b">
        <v>0</v>
      </c>
      <c r="N75">
        <v>25</v>
      </c>
      <c r="O75" t="b">
        <v>1</v>
      </c>
      <c r="P75" t="s">
        <v>8271</v>
      </c>
      <c r="Q75" s="10">
        <f t="shared" si="6"/>
        <v>242</v>
      </c>
      <c r="R75">
        <f t="shared" si="7"/>
        <v>24.2</v>
      </c>
      <c r="S75" t="s">
        <v>8321</v>
      </c>
      <c r="T75" t="s">
        <v>8322</v>
      </c>
    </row>
    <row r="76" spans="1:20" ht="29" x14ac:dyDescent="0.3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 s="9">
        <f t="shared" si="4"/>
        <v>41667.632256944446</v>
      </c>
      <c r="K76">
        <v>1389193827</v>
      </c>
      <c r="L76" s="12">
        <f t="shared" si="5"/>
        <v>41647.632256944446</v>
      </c>
      <c r="M76" t="b">
        <v>0</v>
      </c>
      <c r="N76">
        <v>2</v>
      </c>
      <c r="O76" t="b">
        <v>0</v>
      </c>
      <c r="P76" t="s">
        <v>8282</v>
      </c>
      <c r="Q76" s="10">
        <f t="shared" si="6"/>
        <v>0.8</v>
      </c>
      <c r="R76">
        <f t="shared" si="7"/>
        <v>1</v>
      </c>
      <c r="S76" t="s">
        <v>8337</v>
      </c>
      <c r="T76" t="s">
        <v>8338</v>
      </c>
    </row>
    <row r="77" spans="1:20" ht="43.5" x14ac:dyDescent="0.3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 s="9">
        <f t="shared" si="4"/>
        <v>42814.755173611105</v>
      </c>
      <c r="K77">
        <v>1489428447</v>
      </c>
      <c r="L77" s="12">
        <f t="shared" si="5"/>
        <v>42807.755173611105</v>
      </c>
      <c r="M77" t="b">
        <v>0</v>
      </c>
      <c r="N77">
        <v>4</v>
      </c>
      <c r="O77" t="b">
        <v>0</v>
      </c>
      <c r="P77" t="s">
        <v>8298</v>
      </c>
      <c r="Q77" s="10">
        <f t="shared" si="6"/>
        <v>48</v>
      </c>
      <c r="R77">
        <f t="shared" si="7"/>
        <v>30</v>
      </c>
      <c r="S77" t="s">
        <v>8340</v>
      </c>
      <c r="T77" t="s">
        <v>8356</v>
      </c>
    </row>
    <row r="78" spans="1:20" ht="43.5" x14ac:dyDescent="0.3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 s="9">
        <f t="shared" si="4"/>
        <v>40545.125</v>
      </c>
      <c r="K78">
        <v>1291257298</v>
      </c>
      <c r="L78" s="12">
        <f t="shared" si="5"/>
        <v>40514.107615740737</v>
      </c>
      <c r="M78" t="b">
        <v>0</v>
      </c>
      <c r="N78">
        <v>13</v>
      </c>
      <c r="O78" t="b">
        <v>1</v>
      </c>
      <c r="P78" t="s">
        <v>8300</v>
      </c>
      <c r="Q78" s="10">
        <f t="shared" si="6"/>
        <v>156.4</v>
      </c>
      <c r="R78">
        <f t="shared" si="7"/>
        <v>30.076923076923077</v>
      </c>
      <c r="S78" t="s">
        <v>8329</v>
      </c>
      <c r="T78" t="s">
        <v>8358</v>
      </c>
    </row>
    <row r="79" spans="1:20" ht="43.5" x14ac:dyDescent="0.3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 s="9">
        <f t="shared" si="4"/>
        <v>42589.776724537034</v>
      </c>
      <c r="K79">
        <v>1468003109</v>
      </c>
      <c r="L79" s="12">
        <f t="shared" si="5"/>
        <v>42559.776724537034</v>
      </c>
      <c r="M79" t="b">
        <v>0</v>
      </c>
      <c r="N79">
        <v>14</v>
      </c>
      <c r="O79" t="b">
        <v>1</v>
      </c>
      <c r="P79" t="s">
        <v>8271</v>
      </c>
      <c r="Q79" s="10">
        <f t="shared" si="6"/>
        <v>242</v>
      </c>
      <c r="R79">
        <f t="shared" si="7"/>
        <v>43.214285714285715</v>
      </c>
      <c r="S79" t="s">
        <v>8321</v>
      </c>
      <c r="T79" t="s">
        <v>8322</v>
      </c>
    </row>
    <row r="80" spans="1:20" ht="43.5" x14ac:dyDescent="0.3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 s="9">
        <f t="shared" si="4"/>
        <v>42271.590833333335</v>
      </c>
      <c r="K80">
        <v>1441894248</v>
      </c>
      <c r="L80" s="12">
        <f t="shared" si="5"/>
        <v>42257.590833333335</v>
      </c>
      <c r="M80" t="b">
        <v>0</v>
      </c>
      <c r="N80">
        <v>3</v>
      </c>
      <c r="O80" t="b">
        <v>0</v>
      </c>
      <c r="P80" t="s">
        <v>8271</v>
      </c>
      <c r="Q80" s="10">
        <f t="shared" si="6"/>
        <v>32</v>
      </c>
      <c r="R80">
        <f t="shared" si="7"/>
        <v>26.666666666666668</v>
      </c>
      <c r="S80" t="s">
        <v>8321</v>
      </c>
      <c r="T80" t="s">
        <v>8322</v>
      </c>
    </row>
    <row r="81" spans="1:20" ht="43.5" x14ac:dyDescent="0.3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 s="9">
        <f t="shared" si="4"/>
        <v>42465.35701388889</v>
      </c>
      <c r="K81">
        <v>1457429646</v>
      </c>
      <c r="L81" s="12">
        <f t="shared" si="5"/>
        <v>42437.398680555561</v>
      </c>
      <c r="M81" t="b">
        <v>0</v>
      </c>
      <c r="N81">
        <v>9</v>
      </c>
      <c r="O81" t="b">
        <v>1</v>
      </c>
      <c r="P81" t="s">
        <v>8271</v>
      </c>
      <c r="Q81" s="10">
        <f t="shared" si="6"/>
        <v>100</v>
      </c>
      <c r="R81">
        <f t="shared" si="7"/>
        <v>27.777777777777779</v>
      </c>
      <c r="S81" t="s">
        <v>8321</v>
      </c>
      <c r="T81" t="s">
        <v>8322</v>
      </c>
    </row>
    <row r="82" spans="1:20" ht="29" x14ac:dyDescent="0.3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 s="9">
        <f t="shared" si="4"/>
        <v>42418.916666666672</v>
      </c>
      <c r="K82">
        <v>1452338929</v>
      </c>
      <c r="L82" s="12">
        <f t="shared" si="5"/>
        <v>42378.478344907402</v>
      </c>
      <c r="M82" t="b">
        <v>0</v>
      </c>
      <c r="N82">
        <v>24</v>
      </c>
      <c r="O82" t="b">
        <v>1</v>
      </c>
      <c r="P82" t="s">
        <v>8271</v>
      </c>
      <c r="Q82" s="10">
        <f t="shared" si="6"/>
        <v>112.00000000000001</v>
      </c>
      <c r="R82">
        <f t="shared" si="7"/>
        <v>11.666666666666666</v>
      </c>
      <c r="S82" t="s">
        <v>8321</v>
      </c>
      <c r="T82" t="s">
        <v>8322</v>
      </c>
    </row>
    <row r="83" spans="1:20" ht="43.5" x14ac:dyDescent="0.3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 s="9">
        <f t="shared" si="4"/>
        <v>42118.911354166667</v>
      </c>
      <c r="K83">
        <v>1427320341</v>
      </c>
      <c r="L83" s="12">
        <f t="shared" si="5"/>
        <v>42088.911354166667</v>
      </c>
      <c r="M83" t="b">
        <v>0</v>
      </c>
      <c r="N83">
        <v>10</v>
      </c>
      <c r="O83" t="b">
        <v>1</v>
      </c>
      <c r="P83" t="s">
        <v>8271</v>
      </c>
      <c r="Q83" s="10">
        <f t="shared" si="6"/>
        <v>140</v>
      </c>
      <c r="R83">
        <f t="shared" si="7"/>
        <v>35</v>
      </c>
      <c r="S83" t="s">
        <v>8321</v>
      </c>
      <c r="T83" t="s">
        <v>8322</v>
      </c>
    </row>
    <row r="84" spans="1:20" ht="43.5" x14ac:dyDescent="0.3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 s="9">
        <f t="shared" si="4"/>
        <v>42154.841111111105</v>
      </c>
      <c r="K84">
        <v>1430424672</v>
      </c>
      <c r="L84" s="12">
        <f t="shared" si="5"/>
        <v>42124.841111111105</v>
      </c>
      <c r="M84" t="b">
        <v>0</v>
      </c>
      <c r="N84">
        <v>8</v>
      </c>
      <c r="O84" t="b">
        <v>1</v>
      </c>
      <c r="P84" t="s">
        <v>8271</v>
      </c>
      <c r="Q84" s="10">
        <f t="shared" si="6"/>
        <v>100</v>
      </c>
      <c r="R84">
        <f t="shared" si="7"/>
        <v>31.25</v>
      </c>
      <c r="S84" t="s">
        <v>8321</v>
      </c>
      <c r="T84" t="s">
        <v>8322</v>
      </c>
    </row>
    <row r="85" spans="1:20" ht="43.5" x14ac:dyDescent="0.3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 s="9">
        <f t="shared" si="4"/>
        <v>42195.75</v>
      </c>
      <c r="K85">
        <v>1435181628</v>
      </c>
      <c r="L85" s="12">
        <f t="shared" si="5"/>
        <v>42179.898472222223</v>
      </c>
      <c r="M85" t="b">
        <v>0</v>
      </c>
      <c r="N85">
        <v>17</v>
      </c>
      <c r="O85" t="b">
        <v>1</v>
      </c>
      <c r="P85" t="s">
        <v>8271</v>
      </c>
      <c r="Q85" s="10">
        <f t="shared" si="6"/>
        <v>202</v>
      </c>
      <c r="R85">
        <f t="shared" si="7"/>
        <v>29.705882352941178</v>
      </c>
      <c r="S85" t="s">
        <v>8321</v>
      </c>
      <c r="T85" t="s">
        <v>8322</v>
      </c>
    </row>
    <row r="86" spans="1:20" ht="29" x14ac:dyDescent="0.3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 s="9">
        <f t="shared" si="4"/>
        <v>42566.901388888888</v>
      </c>
      <c r="K86">
        <v>1465345902</v>
      </c>
      <c r="L86" s="12">
        <f t="shared" si="5"/>
        <v>42529.022013888884</v>
      </c>
      <c r="M86" t="b">
        <v>0</v>
      </c>
      <c r="N86">
        <v>9</v>
      </c>
      <c r="O86" t="b">
        <v>1</v>
      </c>
      <c r="P86" t="s">
        <v>8271</v>
      </c>
      <c r="Q86" s="10">
        <f t="shared" si="6"/>
        <v>150</v>
      </c>
      <c r="R86">
        <f t="shared" si="7"/>
        <v>41.666666666666664</v>
      </c>
      <c r="S86" t="s">
        <v>8321</v>
      </c>
      <c r="T86" t="s">
        <v>8322</v>
      </c>
    </row>
    <row r="87" spans="1:20" ht="43.5" x14ac:dyDescent="0.3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 s="9">
        <f t="shared" si="4"/>
        <v>42105.807395833333</v>
      </c>
      <c r="K87">
        <v>1426188159</v>
      </c>
      <c r="L87" s="12">
        <f t="shared" si="5"/>
        <v>42075.807395833333</v>
      </c>
      <c r="M87" t="b">
        <v>0</v>
      </c>
      <c r="N87">
        <v>8</v>
      </c>
      <c r="O87" t="b">
        <v>1</v>
      </c>
      <c r="P87" t="s">
        <v>8271</v>
      </c>
      <c r="Q87" s="10">
        <f t="shared" si="6"/>
        <v>100.4</v>
      </c>
      <c r="R87">
        <f t="shared" si="7"/>
        <v>31.375</v>
      </c>
      <c r="S87" t="s">
        <v>8321</v>
      </c>
      <c r="T87" t="s">
        <v>8322</v>
      </c>
    </row>
    <row r="88" spans="1:20" ht="58" x14ac:dyDescent="0.3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 s="9">
        <f t="shared" si="4"/>
        <v>42413.793124999997</v>
      </c>
      <c r="K88">
        <v>1452798126</v>
      </c>
      <c r="L88" s="12">
        <f t="shared" si="5"/>
        <v>42383.793124999997</v>
      </c>
      <c r="M88" t="b">
        <v>0</v>
      </c>
      <c r="N88">
        <v>15</v>
      </c>
      <c r="O88" t="b">
        <v>1</v>
      </c>
      <c r="P88" t="s">
        <v>8271</v>
      </c>
      <c r="Q88" s="10">
        <f t="shared" si="6"/>
        <v>184</v>
      </c>
      <c r="R88">
        <f t="shared" si="7"/>
        <v>30.666666666666668</v>
      </c>
      <c r="S88" t="s">
        <v>8321</v>
      </c>
      <c r="T88" t="s">
        <v>8322</v>
      </c>
    </row>
    <row r="89" spans="1:20" ht="58" x14ac:dyDescent="0.3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 s="9">
        <f t="shared" si="4"/>
        <v>41996.881076388891</v>
      </c>
      <c r="K89">
        <v>1417208925</v>
      </c>
      <c r="L89" s="12">
        <f t="shared" si="5"/>
        <v>41971.881076388891</v>
      </c>
      <c r="M89" t="b">
        <v>0</v>
      </c>
      <c r="N89">
        <v>22</v>
      </c>
      <c r="O89" t="b">
        <v>1</v>
      </c>
      <c r="P89" t="s">
        <v>8271</v>
      </c>
      <c r="Q89" s="10">
        <f t="shared" si="6"/>
        <v>100</v>
      </c>
      <c r="R89">
        <f t="shared" si="7"/>
        <v>11.363636363636363</v>
      </c>
      <c r="S89" t="s">
        <v>8321</v>
      </c>
      <c r="T89" t="s">
        <v>8322</v>
      </c>
    </row>
    <row r="90" spans="1:20" ht="43.5" x14ac:dyDescent="0.3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 s="9">
        <f t="shared" si="4"/>
        <v>42521.458333333328</v>
      </c>
      <c r="K90">
        <v>1461769373</v>
      </c>
      <c r="L90" s="12">
        <f t="shared" si="5"/>
        <v>42487.62700231481</v>
      </c>
      <c r="M90" t="b">
        <v>0</v>
      </c>
      <c r="N90">
        <v>19</v>
      </c>
      <c r="O90" t="b">
        <v>1</v>
      </c>
      <c r="P90" t="s">
        <v>8271</v>
      </c>
      <c r="Q90" s="10">
        <f t="shared" si="6"/>
        <v>330</v>
      </c>
      <c r="R90">
        <f t="shared" si="7"/>
        <v>43.421052631578945</v>
      </c>
      <c r="S90" t="s">
        <v>8321</v>
      </c>
      <c r="T90" t="s">
        <v>8322</v>
      </c>
    </row>
    <row r="91" spans="1:20" ht="43.5" x14ac:dyDescent="0.3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 s="9">
        <f t="shared" si="4"/>
        <v>42075.800717592589</v>
      </c>
      <c r="K91">
        <v>1423599182</v>
      </c>
      <c r="L91" s="12">
        <f t="shared" si="5"/>
        <v>42045.84238425926</v>
      </c>
      <c r="M91" t="b">
        <v>0</v>
      </c>
      <c r="N91">
        <v>10</v>
      </c>
      <c r="O91" t="b">
        <v>1</v>
      </c>
      <c r="P91" t="s">
        <v>8271</v>
      </c>
      <c r="Q91" s="10">
        <f t="shared" si="6"/>
        <v>227.99999999999997</v>
      </c>
      <c r="R91">
        <f t="shared" si="7"/>
        <v>57</v>
      </c>
      <c r="S91" t="s">
        <v>8321</v>
      </c>
      <c r="T91" t="s">
        <v>8322</v>
      </c>
    </row>
    <row r="92" spans="1:20" ht="43.5" x14ac:dyDescent="0.3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 s="9">
        <f t="shared" si="4"/>
        <v>42583.570138888885</v>
      </c>
      <c r="K92">
        <v>1469026903</v>
      </c>
      <c r="L92" s="12">
        <f t="shared" si="5"/>
        <v>42571.626192129625</v>
      </c>
      <c r="M92" t="b">
        <v>0</v>
      </c>
      <c r="N92">
        <v>7</v>
      </c>
      <c r="O92" t="b">
        <v>1</v>
      </c>
      <c r="P92" t="s">
        <v>8271</v>
      </c>
      <c r="Q92" s="10">
        <f t="shared" si="6"/>
        <v>108</v>
      </c>
      <c r="R92">
        <f t="shared" si="7"/>
        <v>38.571428571428569</v>
      </c>
      <c r="S92" t="s">
        <v>8321</v>
      </c>
      <c r="T92" t="s">
        <v>8322</v>
      </c>
    </row>
    <row r="93" spans="1:20" ht="43.5" x14ac:dyDescent="0.3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 s="9">
        <f t="shared" si="4"/>
        <v>42032.54488425926</v>
      </c>
      <c r="K93">
        <v>1419858278</v>
      </c>
      <c r="L93" s="12">
        <f t="shared" si="5"/>
        <v>42002.54488425926</v>
      </c>
      <c r="M93" t="b">
        <v>0</v>
      </c>
      <c r="N93">
        <v>4</v>
      </c>
      <c r="O93" t="b">
        <v>0</v>
      </c>
      <c r="P93" t="s">
        <v>8271</v>
      </c>
      <c r="Q93" s="10">
        <f t="shared" si="6"/>
        <v>7.6</v>
      </c>
      <c r="R93">
        <f t="shared" si="7"/>
        <v>4.75</v>
      </c>
      <c r="S93" t="s">
        <v>8321</v>
      </c>
      <c r="T93" t="s">
        <v>8322</v>
      </c>
    </row>
    <row r="94" spans="1:20" ht="43.5" x14ac:dyDescent="0.3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 s="9">
        <f t="shared" si="4"/>
        <v>42762.787523148145</v>
      </c>
      <c r="K94">
        <v>1482951242</v>
      </c>
      <c r="L94" s="12">
        <f t="shared" si="5"/>
        <v>42732.787523148145</v>
      </c>
      <c r="M94" t="b">
        <v>0</v>
      </c>
      <c r="N94">
        <v>0</v>
      </c>
      <c r="O94" t="b">
        <v>0</v>
      </c>
      <c r="P94" t="s">
        <v>8271</v>
      </c>
      <c r="Q94" s="10">
        <f t="shared" si="6"/>
        <v>0</v>
      </c>
      <c r="R94" t="e">
        <f t="shared" si="7"/>
        <v>#DIV/0!</v>
      </c>
      <c r="S94" t="s">
        <v>8321</v>
      </c>
      <c r="T94" t="s">
        <v>8322</v>
      </c>
    </row>
    <row r="95" spans="1:20" ht="43.5" x14ac:dyDescent="0.3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 s="9">
        <f t="shared" si="4"/>
        <v>41937.124884259261</v>
      </c>
      <c r="K95">
        <v>1413341990</v>
      </c>
      <c r="L95" s="12">
        <f t="shared" si="5"/>
        <v>41927.124884259261</v>
      </c>
      <c r="M95" t="b">
        <v>0</v>
      </c>
      <c r="N95">
        <v>0</v>
      </c>
      <c r="O95" t="b">
        <v>0</v>
      </c>
      <c r="P95" t="s">
        <v>8271</v>
      </c>
      <c r="Q95" s="10">
        <f t="shared" si="6"/>
        <v>0</v>
      </c>
      <c r="R95" t="e">
        <f t="shared" si="7"/>
        <v>#DIV/0!</v>
      </c>
      <c r="S95" t="s">
        <v>8321</v>
      </c>
      <c r="T95" t="s">
        <v>8322</v>
      </c>
    </row>
    <row r="96" spans="1:20" ht="43.5" x14ac:dyDescent="0.3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 s="9">
        <f t="shared" si="4"/>
        <v>41806.284780092588</v>
      </c>
      <c r="K96">
        <v>1400309405</v>
      </c>
      <c r="L96" s="12">
        <f t="shared" si="5"/>
        <v>41776.284780092588</v>
      </c>
      <c r="M96" t="b">
        <v>0</v>
      </c>
      <c r="N96">
        <v>0</v>
      </c>
      <c r="O96" t="b">
        <v>0</v>
      </c>
      <c r="P96" t="s">
        <v>8283</v>
      </c>
      <c r="Q96" s="10">
        <f t="shared" si="6"/>
        <v>0</v>
      </c>
      <c r="R96" t="e">
        <f t="shared" si="7"/>
        <v>#DIV/0!</v>
      </c>
      <c r="S96" t="s">
        <v>8337</v>
      </c>
      <c r="T96" t="s">
        <v>8339</v>
      </c>
    </row>
    <row r="97" spans="1:20" ht="43.5" x14ac:dyDescent="0.3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 s="9">
        <f t="shared" si="4"/>
        <v>40904.733310185184</v>
      </c>
      <c r="K97">
        <v>1319819758</v>
      </c>
      <c r="L97" s="12">
        <f t="shared" si="5"/>
        <v>40844.691643518519</v>
      </c>
      <c r="M97" t="b">
        <v>0</v>
      </c>
      <c r="N97">
        <v>15</v>
      </c>
      <c r="O97" t="b">
        <v>1</v>
      </c>
      <c r="P97" t="s">
        <v>8266</v>
      </c>
      <c r="Q97" s="10">
        <f t="shared" si="6"/>
        <v>153.33333333333334</v>
      </c>
      <c r="R97">
        <f t="shared" si="7"/>
        <v>30.666666666666668</v>
      </c>
      <c r="S97" t="s">
        <v>8314</v>
      </c>
      <c r="T97" t="s">
        <v>8316</v>
      </c>
    </row>
    <row r="98" spans="1:20" ht="29" x14ac:dyDescent="0.3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 s="9">
        <f t="shared" si="4"/>
        <v>42465.666666666672</v>
      </c>
      <c r="K98">
        <v>1456408244</v>
      </c>
      <c r="L98" s="12">
        <f t="shared" si="5"/>
        <v>42425.576898148152</v>
      </c>
      <c r="M98" t="b">
        <v>0</v>
      </c>
      <c r="N98">
        <v>9</v>
      </c>
      <c r="O98" t="b">
        <v>1</v>
      </c>
      <c r="P98" t="s">
        <v>8269</v>
      </c>
      <c r="Q98" s="10">
        <f t="shared" si="6"/>
        <v>125.33333333333334</v>
      </c>
      <c r="R98">
        <f t="shared" si="7"/>
        <v>41.777777777777779</v>
      </c>
      <c r="S98" t="s">
        <v>8314</v>
      </c>
      <c r="T98" t="s">
        <v>8319</v>
      </c>
    </row>
    <row r="99" spans="1:20" ht="58" x14ac:dyDescent="0.3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 s="9">
        <f t="shared" si="4"/>
        <v>40953.825694444444</v>
      </c>
      <c r="K99">
        <v>1326972107</v>
      </c>
      <c r="L99" s="12">
        <f t="shared" si="5"/>
        <v>40927.473460648151</v>
      </c>
      <c r="M99" t="b">
        <v>0</v>
      </c>
      <c r="N99">
        <v>11</v>
      </c>
      <c r="O99" t="b">
        <v>1</v>
      </c>
      <c r="P99" t="s">
        <v>8276</v>
      </c>
      <c r="Q99" s="10">
        <f t="shared" si="6"/>
        <v>103.33333333333334</v>
      </c>
      <c r="R99">
        <f t="shared" si="7"/>
        <v>28.181818181818183</v>
      </c>
      <c r="S99" t="s">
        <v>8329</v>
      </c>
      <c r="T99" t="s">
        <v>8330</v>
      </c>
    </row>
    <row r="100" spans="1:20" ht="43.5" x14ac:dyDescent="0.3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 s="9">
        <f t="shared" si="4"/>
        <v>42108.792048611111</v>
      </c>
      <c r="K100">
        <v>1426446033</v>
      </c>
      <c r="L100" s="12">
        <f t="shared" si="5"/>
        <v>42078.792048611111</v>
      </c>
      <c r="M100" t="b">
        <v>0</v>
      </c>
      <c r="N100">
        <v>16</v>
      </c>
      <c r="O100" t="b">
        <v>1</v>
      </c>
      <c r="P100" t="s">
        <v>8277</v>
      </c>
      <c r="Q100" s="10">
        <f t="shared" si="6"/>
        <v>100</v>
      </c>
      <c r="R100">
        <f t="shared" si="7"/>
        <v>18.75</v>
      </c>
      <c r="S100" t="s">
        <v>8329</v>
      </c>
      <c r="T100" t="s">
        <v>8331</v>
      </c>
    </row>
    <row r="101" spans="1:20" ht="43.5" x14ac:dyDescent="0.3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 s="9">
        <f t="shared" si="4"/>
        <v>42051.832280092596</v>
      </c>
      <c r="K101">
        <v>1421524709</v>
      </c>
      <c r="L101" s="12">
        <f t="shared" si="5"/>
        <v>42021.832280092596</v>
      </c>
      <c r="M101" t="b">
        <v>0</v>
      </c>
      <c r="N101">
        <v>10</v>
      </c>
      <c r="O101" t="b">
        <v>1</v>
      </c>
      <c r="P101" t="s">
        <v>8277</v>
      </c>
      <c r="Q101" s="10">
        <f t="shared" si="6"/>
        <v>100</v>
      </c>
      <c r="R101">
        <f t="shared" si="7"/>
        <v>30</v>
      </c>
      <c r="S101" t="s">
        <v>8329</v>
      </c>
      <c r="T101" t="s">
        <v>8331</v>
      </c>
    </row>
    <row r="102" spans="1:20" ht="43.5" x14ac:dyDescent="0.3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 s="9">
        <f t="shared" si="4"/>
        <v>42411.973807870367</v>
      </c>
      <c r="K102">
        <v>1453936937</v>
      </c>
      <c r="L102" s="12">
        <f t="shared" si="5"/>
        <v>42396.973807870367</v>
      </c>
      <c r="M102" t="b">
        <v>0</v>
      </c>
      <c r="N102">
        <v>4</v>
      </c>
      <c r="O102" t="b">
        <v>0</v>
      </c>
      <c r="P102" t="s">
        <v>8282</v>
      </c>
      <c r="Q102" s="10">
        <f t="shared" si="6"/>
        <v>14.083333333333334</v>
      </c>
      <c r="R102">
        <f t="shared" si="7"/>
        <v>10.5625</v>
      </c>
      <c r="S102" t="s">
        <v>8337</v>
      </c>
      <c r="T102" t="s">
        <v>8338</v>
      </c>
    </row>
    <row r="103" spans="1:20" ht="43.5" x14ac:dyDescent="0.3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 s="9">
        <f t="shared" si="4"/>
        <v>41834.814340277779</v>
      </c>
      <c r="K103">
        <v>1402342359</v>
      </c>
      <c r="L103" s="12">
        <f t="shared" si="5"/>
        <v>41799.814340277779</v>
      </c>
      <c r="M103" t="b">
        <v>0</v>
      </c>
      <c r="N103">
        <v>7</v>
      </c>
      <c r="O103" t="b">
        <v>1</v>
      </c>
      <c r="P103" t="s">
        <v>8274</v>
      </c>
      <c r="Q103" s="10">
        <f t="shared" si="6"/>
        <v>125</v>
      </c>
      <c r="R103">
        <f t="shared" si="7"/>
        <v>53.571428571428569</v>
      </c>
      <c r="S103" t="s">
        <v>8326</v>
      </c>
      <c r="T103" t="s">
        <v>8327</v>
      </c>
    </row>
    <row r="104" spans="1:20" ht="29" x14ac:dyDescent="0.3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 s="9">
        <f t="shared" si="4"/>
        <v>41670.792361111111</v>
      </c>
      <c r="K104">
        <v>1388084862</v>
      </c>
      <c r="L104" s="12">
        <f t="shared" si="5"/>
        <v>41634.797013888885</v>
      </c>
      <c r="M104" t="b">
        <v>0</v>
      </c>
      <c r="N104">
        <v>11</v>
      </c>
      <c r="O104" t="b">
        <v>1</v>
      </c>
      <c r="P104" t="s">
        <v>8276</v>
      </c>
      <c r="Q104" s="10">
        <f t="shared" si="6"/>
        <v>100</v>
      </c>
      <c r="R104">
        <f t="shared" si="7"/>
        <v>27.272727272727273</v>
      </c>
      <c r="S104" t="s">
        <v>8329</v>
      </c>
      <c r="T104" t="s">
        <v>8330</v>
      </c>
    </row>
    <row r="105" spans="1:20" ht="29" x14ac:dyDescent="0.3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 s="9">
        <f t="shared" si="4"/>
        <v>41199.845590277779</v>
      </c>
      <c r="K105">
        <v>1347913059</v>
      </c>
      <c r="L105" s="12">
        <f t="shared" si="5"/>
        <v>41169.845590277779</v>
      </c>
      <c r="M105" t="b">
        <v>0</v>
      </c>
      <c r="N105">
        <v>8</v>
      </c>
      <c r="O105" t="b">
        <v>1</v>
      </c>
      <c r="P105" t="s">
        <v>8276</v>
      </c>
      <c r="Q105" s="10">
        <f t="shared" si="6"/>
        <v>100.33333333333334</v>
      </c>
      <c r="R105">
        <f t="shared" si="7"/>
        <v>37.625</v>
      </c>
      <c r="S105" t="s">
        <v>8329</v>
      </c>
      <c r="T105" t="s">
        <v>8330</v>
      </c>
    </row>
    <row r="106" spans="1:20" ht="43.5" x14ac:dyDescent="0.3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 s="9">
        <f t="shared" si="4"/>
        <v>41379.928159722222</v>
      </c>
      <c r="K106">
        <v>1364854593</v>
      </c>
      <c r="L106" s="12">
        <f t="shared" si="5"/>
        <v>41365.928159722222</v>
      </c>
      <c r="M106" t="b">
        <v>0</v>
      </c>
      <c r="N106">
        <v>11</v>
      </c>
      <c r="O106" t="b">
        <v>1</v>
      </c>
      <c r="P106" t="s">
        <v>8279</v>
      </c>
      <c r="Q106" s="10">
        <f t="shared" si="6"/>
        <v>100</v>
      </c>
      <c r="R106">
        <f t="shared" si="7"/>
        <v>27.272727272727273</v>
      </c>
      <c r="S106" t="s">
        <v>8329</v>
      </c>
      <c r="T106" t="s">
        <v>8333</v>
      </c>
    </row>
    <row r="107" spans="1:20" ht="43.5" x14ac:dyDescent="0.3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 s="9">
        <f t="shared" si="4"/>
        <v>42208.751678240747</v>
      </c>
      <c r="K107">
        <v>1436464945</v>
      </c>
      <c r="L107" s="12">
        <f t="shared" si="5"/>
        <v>42194.751678240747</v>
      </c>
      <c r="M107" t="b">
        <v>0</v>
      </c>
      <c r="N107">
        <v>14</v>
      </c>
      <c r="O107" t="b">
        <v>1</v>
      </c>
      <c r="P107" t="s">
        <v>8280</v>
      </c>
      <c r="Q107" s="10">
        <f t="shared" si="6"/>
        <v>105.66666666666666</v>
      </c>
      <c r="R107">
        <f t="shared" si="7"/>
        <v>22.642857142857142</v>
      </c>
      <c r="S107" t="s">
        <v>8329</v>
      </c>
      <c r="T107" t="s">
        <v>8334</v>
      </c>
    </row>
    <row r="108" spans="1:20" ht="43.5" x14ac:dyDescent="0.3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 s="9">
        <f t="shared" si="4"/>
        <v>40749.284722222219</v>
      </c>
      <c r="K108">
        <v>1306219897</v>
      </c>
      <c r="L108" s="12">
        <f t="shared" si="5"/>
        <v>40687.285844907405</v>
      </c>
      <c r="M108" t="b">
        <v>0</v>
      </c>
      <c r="N108">
        <v>11</v>
      </c>
      <c r="O108" t="b">
        <v>1</v>
      </c>
      <c r="P108" t="s">
        <v>8276</v>
      </c>
      <c r="Q108" s="10">
        <f t="shared" si="6"/>
        <v>185</v>
      </c>
      <c r="R108">
        <f t="shared" si="7"/>
        <v>50.454545454545453</v>
      </c>
      <c r="S108" t="s">
        <v>8329</v>
      </c>
      <c r="T108" t="s">
        <v>8330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9">
        <f t="shared" si="4"/>
        <v>40580.032511574071</v>
      </c>
      <c r="K109">
        <v>1295657209</v>
      </c>
      <c r="L109" s="12">
        <f t="shared" si="5"/>
        <v>40565.032511574071</v>
      </c>
      <c r="M109" t="b">
        <v>0</v>
      </c>
      <c r="N109">
        <v>14</v>
      </c>
      <c r="O109" t="b">
        <v>1</v>
      </c>
      <c r="P109" t="s">
        <v>8276</v>
      </c>
      <c r="Q109" s="10">
        <f t="shared" si="6"/>
        <v>350.16666666666663</v>
      </c>
      <c r="R109">
        <f t="shared" si="7"/>
        <v>75.035714285714292</v>
      </c>
      <c r="S109" t="s">
        <v>8329</v>
      </c>
      <c r="T109" t="s">
        <v>8330</v>
      </c>
    </row>
    <row r="110" spans="1:20" ht="43.5" x14ac:dyDescent="0.3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 s="9">
        <f t="shared" si="4"/>
        <v>42480.781828703708</v>
      </c>
      <c r="K110">
        <v>1458758750</v>
      </c>
      <c r="L110" s="12">
        <f t="shared" si="5"/>
        <v>42452.781828703708</v>
      </c>
      <c r="M110" t="b">
        <v>0</v>
      </c>
      <c r="N110">
        <v>16</v>
      </c>
      <c r="O110" t="b">
        <v>1</v>
      </c>
      <c r="P110" t="s">
        <v>8298</v>
      </c>
      <c r="Q110" s="10">
        <f t="shared" si="6"/>
        <v>182</v>
      </c>
      <c r="R110">
        <f t="shared" si="7"/>
        <v>34.125</v>
      </c>
      <c r="S110" t="s">
        <v>8340</v>
      </c>
      <c r="T110" t="s">
        <v>8356</v>
      </c>
    </row>
    <row r="111" spans="1:20" ht="29" x14ac:dyDescent="0.3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 s="9">
        <f t="shared" si="4"/>
        <v>41118.083333333336</v>
      </c>
      <c r="K111">
        <v>1342545994</v>
      </c>
      <c r="L111" s="12">
        <f t="shared" si="5"/>
        <v>41107.726782407408</v>
      </c>
      <c r="M111" t="b">
        <v>0</v>
      </c>
      <c r="N111">
        <v>16</v>
      </c>
      <c r="O111" t="b">
        <v>1</v>
      </c>
      <c r="P111" t="s">
        <v>8279</v>
      </c>
      <c r="Q111" s="10">
        <f t="shared" si="6"/>
        <v>133.44333333333333</v>
      </c>
      <c r="R111">
        <f t="shared" si="7"/>
        <v>25.020624999999999</v>
      </c>
      <c r="S111" t="s">
        <v>8329</v>
      </c>
      <c r="T111" t="s">
        <v>8333</v>
      </c>
    </row>
    <row r="112" spans="1:20" ht="43.5" x14ac:dyDescent="0.3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 s="9">
        <f t="shared" si="4"/>
        <v>41021.708055555559</v>
      </c>
      <c r="K112">
        <v>1332521976</v>
      </c>
      <c r="L112" s="12">
        <f t="shared" si="5"/>
        <v>40991.708055555559</v>
      </c>
      <c r="M112" t="b">
        <v>0</v>
      </c>
      <c r="N112">
        <v>30</v>
      </c>
      <c r="O112" t="b">
        <v>1</v>
      </c>
      <c r="P112" t="s">
        <v>8279</v>
      </c>
      <c r="Q112" s="10">
        <f t="shared" si="6"/>
        <v>265.66666666666669</v>
      </c>
      <c r="R112">
        <f t="shared" si="7"/>
        <v>26.566666666666666</v>
      </c>
      <c r="S112" t="s">
        <v>8329</v>
      </c>
      <c r="T112" t="s">
        <v>8333</v>
      </c>
    </row>
    <row r="113" spans="1:20" ht="43.5" x14ac:dyDescent="0.3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 s="9">
        <f t="shared" si="4"/>
        <v>42054.86513888889</v>
      </c>
      <c r="K113">
        <v>1421786748</v>
      </c>
      <c r="L113" s="12">
        <f t="shared" si="5"/>
        <v>42024.86513888889</v>
      </c>
      <c r="M113" t="b">
        <v>0</v>
      </c>
      <c r="N113">
        <v>49</v>
      </c>
      <c r="O113" t="b">
        <v>1</v>
      </c>
      <c r="P113" t="s">
        <v>8301</v>
      </c>
      <c r="Q113" s="10">
        <f t="shared" si="6"/>
        <v>164</v>
      </c>
      <c r="R113">
        <f t="shared" si="7"/>
        <v>10.040816326530612</v>
      </c>
      <c r="S113" t="s">
        <v>8323</v>
      </c>
      <c r="T113" t="s">
        <v>8359</v>
      </c>
    </row>
    <row r="114" spans="1:20" ht="43.5" x14ac:dyDescent="0.3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 s="9">
        <f t="shared" si="4"/>
        <v>42074.99018518519</v>
      </c>
      <c r="K114">
        <v>1423529152</v>
      </c>
      <c r="L114" s="12">
        <f t="shared" si="5"/>
        <v>42045.031851851847</v>
      </c>
      <c r="M114" t="b">
        <v>0</v>
      </c>
      <c r="N114">
        <v>17</v>
      </c>
      <c r="O114" t="b">
        <v>1</v>
      </c>
      <c r="P114" t="s">
        <v>8295</v>
      </c>
      <c r="Q114" s="10">
        <f t="shared" si="6"/>
        <v>103.33333333333334</v>
      </c>
      <c r="R114">
        <f t="shared" si="7"/>
        <v>18.235294117647058</v>
      </c>
      <c r="S114" t="s">
        <v>8323</v>
      </c>
      <c r="T114" t="s">
        <v>8353</v>
      </c>
    </row>
    <row r="115" spans="1:20" ht="43.5" x14ac:dyDescent="0.3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 s="9">
        <f t="shared" si="4"/>
        <v>42028.125</v>
      </c>
      <c r="K115">
        <v>1420774779</v>
      </c>
      <c r="L115" s="12">
        <f t="shared" si="5"/>
        <v>42013.15253472222</v>
      </c>
      <c r="M115" t="b">
        <v>0</v>
      </c>
      <c r="N115">
        <v>10</v>
      </c>
      <c r="O115" t="b">
        <v>1</v>
      </c>
      <c r="P115" t="s">
        <v>8305</v>
      </c>
      <c r="Q115" s="10">
        <f t="shared" si="6"/>
        <v>100</v>
      </c>
      <c r="R115">
        <f t="shared" si="7"/>
        <v>30</v>
      </c>
      <c r="S115" t="s">
        <v>8321</v>
      </c>
      <c r="T115" t="s">
        <v>8363</v>
      </c>
    </row>
    <row r="116" spans="1:20" ht="43.5" x14ac:dyDescent="0.3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 s="9">
        <f t="shared" si="4"/>
        <v>41915.478842592594</v>
      </c>
      <c r="K116">
        <v>1409743772</v>
      </c>
      <c r="L116" s="12">
        <f t="shared" si="5"/>
        <v>41885.478842592594</v>
      </c>
      <c r="M116" t="b">
        <v>0</v>
      </c>
      <c r="N116">
        <v>59</v>
      </c>
      <c r="O116" t="b">
        <v>1</v>
      </c>
      <c r="P116" t="s">
        <v>8303</v>
      </c>
      <c r="Q116" s="10">
        <f t="shared" si="6"/>
        <v>457.74666666666673</v>
      </c>
      <c r="R116">
        <f t="shared" si="7"/>
        <v>23.275254237288134</v>
      </c>
      <c r="S116" t="s">
        <v>8321</v>
      </c>
      <c r="T116" t="s">
        <v>8361</v>
      </c>
    </row>
    <row r="117" spans="1:20" ht="43.5" x14ac:dyDescent="0.3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 s="9">
        <f t="shared" si="4"/>
        <v>42361.957638888889</v>
      </c>
      <c r="K117">
        <v>1448536516</v>
      </c>
      <c r="L117" s="12">
        <f t="shared" si="5"/>
        <v>42334.468935185185</v>
      </c>
      <c r="M117" t="b">
        <v>0</v>
      </c>
      <c r="N117">
        <v>25</v>
      </c>
      <c r="O117" t="b">
        <v>1</v>
      </c>
      <c r="P117" t="s">
        <v>8303</v>
      </c>
      <c r="Q117" s="10">
        <f t="shared" si="6"/>
        <v>123.66666666666666</v>
      </c>
      <c r="R117">
        <f t="shared" si="7"/>
        <v>14.84</v>
      </c>
      <c r="S117" t="s">
        <v>8321</v>
      </c>
      <c r="T117" t="s">
        <v>8361</v>
      </c>
    </row>
    <row r="118" spans="1:20" ht="58" x14ac:dyDescent="0.3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 s="9">
        <f t="shared" si="4"/>
        <v>42065.044444444444</v>
      </c>
      <c r="K118">
        <v>1422043154</v>
      </c>
      <c r="L118" s="12">
        <f t="shared" si="5"/>
        <v>42027.832800925928</v>
      </c>
      <c r="M118" t="b">
        <v>0</v>
      </c>
      <c r="N118">
        <v>0</v>
      </c>
      <c r="O118" t="b">
        <v>0</v>
      </c>
      <c r="P118" t="s">
        <v>8303</v>
      </c>
      <c r="Q118" s="10">
        <f t="shared" si="6"/>
        <v>0</v>
      </c>
      <c r="R118" t="e">
        <f t="shared" si="7"/>
        <v>#DIV/0!</v>
      </c>
      <c r="S118" t="s">
        <v>8321</v>
      </c>
      <c r="T118" t="s">
        <v>8361</v>
      </c>
    </row>
    <row r="119" spans="1:20" ht="58" x14ac:dyDescent="0.3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 s="9">
        <f t="shared" si="4"/>
        <v>41919.768229166664</v>
      </c>
      <c r="K119">
        <v>1410114375</v>
      </c>
      <c r="L119" s="12">
        <f t="shared" si="5"/>
        <v>41889.768229166664</v>
      </c>
      <c r="M119" t="b">
        <v>1</v>
      </c>
      <c r="N119">
        <v>18</v>
      </c>
      <c r="O119" t="b">
        <v>1</v>
      </c>
      <c r="P119" t="s">
        <v>8271</v>
      </c>
      <c r="Q119" s="10">
        <f t="shared" si="6"/>
        <v>175</v>
      </c>
      <c r="R119">
        <f t="shared" si="7"/>
        <v>29.166666666666668</v>
      </c>
      <c r="S119" t="s">
        <v>8321</v>
      </c>
      <c r="T119" t="s">
        <v>8322</v>
      </c>
    </row>
    <row r="120" spans="1:20" ht="58" x14ac:dyDescent="0.3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 s="9">
        <f t="shared" si="4"/>
        <v>42529.582638888889</v>
      </c>
      <c r="K120">
        <v>1464677986</v>
      </c>
      <c r="L120" s="12">
        <f t="shared" si="5"/>
        <v>42521.291504629626</v>
      </c>
      <c r="M120" t="b">
        <v>0</v>
      </c>
      <c r="N120">
        <v>20</v>
      </c>
      <c r="O120" t="b">
        <v>1</v>
      </c>
      <c r="P120" t="s">
        <v>8271</v>
      </c>
      <c r="Q120" s="10">
        <f t="shared" si="6"/>
        <v>289</v>
      </c>
      <c r="R120">
        <f t="shared" si="7"/>
        <v>43.35</v>
      </c>
      <c r="S120" t="s">
        <v>8321</v>
      </c>
      <c r="T120" t="s">
        <v>8322</v>
      </c>
    </row>
    <row r="121" spans="1:20" ht="43.5" x14ac:dyDescent="0.3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 s="9">
        <f t="shared" si="4"/>
        <v>42595.97865740741</v>
      </c>
      <c r="K121">
        <v>1465946956</v>
      </c>
      <c r="L121" s="12">
        <f t="shared" si="5"/>
        <v>42535.97865740741</v>
      </c>
      <c r="M121" t="b">
        <v>0</v>
      </c>
      <c r="N121">
        <v>14</v>
      </c>
      <c r="O121" t="b">
        <v>1</v>
      </c>
      <c r="P121" t="s">
        <v>8271</v>
      </c>
      <c r="Q121" s="10">
        <f t="shared" si="6"/>
        <v>128.33333333333334</v>
      </c>
      <c r="R121">
        <f t="shared" si="7"/>
        <v>27.5</v>
      </c>
      <c r="S121" t="s">
        <v>8321</v>
      </c>
      <c r="T121" t="s">
        <v>8322</v>
      </c>
    </row>
    <row r="122" spans="1:20" ht="43.5" x14ac:dyDescent="0.3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 s="9">
        <f t="shared" si="4"/>
        <v>41946</v>
      </c>
      <c r="K122">
        <v>1412629704</v>
      </c>
      <c r="L122" s="12">
        <f t="shared" si="5"/>
        <v>41918.880833333329</v>
      </c>
      <c r="M122" t="b">
        <v>0</v>
      </c>
      <c r="N122">
        <v>17</v>
      </c>
      <c r="O122" t="b">
        <v>1</v>
      </c>
      <c r="P122" t="s">
        <v>8271</v>
      </c>
      <c r="Q122" s="10">
        <f t="shared" si="6"/>
        <v>113.33333333333333</v>
      </c>
      <c r="R122">
        <f t="shared" si="7"/>
        <v>20</v>
      </c>
      <c r="S122" t="s">
        <v>8321</v>
      </c>
      <c r="T122" t="s">
        <v>8322</v>
      </c>
    </row>
    <row r="123" spans="1:20" ht="58" x14ac:dyDescent="0.3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 s="9">
        <f t="shared" si="4"/>
        <v>41939.125</v>
      </c>
      <c r="K123">
        <v>1412836990</v>
      </c>
      <c r="L123" s="12">
        <f t="shared" si="5"/>
        <v>41921.279976851853</v>
      </c>
      <c r="M123" t="b">
        <v>0</v>
      </c>
      <c r="N123">
        <v>6</v>
      </c>
      <c r="O123" t="b">
        <v>1</v>
      </c>
      <c r="P123" t="s">
        <v>8271</v>
      </c>
      <c r="Q123" s="10">
        <f t="shared" si="6"/>
        <v>104</v>
      </c>
      <c r="R123">
        <f t="shared" si="7"/>
        <v>52</v>
      </c>
      <c r="S123" t="s">
        <v>8321</v>
      </c>
      <c r="T123" t="s">
        <v>8322</v>
      </c>
    </row>
    <row r="124" spans="1:20" ht="58" x14ac:dyDescent="0.3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 s="9">
        <f t="shared" si="4"/>
        <v>42547.003368055557</v>
      </c>
      <c r="K124">
        <v>1464307491</v>
      </c>
      <c r="L124" s="12">
        <f t="shared" si="5"/>
        <v>42517.003368055557</v>
      </c>
      <c r="M124" t="b">
        <v>0</v>
      </c>
      <c r="N124">
        <v>8</v>
      </c>
      <c r="O124" t="b">
        <v>1</v>
      </c>
      <c r="P124" t="s">
        <v>8271</v>
      </c>
      <c r="Q124" s="10">
        <f t="shared" si="6"/>
        <v>123</v>
      </c>
      <c r="R124">
        <f t="shared" si="7"/>
        <v>46.125</v>
      </c>
      <c r="S124" t="s">
        <v>8321</v>
      </c>
      <c r="T124" t="s">
        <v>8322</v>
      </c>
    </row>
    <row r="125" spans="1:20" ht="58" x14ac:dyDescent="0.3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 s="9">
        <f t="shared" si="4"/>
        <v>42607.165972222225</v>
      </c>
      <c r="K125">
        <v>1471188502</v>
      </c>
      <c r="L125" s="12">
        <f t="shared" si="5"/>
        <v>42596.644699074073</v>
      </c>
      <c r="M125" t="b">
        <v>0</v>
      </c>
      <c r="N125">
        <v>17</v>
      </c>
      <c r="O125" t="b">
        <v>1</v>
      </c>
      <c r="P125" t="s">
        <v>8271</v>
      </c>
      <c r="Q125" s="10">
        <f t="shared" si="6"/>
        <v>250.66666666666669</v>
      </c>
      <c r="R125">
        <f t="shared" si="7"/>
        <v>44.235294117647058</v>
      </c>
      <c r="S125" t="s">
        <v>8321</v>
      </c>
      <c r="T125" t="s">
        <v>8322</v>
      </c>
    </row>
    <row r="126" spans="1:20" ht="43.5" x14ac:dyDescent="0.3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 s="9">
        <f t="shared" si="4"/>
        <v>42521.689745370371</v>
      </c>
      <c r="K126">
        <v>1459528394</v>
      </c>
      <c r="L126" s="12">
        <f t="shared" si="5"/>
        <v>42461.689745370371</v>
      </c>
      <c r="M126" t="b">
        <v>0</v>
      </c>
      <c r="N126">
        <v>27</v>
      </c>
      <c r="O126" t="b">
        <v>1</v>
      </c>
      <c r="P126" t="s">
        <v>8271</v>
      </c>
      <c r="Q126" s="10">
        <f t="shared" si="6"/>
        <v>136.33666666666667</v>
      </c>
      <c r="R126">
        <f t="shared" si="7"/>
        <v>15.148518518518518</v>
      </c>
      <c r="S126" t="s">
        <v>8321</v>
      </c>
      <c r="T126" t="s">
        <v>8322</v>
      </c>
    </row>
    <row r="127" spans="1:20" ht="43.5" x14ac:dyDescent="0.3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 s="9">
        <f t="shared" si="4"/>
        <v>42418.895833333328</v>
      </c>
      <c r="K127">
        <v>1454366467</v>
      </c>
      <c r="L127" s="12">
        <f t="shared" si="5"/>
        <v>42401.945219907408</v>
      </c>
      <c r="M127" t="b">
        <v>0</v>
      </c>
      <c r="N127">
        <v>15</v>
      </c>
      <c r="O127" t="b">
        <v>1</v>
      </c>
      <c r="P127" t="s">
        <v>8271</v>
      </c>
      <c r="Q127" s="10">
        <f t="shared" si="6"/>
        <v>127</v>
      </c>
      <c r="R127">
        <f t="shared" si="7"/>
        <v>25.4</v>
      </c>
      <c r="S127" t="s">
        <v>8321</v>
      </c>
      <c r="T127" t="s">
        <v>8322</v>
      </c>
    </row>
    <row r="128" spans="1:20" ht="43.5" x14ac:dyDescent="0.3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 s="9">
        <f t="shared" si="4"/>
        <v>42190.651817129634</v>
      </c>
      <c r="K128">
        <v>1433518717</v>
      </c>
      <c r="L128" s="12">
        <f t="shared" si="5"/>
        <v>42160.651817129634</v>
      </c>
      <c r="M128" t="b">
        <v>0</v>
      </c>
      <c r="N128">
        <v>20</v>
      </c>
      <c r="O128" t="b">
        <v>1</v>
      </c>
      <c r="P128" t="s">
        <v>8271</v>
      </c>
      <c r="Q128" s="10">
        <f t="shared" si="6"/>
        <v>143.33333333333334</v>
      </c>
      <c r="R128">
        <f t="shared" si="7"/>
        <v>21.5</v>
      </c>
      <c r="S128" t="s">
        <v>8321</v>
      </c>
      <c r="T128" t="s">
        <v>8322</v>
      </c>
    </row>
    <row r="129" spans="1:20" ht="43.5" x14ac:dyDescent="0.3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 s="9">
        <f t="shared" si="4"/>
        <v>41963.957465277781</v>
      </c>
      <c r="K129">
        <v>1415228325</v>
      </c>
      <c r="L129" s="12">
        <f t="shared" si="5"/>
        <v>41948.957465277781</v>
      </c>
      <c r="M129" t="b">
        <v>0</v>
      </c>
      <c r="N129">
        <v>0</v>
      </c>
      <c r="O129" t="b">
        <v>0</v>
      </c>
      <c r="P129" t="s">
        <v>8271</v>
      </c>
      <c r="Q129" s="10">
        <f t="shared" si="6"/>
        <v>0</v>
      </c>
      <c r="R129" t="e">
        <f t="shared" si="7"/>
        <v>#DIV/0!</v>
      </c>
      <c r="S129" t="s">
        <v>8321</v>
      </c>
      <c r="T129" t="s">
        <v>8322</v>
      </c>
    </row>
    <row r="130" spans="1:20" ht="43.5" x14ac:dyDescent="0.3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 s="9">
        <f t="shared" ref="J130:J193" si="8">(((I130/60)/60)/24)+DATE(1970,1,1)</f>
        <v>42572.626747685179</v>
      </c>
      <c r="K130">
        <v>1463929351</v>
      </c>
      <c r="L130" s="12">
        <f t="shared" ref="L130:L193" si="9">(((K130/60)/60)/24)+DATE(1970,1,1)</f>
        <v>42512.626747685179</v>
      </c>
      <c r="M130" t="b">
        <v>0</v>
      </c>
      <c r="N130">
        <v>6</v>
      </c>
      <c r="O130" t="b">
        <v>0</v>
      </c>
      <c r="P130" t="s">
        <v>8271</v>
      </c>
      <c r="Q130" s="10">
        <f t="shared" ref="Q130:Q193" si="10">(E130/D130)*100</f>
        <v>28.666666666666668</v>
      </c>
      <c r="R130">
        <f t="shared" ref="R130:R193" si="11">E130/N130</f>
        <v>14.333333333333334</v>
      </c>
      <c r="S130" t="s">
        <v>8321</v>
      </c>
      <c r="T130" t="s">
        <v>8322</v>
      </c>
    </row>
    <row r="131" spans="1:20" ht="58" x14ac:dyDescent="0.3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 s="9">
        <f t="shared" si="8"/>
        <v>42442.916666666672</v>
      </c>
      <c r="K131">
        <v>1457115427</v>
      </c>
      <c r="L131" s="12">
        <f t="shared" si="9"/>
        <v>42433.761886574073</v>
      </c>
      <c r="M131" t="b">
        <v>0</v>
      </c>
      <c r="N131">
        <v>31</v>
      </c>
      <c r="O131" t="b">
        <v>1</v>
      </c>
      <c r="P131" t="s">
        <v>8271</v>
      </c>
      <c r="Q131" s="10">
        <f t="shared" si="10"/>
        <v>148.88888888888889</v>
      </c>
      <c r="R131">
        <f t="shared" si="11"/>
        <v>15.129032258064516</v>
      </c>
      <c r="S131" t="s">
        <v>8321</v>
      </c>
      <c r="T131" t="s">
        <v>8322</v>
      </c>
    </row>
    <row r="132" spans="1:20" ht="43.5" x14ac:dyDescent="0.3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 s="9">
        <f t="shared" si="8"/>
        <v>42338.9375</v>
      </c>
      <c r="K132">
        <v>1446352529</v>
      </c>
      <c r="L132" s="12">
        <f t="shared" si="9"/>
        <v>42309.191307870366</v>
      </c>
      <c r="M132" t="b">
        <v>0</v>
      </c>
      <c r="N132">
        <v>14</v>
      </c>
      <c r="O132" t="b">
        <v>1</v>
      </c>
      <c r="P132" t="s">
        <v>8271</v>
      </c>
      <c r="Q132" s="10">
        <f t="shared" si="10"/>
        <v>129.12912912912913</v>
      </c>
      <c r="R132">
        <f t="shared" si="11"/>
        <v>30.714285714285715</v>
      </c>
      <c r="S132" t="s">
        <v>8321</v>
      </c>
      <c r="T132" t="s">
        <v>8322</v>
      </c>
    </row>
    <row r="133" spans="1:20" ht="43.5" x14ac:dyDescent="0.3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 s="9">
        <f t="shared" si="8"/>
        <v>42019.913136574076</v>
      </c>
      <c r="K133">
        <v>1418766895</v>
      </c>
      <c r="L133" s="12">
        <f t="shared" si="9"/>
        <v>41989.913136574076</v>
      </c>
      <c r="M133" t="b">
        <v>0</v>
      </c>
      <c r="N133">
        <v>14</v>
      </c>
      <c r="O133" t="b">
        <v>1</v>
      </c>
      <c r="P133" t="s">
        <v>8301</v>
      </c>
      <c r="Q133" s="10">
        <f t="shared" si="10"/>
        <v>101.72910662824208</v>
      </c>
      <c r="R133">
        <f t="shared" si="11"/>
        <v>25.214285714285715</v>
      </c>
      <c r="S133" t="s">
        <v>8323</v>
      </c>
      <c r="T133" t="s">
        <v>8359</v>
      </c>
    </row>
    <row r="134" spans="1:20" ht="29" x14ac:dyDescent="0.3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 s="9">
        <f t="shared" si="8"/>
        <v>42005.332638888889</v>
      </c>
      <c r="K134">
        <v>1418766740</v>
      </c>
      <c r="L134" s="12">
        <f t="shared" si="9"/>
        <v>41989.91134259259</v>
      </c>
      <c r="M134" t="b">
        <v>0</v>
      </c>
      <c r="N134">
        <v>8</v>
      </c>
      <c r="O134" t="b">
        <v>1</v>
      </c>
      <c r="P134" t="s">
        <v>8265</v>
      </c>
      <c r="Q134" s="10">
        <f t="shared" si="10"/>
        <v>117.14285714285715</v>
      </c>
      <c r="R134">
        <f t="shared" si="11"/>
        <v>51.25</v>
      </c>
      <c r="S134" t="s">
        <v>8314</v>
      </c>
      <c r="T134" t="s">
        <v>8315</v>
      </c>
    </row>
    <row r="135" spans="1:20" ht="43.5" x14ac:dyDescent="0.3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 s="9">
        <f t="shared" si="8"/>
        <v>40965.005104166667</v>
      </c>
      <c r="K135">
        <v>1327622841</v>
      </c>
      <c r="L135" s="12">
        <f t="shared" si="9"/>
        <v>40935.005104166667</v>
      </c>
      <c r="M135" t="b">
        <v>0</v>
      </c>
      <c r="N135">
        <v>21</v>
      </c>
      <c r="O135" t="b">
        <v>1</v>
      </c>
      <c r="P135" t="s">
        <v>8266</v>
      </c>
      <c r="Q135" s="10">
        <f t="shared" si="10"/>
        <v>131.42857142857142</v>
      </c>
      <c r="R135">
        <f t="shared" si="11"/>
        <v>21.904761904761905</v>
      </c>
      <c r="S135" t="s">
        <v>8314</v>
      </c>
      <c r="T135" t="s">
        <v>8316</v>
      </c>
    </row>
    <row r="136" spans="1:20" ht="43.5" x14ac:dyDescent="0.3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 s="9">
        <f t="shared" si="8"/>
        <v>41128.709027777775</v>
      </c>
      <c r="K136">
        <v>1343682681</v>
      </c>
      <c r="L136" s="12">
        <f t="shared" si="9"/>
        <v>41120.882881944446</v>
      </c>
      <c r="M136" t="b">
        <v>0</v>
      </c>
      <c r="N136">
        <v>19</v>
      </c>
      <c r="O136" t="b">
        <v>1</v>
      </c>
      <c r="P136" t="s">
        <v>8276</v>
      </c>
      <c r="Q136" s="10">
        <f t="shared" si="10"/>
        <v>155.71428571428572</v>
      </c>
      <c r="R136">
        <f t="shared" si="11"/>
        <v>28.684210526315791</v>
      </c>
      <c r="S136" t="s">
        <v>8329</v>
      </c>
      <c r="T136" t="s">
        <v>8330</v>
      </c>
    </row>
    <row r="137" spans="1:20" ht="43.5" x14ac:dyDescent="0.3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 s="9">
        <f t="shared" si="8"/>
        <v>42533.229166666672</v>
      </c>
      <c r="K137">
        <v>1462695073</v>
      </c>
      <c r="L137" s="12">
        <f t="shared" si="9"/>
        <v>42498.341122685189</v>
      </c>
      <c r="M137" t="b">
        <v>0</v>
      </c>
      <c r="N137">
        <v>34</v>
      </c>
      <c r="O137" t="b">
        <v>1</v>
      </c>
      <c r="P137" t="s">
        <v>8276</v>
      </c>
      <c r="Q137" s="10">
        <f t="shared" si="10"/>
        <v>167.42857142857144</v>
      </c>
      <c r="R137">
        <f t="shared" si="11"/>
        <v>17.235294117647058</v>
      </c>
      <c r="S137" t="s">
        <v>8329</v>
      </c>
      <c r="T137" t="s">
        <v>8330</v>
      </c>
    </row>
    <row r="138" spans="1:20" ht="43.5" x14ac:dyDescent="0.3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 s="9">
        <f t="shared" si="8"/>
        <v>42818.208599537036</v>
      </c>
      <c r="K138">
        <v>1487743223</v>
      </c>
      <c r="L138" s="12">
        <f t="shared" si="9"/>
        <v>42788.2502662037</v>
      </c>
      <c r="M138" t="b">
        <v>0</v>
      </c>
      <c r="N138">
        <v>15</v>
      </c>
      <c r="O138" t="b">
        <v>0</v>
      </c>
      <c r="P138" t="s">
        <v>8293</v>
      </c>
      <c r="Q138" s="10">
        <f t="shared" si="10"/>
        <v>102.85714285714285</v>
      </c>
      <c r="R138">
        <f t="shared" si="11"/>
        <v>24</v>
      </c>
      <c r="S138" t="s">
        <v>8329</v>
      </c>
      <c r="T138" t="s">
        <v>8351</v>
      </c>
    </row>
    <row r="139" spans="1:20" ht="43.5" x14ac:dyDescent="0.3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 s="9">
        <f t="shared" si="8"/>
        <v>40606.539664351854</v>
      </c>
      <c r="K139">
        <v>1296651427</v>
      </c>
      <c r="L139" s="12">
        <f t="shared" si="9"/>
        <v>40576.539664351854</v>
      </c>
      <c r="M139" t="b">
        <v>0</v>
      </c>
      <c r="N139">
        <v>20</v>
      </c>
      <c r="O139" t="b">
        <v>1</v>
      </c>
      <c r="P139" t="s">
        <v>8276</v>
      </c>
      <c r="Q139" s="10">
        <f t="shared" si="10"/>
        <v>142.85714285714286</v>
      </c>
      <c r="R139">
        <f t="shared" si="11"/>
        <v>25</v>
      </c>
      <c r="S139" t="s">
        <v>8329</v>
      </c>
      <c r="T139" t="s">
        <v>8330</v>
      </c>
    </row>
    <row r="140" spans="1:20" ht="43.5" x14ac:dyDescent="0.3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 s="9">
        <f t="shared" si="8"/>
        <v>42238.750254629631</v>
      </c>
      <c r="K140">
        <v>1436810422</v>
      </c>
      <c r="L140" s="12">
        <f t="shared" si="9"/>
        <v>42198.750254629631</v>
      </c>
      <c r="M140" t="b">
        <v>0</v>
      </c>
      <c r="N140">
        <v>19</v>
      </c>
      <c r="O140" t="b">
        <v>1</v>
      </c>
      <c r="P140" t="s">
        <v>8276</v>
      </c>
      <c r="Q140" s="10">
        <f t="shared" si="10"/>
        <v>180.85714285714286</v>
      </c>
      <c r="R140">
        <f t="shared" si="11"/>
        <v>33.315789473684212</v>
      </c>
      <c r="S140" t="s">
        <v>8329</v>
      </c>
      <c r="T140" t="s">
        <v>8330</v>
      </c>
    </row>
    <row r="141" spans="1:20" ht="29" x14ac:dyDescent="0.3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 s="9">
        <f t="shared" si="8"/>
        <v>42659.650208333333</v>
      </c>
      <c r="K141">
        <v>1473953778</v>
      </c>
      <c r="L141" s="12">
        <f t="shared" si="9"/>
        <v>42628.650208333333</v>
      </c>
      <c r="M141" t="b">
        <v>0</v>
      </c>
      <c r="N141">
        <v>31</v>
      </c>
      <c r="O141" t="b">
        <v>1</v>
      </c>
      <c r="P141" t="s">
        <v>8271</v>
      </c>
      <c r="Q141" s="10">
        <f t="shared" si="10"/>
        <v>159.42857142857144</v>
      </c>
      <c r="R141">
        <f t="shared" si="11"/>
        <v>18</v>
      </c>
      <c r="S141" t="s">
        <v>8321</v>
      </c>
      <c r="T141" t="s">
        <v>8322</v>
      </c>
    </row>
    <row r="142" spans="1:20" ht="43.5" x14ac:dyDescent="0.3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 s="9">
        <f t="shared" si="8"/>
        <v>42430.999305555553</v>
      </c>
      <c r="K142">
        <v>1455063886</v>
      </c>
      <c r="L142" s="12">
        <f t="shared" si="9"/>
        <v>42410.017199074078</v>
      </c>
      <c r="M142" t="b">
        <v>0</v>
      </c>
      <c r="N142">
        <v>17</v>
      </c>
      <c r="O142" t="b">
        <v>1</v>
      </c>
      <c r="P142" t="s">
        <v>8271</v>
      </c>
      <c r="Q142" s="10">
        <f t="shared" si="10"/>
        <v>137.57142857142856</v>
      </c>
      <c r="R142">
        <f t="shared" si="11"/>
        <v>28.323529411764707</v>
      </c>
      <c r="S142" t="s">
        <v>8321</v>
      </c>
      <c r="T142" t="s">
        <v>8322</v>
      </c>
    </row>
    <row r="143" spans="1:20" ht="58" x14ac:dyDescent="0.3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 s="9">
        <f t="shared" si="8"/>
        <v>41911.361342592594</v>
      </c>
      <c r="K143">
        <v>1409388020</v>
      </c>
      <c r="L143" s="12">
        <f t="shared" si="9"/>
        <v>41881.361342592594</v>
      </c>
      <c r="M143" t="b">
        <v>0</v>
      </c>
      <c r="N143">
        <v>13</v>
      </c>
      <c r="O143" t="b">
        <v>1</v>
      </c>
      <c r="P143" t="s">
        <v>8271</v>
      </c>
      <c r="Q143" s="10">
        <f t="shared" si="10"/>
        <v>169.42857142857144</v>
      </c>
      <c r="R143">
        <f t="shared" si="11"/>
        <v>45.615384615384613</v>
      </c>
      <c r="S143" t="s">
        <v>8321</v>
      </c>
      <c r="T143" t="s">
        <v>8322</v>
      </c>
    </row>
    <row r="144" spans="1:20" ht="43.5" x14ac:dyDescent="0.3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 s="9">
        <f t="shared" si="8"/>
        <v>42181.875</v>
      </c>
      <c r="K144">
        <v>1431718575</v>
      </c>
      <c r="L144" s="12">
        <f t="shared" si="9"/>
        <v>42139.816840277781</v>
      </c>
      <c r="M144" t="b">
        <v>0</v>
      </c>
      <c r="N144">
        <v>22</v>
      </c>
      <c r="O144" t="b">
        <v>1</v>
      </c>
      <c r="P144" t="s">
        <v>8271</v>
      </c>
      <c r="Q144" s="10">
        <f t="shared" si="10"/>
        <v>144</v>
      </c>
      <c r="R144">
        <f t="shared" si="11"/>
        <v>22.90909090909091</v>
      </c>
      <c r="S144" t="s">
        <v>8321</v>
      </c>
      <c r="T144" t="s">
        <v>8322</v>
      </c>
    </row>
    <row r="145" spans="1:20" ht="43.5" x14ac:dyDescent="0.3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 s="9">
        <f t="shared" si="8"/>
        <v>42245.165972222225</v>
      </c>
      <c r="K145">
        <v>1439567660</v>
      </c>
      <c r="L145" s="12">
        <f t="shared" si="9"/>
        <v>42230.662731481483</v>
      </c>
      <c r="M145" t="b">
        <v>0</v>
      </c>
      <c r="N145">
        <v>6</v>
      </c>
      <c r="O145" t="b">
        <v>1</v>
      </c>
      <c r="P145" t="s">
        <v>8271</v>
      </c>
      <c r="Q145" s="10">
        <f t="shared" si="10"/>
        <v>101.42857142857142</v>
      </c>
      <c r="R145">
        <f t="shared" si="11"/>
        <v>59.166666666666664</v>
      </c>
      <c r="S145" t="s">
        <v>8321</v>
      </c>
      <c r="T145" t="s">
        <v>8322</v>
      </c>
    </row>
    <row r="146" spans="1:20" ht="43.5" x14ac:dyDescent="0.3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 s="9">
        <f t="shared" si="8"/>
        <v>42196.165972222225</v>
      </c>
      <c r="K146">
        <v>1434113406</v>
      </c>
      <c r="L146" s="12">
        <f t="shared" si="9"/>
        <v>42167.534791666665</v>
      </c>
      <c r="M146" t="b">
        <v>0</v>
      </c>
      <c r="N146">
        <v>10</v>
      </c>
      <c r="O146" t="b">
        <v>1</v>
      </c>
      <c r="P146" t="s">
        <v>8305</v>
      </c>
      <c r="Q146" s="10">
        <f t="shared" si="10"/>
        <v>100.28571428571429</v>
      </c>
      <c r="R146">
        <f t="shared" si="11"/>
        <v>35.1</v>
      </c>
      <c r="S146" t="s">
        <v>8321</v>
      </c>
      <c r="T146" t="s">
        <v>8363</v>
      </c>
    </row>
    <row r="147" spans="1:20" ht="43.5" x14ac:dyDescent="0.3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 s="9">
        <f t="shared" si="8"/>
        <v>41050.124305555553</v>
      </c>
      <c r="K147">
        <v>1332991717</v>
      </c>
      <c r="L147" s="12">
        <f t="shared" si="9"/>
        <v>40997.144872685189</v>
      </c>
      <c r="M147" t="b">
        <v>0</v>
      </c>
      <c r="N147">
        <v>26</v>
      </c>
      <c r="O147" t="b">
        <v>1</v>
      </c>
      <c r="P147" t="s">
        <v>8266</v>
      </c>
      <c r="Q147" s="10">
        <f t="shared" si="10"/>
        <v>392.5</v>
      </c>
      <c r="R147">
        <f t="shared" si="11"/>
        <v>60.384615384615387</v>
      </c>
      <c r="S147" t="s">
        <v>8314</v>
      </c>
      <c r="T147" t="s">
        <v>8316</v>
      </c>
    </row>
    <row r="148" spans="1:20" ht="43.5" x14ac:dyDescent="0.3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 s="9">
        <f t="shared" si="8"/>
        <v>40736.135208333333</v>
      </c>
      <c r="K148">
        <v>1307848482</v>
      </c>
      <c r="L148" s="12">
        <f t="shared" si="9"/>
        <v>40706.135208333333</v>
      </c>
      <c r="M148" t="b">
        <v>0</v>
      </c>
      <c r="N148">
        <v>8</v>
      </c>
      <c r="O148" t="b">
        <v>1</v>
      </c>
      <c r="P148" t="s">
        <v>8266</v>
      </c>
      <c r="Q148" s="10">
        <f t="shared" si="10"/>
        <v>106.25</v>
      </c>
      <c r="R148">
        <f t="shared" si="11"/>
        <v>53.125</v>
      </c>
      <c r="S148" t="s">
        <v>8314</v>
      </c>
      <c r="T148" t="s">
        <v>8316</v>
      </c>
    </row>
    <row r="149" spans="1:20" ht="43.5" x14ac:dyDescent="0.3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 s="9">
        <f t="shared" si="8"/>
        <v>41580.793935185182</v>
      </c>
      <c r="K149">
        <v>1380826996</v>
      </c>
      <c r="L149" s="12">
        <f t="shared" si="9"/>
        <v>41550.793935185182</v>
      </c>
      <c r="M149" t="b">
        <v>0</v>
      </c>
      <c r="N149">
        <v>0</v>
      </c>
      <c r="O149" t="b">
        <v>0</v>
      </c>
      <c r="P149" t="s">
        <v>8270</v>
      </c>
      <c r="Q149" s="10">
        <f t="shared" si="10"/>
        <v>0</v>
      </c>
      <c r="R149" t="e">
        <f t="shared" si="11"/>
        <v>#DIV/0!</v>
      </c>
      <c r="S149" t="s">
        <v>8314</v>
      </c>
      <c r="T149" t="s">
        <v>8320</v>
      </c>
    </row>
    <row r="150" spans="1:20" ht="58" x14ac:dyDescent="0.3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 s="9">
        <f t="shared" si="8"/>
        <v>42218.012777777782</v>
      </c>
      <c r="K150">
        <v>1435882704</v>
      </c>
      <c r="L150" s="12">
        <f t="shared" si="9"/>
        <v>42188.012777777782</v>
      </c>
      <c r="M150" t="b">
        <v>0</v>
      </c>
      <c r="N150">
        <v>0</v>
      </c>
      <c r="O150" t="b">
        <v>0</v>
      </c>
      <c r="P150" t="s">
        <v>8272</v>
      </c>
      <c r="Q150" s="10">
        <f t="shared" si="10"/>
        <v>0</v>
      </c>
      <c r="R150" t="e">
        <f t="shared" si="11"/>
        <v>#DIV/0!</v>
      </c>
      <c r="S150" t="s">
        <v>8323</v>
      </c>
      <c r="T150" t="s">
        <v>8324</v>
      </c>
    </row>
    <row r="151" spans="1:20" ht="43.5" x14ac:dyDescent="0.3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 s="9">
        <f t="shared" si="8"/>
        <v>42347.810219907406</v>
      </c>
      <c r="K151">
        <v>1447097203</v>
      </c>
      <c r="L151" s="12">
        <f t="shared" si="9"/>
        <v>42317.810219907406</v>
      </c>
      <c r="M151" t="b">
        <v>0</v>
      </c>
      <c r="N151">
        <v>0</v>
      </c>
      <c r="O151" t="b">
        <v>0</v>
      </c>
      <c r="P151" t="s">
        <v>8272</v>
      </c>
      <c r="Q151" s="10">
        <f t="shared" si="10"/>
        <v>0</v>
      </c>
      <c r="R151" t="e">
        <f t="shared" si="11"/>
        <v>#DIV/0!</v>
      </c>
      <c r="S151" t="s">
        <v>8323</v>
      </c>
      <c r="T151" t="s">
        <v>8324</v>
      </c>
    </row>
    <row r="152" spans="1:20" ht="29" x14ac:dyDescent="0.3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 s="9">
        <f t="shared" si="8"/>
        <v>41629.197222222225</v>
      </c>
      <c r="K152">
        <v>1386806254</v>
      </c>
      <c r="L152" s="12">
        <f t="shared" si="9"/>
        <v>41619.998310185183</v>
      </c>
      <c r="M152" t="b">
        <v>0</v>
      </c>
      <c r="N152">
        <v>14</v>
      </c>
      <c r="O152" t="b">
        <v>1</v>
      </c>
      <c r="P152" t="s">
        <v>8276</v>
      </c>
      <c r="Q152" s="10">
        <f t="shared" si="10"/>
        <v>108.74999999999999</v>
      </c>
      <c r="R152">
        <f t="shared" si="11"/>
        <v>31.071428571428573</v>
      </c>
      <c r="S152" t="s">
        <v>8329</v>
      </c>
      <c r="T152" t="s">
        <v>8330</v>
      </c>
    </row>
    <row r="153" spans="1:20" ht="43.5" x14ac:dyDescent="0.3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 s="9">
        <f t="shared" si="8"/>
        <v>41003.698784722219</v>
      </c>
      <c r="K153">
        <v>1330969575</v>
      </c>
      <c r="L153" s="12">
        <f t="shared" si="9"/>
        <v>40973.740451388891</v>
      </c>
      <c r="M153" t="b">
        <v>0</v>
      </c>
      <c r="N153">
        <v>7</v>
      </c>
      <c r="O153" t="b">
        <v>0</v>
      </c>
      <c r="P153" t="s">
        <v>8282</v>
      </c>
      <c r="Q153" s="10">
        <f t="shared" si="10"/>
        <v>41.25</v>
      </c>
      <c r="R153">
        <f t="shared" si="11"/>
        <v>23.571428571428573</v>
      </c>
      <c r="S153" t="s">
        <v>8337</v>
      </c>
      <c r="T153" t="s">
        <v>8338</v>
      </c>
    </row>
    <row r="154" spans="1:20" ht="29" x14ac:dyDescent="0.3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 s="9">
        <f t="shared" si="8"/>
        <v>42214.646863425922</v>
      </c>
      <c r="K154">
        <v>1435591889</v>
      </c>
      <c r="L154" s="12">
        <f t="shared" si="9"/>
        <v>42184.646863425922</v>
      </c>
      <c r="M154" t="b">
        <v>0</v>
      </c>
      <c r="N154">
        <v>14</v>
      </c>
      <c r="O154" t="b">
        <v>1</v>
      </c>
      <c r="P154" t="s">
        <v>8276</v>
      </c>
      <c r="Q154" s="10">
        <f t="shared" si="10"/>
        <v>218.75</v>
      </c>
      <c r="R154">
        <f t="shared" si="11"/>
        <v>62.5</v>
      </c>
      <c r="S154" t="s">
        <v>8329</v>
      </c>
      <c r="T154" t="s">
        <v>8330</v>
      </c>
    </row>
    <row r="155" spans="1:20" ht="43.5" x14ac:dyDescent="0.3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 s="9">
        <f t="shared" si="8"/>
        <v>40393.082638888889</v>
      </c>
      <c r="K155">
        <v>1279603955</v>
      </c>
      <c r="L155" s="12">
        <f t="shared" si="9"/>
        <v>40379.23096064815</v>
      </c>
      <c r="M155" t="b">
        <v>0</v>
      </c>
      <c r="N155">
        <v>17</v>
      </c>
      <c r="O155" t="b">
        <v>1</v>
      </c>
      <c r="P155" t="s">
        <v>8276</v>
      </c>
      <c r="Q155" s="10">
        <f t="shared" si="10"/>
        <v>169.86</v>
      </c>
      <c r="R155">
        <f t="shared" si="11"/>
        <v>39.967058823529413</v>
      </c>
      <c r="S155" t="s">
        <v>8329</v>
      </c>
      <c r="T155" t="s">
        <v>8330</v>
      </c>
    </row>
    <row r="156" spans="1:20" ht="43.5" x14ac:dyDescent="0.3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 s="9">
        <f t="shared" si="8"/>
        <v>41335.332638888889</v>
      </c>
      <c r="K156">
        <v>1359421403</v>
      </c>
      <c r="L156" s="12">
        <f t="shared" si="9"/>
        <v>41303.044016203705</v>
      </c>
      <c r="M156" t="b">
        <v>0</v>
      </c>
      <c r="N156">
        <v>25</v>
      </c>
      <c r="O156" t="b">
        <v>1</v>
      </c>
      <c r="P156" t="s">
        <v>8276</v>
      </c>
      <c r="Q156" s="10">
        <f t="shared" si="10"/>
        <v>262.5</v>
      </c>
      <c r="R156">
        <f t="shared" si="11"/>
        <v>42</v>
      </c>
      <c r="S156" t="s">
        <v>8329</v>
      </c>
      <c r="T156" t="s">
        <v>8330</v>
      </c>
    </row>
    <row r="157" spans="1:20" ht="29" x14ac:dyDescent="0.3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 s="9">
        <f t="shared" si="8"/>
        <v>42270.852534722217</v>
      </c>
      <c r="K157">
        <v>1440448059</v>
      </c>
      <c r="L157" s="12">
        <f t="shared" si="9"/>
        <v>42240.852534722217</v>
      </c>
      <c r="M157" t="b">
        <v>0</v>
      </c>
      <c r="N157">
        <v>13</v>
      </c>
      <c r="O157" t="b">
        <v>1</v>
      </c>
      <c r="P157" t="s">
        <v>8276</v>
      </c>
      <c r="Q157" s="10">
        <f t="shared" si="10"/>
        <v>115.75</v>
      </c>
      <c r="R157">
        <f t="shared" si="11"/>
        <v>35.615384615384613</v>
      </c>
      <c r="S157" t="s">
        <v>8329</v>
      </c>
      <c r="T157" t="s">
        <v>8330</v>
      </c>
    </row>
    <row r="158" spans="1:20" ht="43.5" x14ac:dyDescent="0.3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 s="9">
        <f t="shared" si="8"/>
        <v>40224.208333333336</v>
      </c>
      <c r="K158">
        <v>1263474049</v>
      </c>
      <c r="L158" s="12">
        <f t="shared" si="9"/>
        <v>40192.542233796295</v>
      </c>
      <c r="M158" t="b">
        <v>1</v>
      </c>
      <c r="N158">
        <v>22</v>
      </c>
      <c r="O158" t="b">
        <v>1</v>
      </c>
      <c r="P158" t="s">
        <v>8279</v>
      </c>
      <c r="Q158" s="10">
        <f t="shared" si="10"/>
        <v>104</v>
      </c>
      <c r="R158">
        <f t="shared" si="11"/>
        <v>18.90909090909091</v>
      </c>
      <c r="S158" t="s">
        <v>8329</v>
      </c>
      <c r="T158" t="s">
        <v>8333</v>
      </c>
    </row>
    <row r="159" spans="1:20" ht="58" x14ac:dyDescent="0.3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 s="9">
        <f t="shared" si="8"/>
        <v>42613.233333333337</v>
      </c>
      <c r="K159">
        <v>1472110513</v>
      </c>
      <c r="L159" s="12">
        <f t="shared" si="9"/>
        <v>42607.316122685181</v>
      </c>
      <c r="M159" t="b">
        <v>0</v>
      </c>
      <c r="N159">
        <v>9</v>
      </c>
      <c r="O159" t="b">
        <v>1</v>
      </c>
      <c r="P159" t="s">
        <v>8298</v>
      </c>
      <c r="Q159" s="10">
        <f t="shared" si="10"/>
        <v>107.5</v>
      </c>
      <c r="R159">
        <f t="shared" si="11"/>
        <v>47.777777777777779</v>
      </c>
      <c r="S159" t="s">
        <v>8340</v>
      </c>
      <c r="T159" t="s">
        <v>8356</v>
      </c>
    </row>
    <row r="160" spans="1:20" ht="58" x14ac:dyDescent="0.3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 s="9">
        <f t="shared" si="8"/>
        <v>42238.505474537036</v>
      </c>
      <c r="K160">
        <v>1438085273</v>
      </c>
      <c r="L160" s="12">
        <f t="shared" si="9"/>
        <v>42213.505474537036</v>
      </c>
      <c r="M160" t="b">
        <v>0</v>
      </c>
      <c r="N160">
        <v>18</v>
      </c>
      <c r="O160" t="b">
        <v>1</v>
      </c>
      <c r="P160" t="s">
        <v>8271</v>
      </c>
      <c r="Q160" s="10">
        <f t="shared" si="10"/>
        <v>110.00000000000001</v>
      </c>
      <c r="R160">
        <f t="shared" si="11"/>
        <v>24.444444444444443</v>
      </c>
      <c r="S160" t="s">
        <v>8321</v>
      </c>
      <c r="T160" t="s">
        <v>8322</v>
      </c>
    </row>
    <row r="161" spans="1:20" ht="29" x14ac:dyDescent="0.3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 s="9">
        <f t="shared" si="8"/>
        <v>42077.034733796296</v>
      </c>
      <c r="K161">
        <v>1423705801</v>
      </c>
      <c r="L161" s="12">
        <f t="shared" si="9"/>
        <v>42047.07640046296</v>
      </c>
      <c r="M161" t="b">
        <v>0</v>
      </c>
      <c r="N161">
        <v>5</v>
      </c>
      <c r="O161" t="b">
        <v>0</v>
      </c>
      <c r="P161" t="s">
        <v>8271</v>
      </c>
      <c r="Q161" s="10">
        <f t="shared" si="10"/>
        <v>32.5</v>
      </c>
      <c r="R161">
        <f t="shared" si="11"/>
        <v>26</v>
      </c>
      <c r="S161" t="s">
        <v>8321</v>
      </c>
      <c r="T161" t="s">
        <v>8322</v>
      </c>
    </row>
    <row r="162" spans="1:20" ht="43.5" x14ac:dyDescent="0.3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 s="9">
        <f t="shared" si="8"/>
        <v>42099.743946759263</v>
      </c>
      <c r="K162">
        <v>1425235877</v>
      </c>
      <c r="L162" s="12">
        <f t="shared" si="9"/>
        <v>42064.785613425927</v>
      </c>
      <c r="M162" t="b">
        <v>0</v>
      </c>
      <c r="N162">
        <v>15</v>
      </c>
      <c r="O162" t="b">
        <v>1</v>
      </c>
      <c r="P162" t="s">
        <v>8271</v>
      </c>
      <c r="Q162" s="10">
        <f t="shared" si="10"/>
        <v>112.5</v>
      </c>
      <c r="R162">
        <f t="shared" si="11"/>
        <v>30</v>
      </c>
      <c r="S162" t="s">
        <v>8321</v>
      </c>
      <c r="T162" t="s">
        <v>8322</v>
      </c>
    </row>
    <row r="163" spans="1:20" ht="43.5" x14ac:dyDescent="0.3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 s="9">
        <f t="shared" si="8"/>
        <v>42700.25</v>
      </c>
      <c r="K163">
        <v>1479186575</v>
      </c>
      <c r="L163" s="12">
        <f t="shared" si="9"/>
        <v>42689.214988425927</v>
      </c>
      <c r="M163" t="b">
        <v>0</v>
      </c>
      <c r="N163">
        <v>13</v>
      </c>
      <c r="O163" t="b">
        <v>1</v>
      </c>
      <c r="P163" t="s">
        <v>8271</v>
      </c>
      <c r="Q163" s="10">
        <f t="shared" si="10"/>
        <v>100</v>
      </c>
      <c r="R163">
        <f t="shared" si="11"/>
        <v>30.76923076923077</v>
      </c>
      <c r="S163" t="s">
        <v>8321</v>
      </c>
      <c r="T163" t="s">
        <v>8322</v>
      </c>
    </row>
    <row r="164" spans="1:20" ht="43.5" x14ac:dyDescent="0.3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 s="9">
        <f t="shared" si="8"/>
        <v>41775.92465277778</v>
      </c>
      <c r="K164">
        <v>1399414290</v>
      </c>
      <c r="L164" s="12">
        <f t="shared" si="9"/>
        <v>41765.92465277778</v>
      </c>
      <c r="M164" t="b">
        <v>0</v>
      </c>
      <c r="N164">
        <v>13</v>
      </c>
      <c r="O164" t="b">
        <v>0</v>
      </c>
      <c r="P164" t="s">
        <v>8271</v>
      </c>
      <c r="Q164" s="10">
        <f t="shared" si="10"/>
        <v>37.75</v>
      </c>
      <c r="R164">
        <f t="shared" si="11"/>
        <v>11.615384615384615</v>
      </c>
      <c r="S164" t="s">
        <v>8321</v>
      </c>
      <c r="T164" t="s">
        <v>8322</v>
      </c>
    </row>
    <row r="165" spans="1:20" ht="43.5" x14ac:dyDescent="0.3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 s="9">
        <f t="shared" si="8"/>
        <v>42310.333333333328</v>
      </c>
      <c r="K165">
        <v>1445539113</v>
      </c>
      <c r="L165" s="12">
        <f t="shared" si="9"/>
        <v>42299.776770833334</v>
      </c>
      <c r="M165" t="b">
        <v>0</v>
      </c>
      <c r="N165">
        <v>9</v>
      </c>
      <c r="O165" t="b">
        <v>1</v>
      </c>
      <c r="P165" t="s">
        <v>8280</v>
      </c>
      <c r="Q165" s="10">
        <f t="shared" si="10"/>
        <v>101.19047619047619</v>
      </c>
      <c r="R165">
        <f t="shared" si="11"/>
        <v>47.222222222222221</v>
      </c>
      <c r="S165" t="s">
        <v>8329</v>
      </c>
      <c r="T165" t="s">
        <v>8334</v>
      </c>
    </row>
    <row r="166" spans="1:20" ht="43.5" x14ac:dyDescent="0.3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 s="9">
        <f t="shared" si="8"/>
        <v>41984.688310185185</v>
      </c>
      <c r="K166">
        <v>1415723470</v>
      </c>
      <c r="L166" s="12">
        <f t="shared" si="9"/>
        <v>41954.688310185185</v>
      </c>
      <c r="M166" t="b">
        <v>0</v>
      </c>
      <c r="N166">
        <v>2</v>
      </c>
      <c r="O166" t="b">
        <v>0</v>
      </c>
      <c r="P166" t="s">
        <v>8272</v>
      </c>
      <c r="Q166" s="10">
        <f t="shared" si="10"/>
        <v>28.571428571428569</v>
      </c>
      <c r="R166">
        <f t="shared" si="11"/>
        <v>60</v>
      </c>
      <c r="S166" t="s">
        <v>8323</v>
      </c>
      <c r="T166" t="s">
        <v>8324</v>
      </c>
    </row>
    <row r="167" spans="1:20" x14ac:dyDescent="0.3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 s="9">
        <f t="shared" si="8"/>
        <v>40943.738935185182</v>
      </c>
      <c r="K167">
        <v>1326217444</v>
      </c>
      <c r="L167" s="12">
        <f t="shared" si="9"/>
        <v>40918.738935185182</v>
      </c>
      <c r="M167" t="b">
        <v>0</v>
      </c>
      <c r="N167">
        <v>22</v>
      </c>
      <c r="O167" t="b">
        <v>1</v>
      </c>
      <c r="P167" t="s">
        <v>8266</v>
      </c>
      <c r="Q167" s="10">
        <f t="shared" si="10"/>
        <v>140.44444444444443</v>
      </c>
      <c r="R167">
        <f t="shared" si="11"/>
        <v>28.727272727272727</v>
      </c>
      <c r="S167" t="s">
        <v>8314</v>
      </c>
      <c r="T167" t="s">
        <v>8316</v>
      </c>
    </row>
    <row r="168" spans="1:20" ht="29" x14ac:dyDescent="0.3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 s="9">
        <f t="shared" si="8"/>
        <v>42087.00608796296</v>
      </c>
      <c r="K168">
        <v>1425690526</v>
      </c>
      <c r="L168" s="12">
        <f t="shared" si="9"/>
        <v>42070.047754629632</v>
      </c>
      <c r="M168" t="b">
        <v>0</v>
      </c>
      <c r="N168">
        <v>7</v>
      </c>
      <c r="O168" t="b">
        <v>0</v>
      </c>
      <c r="P168" t="s">
        <v>8268</v>
      </c>
      <c r="Q168" s="10">
        <f t="shared" si="10"/>
        <v>40</v>
      </c>
      <c r="R168">
        <f t="shared" si="11"/>
        <v>25.714285714285715</v>
      </c>
      <c r="S168" t="s">
        <v>8314</v>
      </c>
      <c r="T168" t="s">
        <v>8318</v>
      </c>
    </row>
    <row r="169" spans="1:20" ht="43.5" x14ac:dyDescent="0.3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 s="9">
        <f t="shared" si="8"/>
        <v>41929.761782407404</v>
      </c>
      <c r="K169">
        <v>1412705818</v>
      </c>
      <c r="L169" s="12">
        <f t="shared" si="9"/>
        <v>41919.761782407404</v>
      </c>
      <c r="M169" t="b">
        <v>0</v>
      </c>
      <c r="N169">
        <v>0</v>
      </c>
      <c r="O169" t="b">
        <v>0</v>
      </c>
      <c r="P169" t="s">
        <v>8270</v>
      </c>
      <c r="Q169" s="10">
        <f t="shared" si="10"/>
        <v>0</v>
      </c>
      <c r="R169" t="e">
        <f t="shared" si="11"/>
        <v>#DIV/0!</v>
      </c>
      <c r="S169" t="s">
        <v>8314</v>
      </c>
      <c r="T169" t="s">
        <v>8320</v>
      </c>
    </row>
    <row r="170" spans="1:20" ht="43.5" x14ac:dyDescent="0.3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 s="9">
        <f t="shared" si="8"/>
        <v>41872.91002314815</v>
      </c>
      <c r="K170">
        <v>1407621026</v>
      </c>
      <c r="L170" s="12">
        <f t="shared" si="9"/>
        <v>41860.91002314815</v>
      </c>
      <c r="M170" t="b">
        <v>0</v>
      </c>
      <c r="N170">
        <v>2</v>
      </c>
      <c r="O170" t="b">
        <v>0</v>
      </c>
      <c r="P170" t="s">
        <v>8285</v>
      </c>
      <c r="Q170" s="10">
        <f t="shared" si="10"/>
        <v>3.3333333333333335</v>
      </c>
      <c r="R170">
        <f t="shared" si="11"/>
        <v>7.5</v>
      </c>
      <c r="S170" t="s">
        <v>8342</v>
      </c>
      <c r="T170" t="s">
        <v>8343</v>
      </c>
    </row>
    <row r="171" spans="1:20" ht="58" x14ac:dyDescent="0.3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 s="9">
        <f t="shared" si="8"/>
        <v>42784.207638888889</v>
      </c>
      <c r="K171">
        <v>1484115418</v>
      </c>
      <c r="L171" s="12">
        <f t="shared" si="9"/>
        <v>42746.261782407411</v>
      </c>
      <c r="M171" t="b">
        <v>0</v>
      </c>
      <c r="N171">
        <v>11</v>
      </c>
      <c r="O171" t="b">
        <v>1</v>
      </c>
      <c r="P171" t="s">
        <v>8271</v>
      </c>
      <c r="Q171" s="10">
        <f t="shared" si="10"/>
        <v>107.77777777777777</v>
      </c>
      <c r="R171">
        <f t="shared" si="11"/>
        <v>44.090909090909093</v>
      </c>
      <c r="S171" t="s">
        <v>8321</v>
      </c>
      <c r="T171" t="s">
        <v>8322</v>
      </c>
    </row>
    <row r="172" spans="1:20" ht="43.5" x14ac:dyDescent="0.3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 s="9">
        <f t="shared" si="8"/>
        <v>41011.710243055553</v>
      </c>
      <c r="K172">
        <v>1331658165</v>
      </c>
      <c r="L172" s="12">
        <f t="shared" si="9"/>
        <v>40981.710243055553</v>
      </c>
      <c r="M172" t="b">
        <v>0</v>
      </c>
      <c r="N172">
        <v>13</v>
      </c>
      <c r="O172" t="b">
        <v>1</v>
      </c>
      <c r="P172" t="s">
        <v>8279</v>
      </c>
      <c r="Q172" s="10">
        <f t="shared" si="10"/>
        <v>123.94678492239468</v>
      </c>
      <c r="R172">
        <f t="shared" si="11"/>
        <v>43</v>
      </c>
      <c r="S172" t="s">
        <v>8329</v>
      </c>
      <c r="T172" t="s">
        <v>8333</v>
      </c>
    </row>
    <row r="173" spans="1:20" ht="43.5" x14ac:dyDescent="0.3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 s="9">
        <f t="shared" si="8"/>
        <v>42696.451921296291</v>
      </c>
      <c r="K173">
        <v>1478602246</v>
      </c>
      <c r="L173" s="12">
        <f t="shared" si="9"/>
        <v>42682.451921296291</v>
      </c>
      <c r="M173" t="b">
        <v>0</v>
      </c>
      <c r="N173">
        <v>50</v>
      </c>
      <c r="O173" t="b">
        <v>1</v>
      </c>
      <c r="P173" t="s">
        <v>8297</v>
      </c>
      <c r="Q173" s="10">
        <f t="shared" si="10"/>
        <v>222.70833333333334</v>
      </c>
      <c r="R173">
        <f t="shared" si="11"/>
        <v>21.38</v>
      </c>
      <c r="S173" t="s">
        <v>8337</v>
      </c>
      <c r="T173" t="s">
        <v>8355</v>
      </c>
    </row>
    <row r="174" spans="1:20" ht="43.5" x14ac:dyDescent="0.3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 s="9">
        <f t="shared" si="8"/>
        <v>42148.853888888887</v>
      </c>
      <c r="K174">
        <v>1429648176</v>
      </c>
      <c r="L174" s="12">
        <f t="shared" si="9"/>
        <v>42115.853888888887</v>
      </c>
      <c r="M174" t="b">
        <v>0</v>
      </c>
      <c r="N174">
        <v>10</v>
      </c>
      <c r="O174" t="b">
        <v>1</v>
      </c>
      <c r="P174" t="s">
        <v>8295</v>
      </c>
      <c r="Q174" s="10">
        <f t="shared" si="10"/>
        <v>126.86868686868686</v>
      </c>
      <c r="R174">
        <f t="shared" si="11"/>
        <v>62.8</v>
      </c>
      <c r="S174" t="s">
        <v>8323</v>
      </c>
      <c r="T174" t="s">
        <v>8353</v>
      </c>
    </row>
    <row r="175" spans="1:20" ht="43.5" x14ac:dyDescent="0.3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 s="9">
        <f t="shared" si="8"/>
        <v>42415.702349537038</v>
      </c>
      <c r="K175">
        <v>1454691083</v>
      </c>
      <c r="L175" s="12">
        <f t="shared" si="9"/>
        <v>42405.702349537038</v>
      </c>
      <c r="M175" t="b">
        <v>0</v>
      </c>
      <c r="N175">
        <v>35</v>
      </c>
      <c r="O175" t="b">
        <v>1</v>
      </c>
      <c r="P175" t="s">
        <v>8265</v>
      </c>
      <c r="Q175" s="10">
        <f t="shared" si="10"/>
        <v>105</v>
      </c>
      <c r="R175">
        <f t="shared" si="11"/>
        <v>15</v>
      </c>
      <c r="S175" t="s">
        <v>8314</v>
      </c>
      <c r="T175" t="s">
        <v>8315</v>
      </c>
    </row>
    <row r="176" spans="1:20" ht="43.5" x14ac:dyDescent="0.3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 s="9">
        <f t="shared" si="8"/>
        <v>42477.103518518517</v>
      </c>
      <c r="K176">
        <v>1458268144</v>
      </c>
      <c r="L176" s="12">
        <f t="shared" si="9"/>
        <v>42447.103518518517</v>
      </c>
      <c r="M176" t="b">
        <v>0</v>
      </c>
      <c r="N176">
        <v>20</v>
      </c>
      <c r="O176" t="b">
        <v>1</v>
      </c>
      <c r="P176" t="s">
        <v>8265</v>
      </c>
      <c r="Q176" s="10">
        <f t="shared" si="10"/>
        <v>125.998</v>
      </c>
      <c r="R176">
        <f t="shared" si="11"/>
        <v>31.499500000000001</v>
      </c>
      <c r="S176" t="s">
        <v>8314</v>
      </c>
      <c r="T176" t="s">
        <v>8315</v>
      </c>
    </row>
    <row r="177" spans="1:20" ht="43.5" x14ac:dyDescent="0.3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 s="9">
        <f t="shared" si="8"/>
        <v>40790.896354166667</v>
      </c>
      <c r="K177">
        <v>1309987845</v>
      </c>
      <c r="L177" s="12">
        <f t="shared" si="9"/>
        <v>40730.896354166667</v>
      </c>
      <c r="M177" t="b">
        <v>0</v>
      </c>
      <c r="N177">
        <v>17</v>
      </c>
      <c r="O177" t="b">
        <v>1</v>
      </c>
      <c r="P177" t="s">
        <v>8266</v>
      </c>
      <c r="Q177" s="10">
        <f t="shared" si="10"/>
        <v>127.2</v>
      </c>
      <c r="R177">
        <f t="shared" si="11"/>
        <v>37.411764705882355</v>
      </c>
      <c r="S177" t="s">
        <v>8314</v>
      </c>
      <c r="T177" t="s">
        <v>8316</v>
      </c>
    </row>
    <row r="178" spans="1:20" ht="43.5" x14ac:dyDescent="0.3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 s="9">
        <f t="shared" si="8"/>
        <v>42390.487210648149</v>
      </c>
      <c r="K178">
        <v>1450784495</v>
      </c>
      <c r="L178" s="12">
        <f t="shared" si="9"/>
        <v>42360.487210648149</v>
      </c>
      <c r="M178" t="b">
        <v>0</v>
      </c>
      <c r="N178">
        <v>29</v>
      </c>
      <c r="O178" t="b">
        <v>1</v>
      </c>
      <c r="P178" t="s">
        <v>8266</v>
      </c>
      <c r="Q178" s="10">
        <f t="shared" si="10"/>
        <v>112.93199999999999</v>
      </c>
      <c r="R178">
        <f t="shared" si="11"/>
        <v>19.471034482758618</v>
      </c>
      <c r="S178" t="s">
        <v>8314</v>
      </c>
      <c r="T178" t="s">
        <v>8316</v>
      </c>
    </row>
    <row r="179" spans="1:20" ht="43.5" x14ac:dyDescent="0.3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 s="9">
        <f t="shared" si="8"/>
        <v>40678.757939814815</v>
      </c>
      <c r="K179">
        <v>1302891086</v>
      </c>
      <c r="L179" s="12">
        <f t="shared" si="9"/>
        <v>40648.757939814815</v>
      </c>
      <c r="M179" t="b">
        <v>0</v>
      </c>
      <c r="N179">
        <v>7</v>
      </c>
      <c r="O179" t="b">
        <v>1</v>
      </c>
      <c r="P179" t="s">
        <v>8266</v>
      </c>
      <c r="Q179" s="10">
        <f t="shared" si="10"/>
        <v>100</v>
      </c>
      <c r="R179">
        <f t="shared" si="11"/>
        <v>71.428571428571431</v>
      </c>
      <c r="S179" t="s">
        <v>8314</v>
      </c>
      <c r="T179" t="s">
        <v>8316</v>
      </c>
    </row>
    <row r="180" spans="1:20" ht="29" x14ac:dyDescent="0.3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 s="9">
        <f t="shared" si="8"/>
        <v>40736.297442129631</v>
      </c>
      <c r="K180">
        <v>1307862499</v>
      </c>
      <c r="L180" s="12">
        <f t="shared" si="9"/>
        <v>40706.297442129631</v>
      </c>
      <c r="M180" t="b">
        <v>0</v>
      </c>
      <c r="N180">
        <v>16</v>
      </c>
      <c r="O180" t="b">
        <v>1</v>
      </c>
      <c r="P180" t="s">
        <v>8266</v>
      </c>
      <c r="Q180" s="10">
        <f t="shared" si="10"/>
        <v>100.4</v>
      </c>
      <c r="R180">
        <f t="shared" si="11"/>
        <v>31.375</v>
      </c>
      <c r="S180" t="s">
        <v>8314</v>
      </c>
      <c r="T180" t="s">
        <v>8316</v>
      </c>
    </row>
    <row r="181" spans="1:20" ht="29" x14ac:dyDescent="0.3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 s="9">
        <f t="shared" si="8"/>
        <v>40636.041666666664</v>
      </c>
      <c r="K181">
        <v>1299775266</v>
      </c>
      <c r="L181" s="12">
        <f t="shared" si="9"/>
        <v>40612.695208333331</v>
      </c>
      <c r="M181" t="b">
        <v>0</v>
      </c>
      <c r="N181">
        <v>10</v>
      </c>
      <c r="O181" t="b">
        <v>1</v>
      </c>
      <c r="P181" t="s">
        <v>8266</v>
      </c>
      <c r="Q181" s="10">
        <f t="shared" si="10"/>
        <v>120</v>
      </c>
      <c r="R181">
        <f t="shared" si="11"/>
        <v>60</v>
      </c>
      <c r="S181" t="s">
        <v>8314</v>
      </c>
      <c r="T181" t="s">
        <v>8316</v>
      </c>
    </row>
    <row r="182" spans="1:20" ht="43.5" x14ac:dyDescent="0.3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 s="9">
        <f t="shared" si="8"/>
        <v>42769.993981481486</v>
      </c>
      <c r="K182">
        <v>1480981880</v>
      </c>
      <c r="L182" s="12">
        <f t="shared" si="9"/>
        <v>42709.993981481486</v>
      </c>
      <c r="M182" t="b">
        <v>0</v>
      </c>
      <c r="N182">
        <v>6</v>
      </c>
      <c r="O182" t="b">
        <v>0</v>
      </c>
      <c r="P182" t="s">
        <v>8267</v>
      </c>
      <c r="Q182" s="10">
        <f t="shared" si="10"/>
        <v>14.000000000000002</v>
      </c>
      <c r="R182">
        <f t="shared" si="11"/>
        <v>11.666666666666666</v>
      </c>
      <c r="S182" t="s">
        <v>8314</v>
      </c>
      <c r="T182" t="s">
        <v>8317</v>
      </c>
    </row>
    <row r="183" spans="1:20" ht="43.5" x14ac:dyDescent="0.3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 s="9">
        <f t="shared" si="8"/>
        <v>42197.920972222222</v>
      </c>
      <c r="K183">
        <v>1435874772</v>
      </c>
      <c r="L183" s="12">
        <f t="shared" si="9"/>
        <v>42187.920972222222</v>
      </c>
      <c r="M183" t="b">
        <v>0</v>
      </c>
      <c r="N183">
        <v>1</v>
      </c>
      <c r="O183" t="b">
        <v>0</v>
      </c>
      <c r="P183" t="s">
        <v>8267</v>
      </c>
      <c r="Q183" s="10">
        <f t="shared" si="10"/>
        <v>100</v>
      </c>
      <c r="R183">
        <f t="shared" si="11"/>
        <v>500</v>
      </c>
      <c r="S183" t="s">
        <v>8314</v>
      </c>
      <c r="T183" t="s">
        <v>8317</v>
      </c>
    </row>
    <row r="184" spans="1:20" ht="43.5" x14ac:dyDescent="0.3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 s="9">
        <f t="shared" si="8"/>
        <v>41699.720833333333</v>
      </c>
      <c r="K184">
        <v>1390088311</v>
      </c>
      <c r="L184" s="12">
        <f t="shared" si="9"/>
        <v>41657.985081018516</v>
      </c>
      <c r="M184" t="b">
        <v>0</v>
      </c>
      <c r="N184">
        <v>14</v>
      </c>
      <c r="O184" t="b">
        <v>1</v>
      </c>
      <c r="P184" t="s">
        <v>8269</v>
      </c>
      <c r="Q184" s="10">
        <f t="shared" si="10"/>
        <v>120</v>
      </c>
      <c r="R184">
        <f t="shared" si="11"/>
        <v>42.857142857142854</v>
      </c>
      <c r="S184" t="s">
        <v>8314</v>
      </c>
      <c r="T184" t="s">
        <v>8319</v>
      </c>
    </row>
    <row r="185" spans="1:20" ht="43.5" x14ac:dyDescent="0.3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 s="9">
        <f t="shared" si="8"/>
        <v>42573.862777777773</v>
      </c>
      <c r="K185">
        <v>1466628144</v>
      </c>
      <c r="L185" s="12">
        <f t="shared" si="9"/>
        <v>42543.862777777773</v>
      </c>
      <c r="M185" t="b">
        <v>0</v>
      </c>
      <c r="N185">
        <v>15</v>
      </c>
      <c r="O185" t="b">
        <v>1</v>
      </c>
      <c r="P185" t="s">
        <v>8269</v>
      </c>
      <c r="Q185" s="10">
        <f t="shared" si="10"/>
        <v>136.80000000000001</v>
      </c>
      <c r="R185">
        <f t="shared" si="11"/>
        <v>45.6</v>
      </c>
      <c r="S185" t="s">
        <v>8314</v>
      </c>
      <c r="T185" t="s">
        <v>8319</v>
      </c>
    </row>
    <row r="186" spans="1:20" ht="43.5" x14ac:dyDescent="0.3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 s="9">
        <f t="shared" si="8"/>
        <v>42556.049849537041</v>
      </c>
      <c r="K186">
        <v>1465866707</v>
      </c>
      <c r="L186" s="12">
        <f t="shared" si="9"/>
        <v>42535.049849537041</v>
      </c>
      <c r="M186" t="b">
        <v>0</v>
      </c>
      <c r="N186">
        <v>20</v>
      </c>
      <c r="O186" t="b">
        <v>1</v>
      </c>
      <c r="P186" t="s">
        <v>8271</v>
      </c>
      <c r="Q186" s="10">
        <f t="shared" si="10"/>
        <v>100.64400000000001</v>
      </c>
      <c r="R186">
        <f t="shared" si="11"/>
        <v>25.161000000000001</v>
      </c>
      <c r="S186" t="s">
        <v>8321</v>
      </c>
      <c r="T186" t="s">
        <v>8322</v>
      </c>
    </row>
    <row r="187" spans="1:20" ht="58" x14ac:dyDescent="0.3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 s="9">
        <f t="shared" si="8"/>
        <v>42555.656944444447</v>
      </c>
      <c r="K187">
        <v>1465055160</v>
      </c>
      <c r="L187" s="12">
        <f t="shared" si="9"/>
        <v>42525.656944444447</v>
      </c>
      <c r="M187" t="b">
        <v>0</v>
      </c>
      <c r="N187">
        <v>2</v>
      </c>
      <c r="O187" t="b">
        <v>0</v>
      </c>
      <c r="P187" t="s">
        <v>8272</v>
      </c>
      <c r="Q187" s="10">
        <f t="shared" si="10"/>
        <v>1.2</v>
      </c>
      <c r="R187">
        <f t="shared" si="11"/>
        <v>3</v>
      </c>
      <c r="S187" t="s">
        <v>8323</v>
      </c>
      <c r="T187" t="s">
        <v>8324</v>
      </c>
    </row>
    <row r="188" spans="1:20" ht="58" x14ac:dyDescent="0.3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 s="9">
        <f t="shared" si="8"/>
        <v>42100.635937500003</v>
      </c>
      <c r="K188">
        <v>1425744945</v>
      </c>
      <c r="L188" s="12">
        <f t="shared" si="9"/>
        <v>42070.677604166667</v>
      </c>
      <c r="M188" t="b">
        <v>0</v>
      </c>
      <c r="N188">
        <v>7</v>
      </c>
      <c r="O188" t="b">
        <v>0</v>
      </c>
      <c r="P188" t="s">
        <v>8272</v>
      </c>
      <c r="Q188" s="10">
        <f t="shared" si="10"/>
        <v>23</v>
      </c>
      <c r="R188">
        <f t="shared" si="11"/>
        <v>16.428571428571427</v>
      </c>
      <c r="S188" t="s">
        <v>8323</v>
      </c>
      <c r="T188" t="s">
        <v>8324</v>
      </c>
    </row>
    <row r="189" spans="1:20" ht="43.5" x14ac:dyDescent="0.3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 s="9">
        <f t="shared" si="8"/>
        <v>41693.780300925922</v>
      </c>
      <c r="K189">
        <v>1390589018</v>
      </c>
      <c r="L189" s="12">
        <f t="shared" si="9"/>
        <v>41663.780300925922</v>
      </c>
      <c r="M189" t="b">
        <v>0</v>
      </c>
      <c r="N189">
        <v>9</v>
      </c>
      <c r="O189" t="b">
        <v>0</v>
      </c>
      <c r="P189" t="s">
        <v>8275</v>
      </c>
      <c r="Q189" s="10">
        <f t="shared" si="10"/>
        <v>70.199999999999989</v>
      </c>
      <c r="R189">
        <f t="shared" si="11"/>
        <v>39</v>
      </c>
      <c r="S189" t="s">
        <v>8326</v>
      </c>
      <c r="T189" t="s">
        <v>8328</v>
      </c>
    </row>
    <row r="190" spans="1:20" ht="43.5" x14ac:dyDescent="0.3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 s="9">
        <f t="shared" si="8"/>
        <v>41759.702314814815</v>
      </c>
      <c r="K190">
        <v>1396284680</v>
      </c>
      <c r="L190" s="12">
        <f t="shared" si="9"/>
        <v>41729.702314814815</v>
      </c>
      <c r="M190" t="b">
        <v>0</v>
      </c>
      <c r="N190">
        <v>1</v>
      </c>
      <c r="O190" t="b">
        <v>0</v>
      </c>
      <c r="P190" t="s">
        <v>8275</v>
      </c>
      <c r="Q190" s="10">
        <f t="shared" si="10"/>
        <v>0.4</v>
      </c>
      <c r="R190">
        <f t="shared" si="11"/>
        <v>2</v>
      </c>
      <c r="S190" t="s">
        <v>8326</v>
      </c>
      <c r="T190" t="s">
        <v>8328</v>
      </c>
    </row>
    <row r="191" spans="1:20" ht="58" x14ac:dyDescent="0.3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 s="9">
        <f t="shared" si="8"/>
        <v>41333.593923611108</v>
      </c>
      <c r="K191">
        <v>1359468915</v>
      </c>
      <c r="L191" s="12">
        <f t="shared" si="9"/>
        <v>41303.593923611108</v>
      </c>
      <c r="M191" t="b">
        <v>0</v>
      </c>
      <c r="N191">
        <v>29</v>
      </c>
      <c r="O191" t="b">
        <v>1</v>
      </c>
      <c r="P191" t="s">
        <v>8276</v>
      </c>
      <c r="Q191" s="10">
        <f t="shared" si="10"/>
        <v>180.62799999999999</v>
      </c>
      <c r="R191">
        <f t="shared" si="11"/>
        <v>31.142758620689655</v>
      </c>
      <c r="S191" t="s">
        <v>8329</v>
      </c>
      <c r="T191" t="s">
        <v>8330</v>
      </c>
    </row>
    <row r="192" spans="1:20" ht="58" x14ac:dyDescent="0.3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 s="9">
        <f t="shared" si="8"/>
        <v>42564.801388888889</v>
      </c>
      <c r="K192">
        <v>1463253240</v>
      </c>
      <c r="L192" s="12">
        <f t="shared" si="9"/>
        <v>42504.801388888889</v>
      </c>
      <c r="M192" t="b">
        <v>0</v>
      </c>
      <c r="N192">
        <v>16</v>
      </c>
      <c r="O192" t="b">
        <v>1</v>
      </c>
      <c r="P192" t="s">
        <v>8276</v>
      </c>
      <c r="Q192" s="10">
        <f t="shared" si="10"/>
        <v>104</v>
      </c>
      <c r="R192">
        <f t="shared" si="11"/>
        <v>32.5</v>
      </c>
      <c r="S192" t="s">
        <v>8329</v>
      </c>
      <c r="T192" t="s">
        <v>8330</v>
      </c>
    </row>
    <row r="193" spans="1:20" ht="58" x14ac:dyDescent="0.3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 s="9">
        <f t="shared" si="8"/>
        <v>42628.870520833334</v>
      </c>
      <c r="K193">
        <v>1471812813</v>
      </c>
      <c r="L193" s="12">
        <f t="shared" si="9"/>
        <v>42603.870520833334</v>
      </c>
      <c r="M193" t="b">
        <v>0</v>
      </c>
      <c r="N193">
        <v>7</v>
      </c>
      <c r="O193" t="b">
        <v>0</v>
      </c>
      <c r="P193" t="s">
        <v>8279</v>
      </c>
      <c r="Q193" s="10">
        <f t="shared" si="10"/>
        <v>41</v>
      </c>
      <c r="R193">
        <f t="shared" si="11"/>
        <v>29.285714285714285</v>
      </c>
      <c r="S193" t="s">
        <v>8329</v>
      </c>
      <c r="T193" t="s">
        <v>8333</v>
      </c>
    </row>
    <row r="194" spans="1:20" ht="43.5" x14ac:dyDescent="0.3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 s="9">
        <f t="shared" ref="J194:J257" si="12">(((I194/60)/60)/24)+DATE(1970,1,1)</f>
        <v>41008.196400462963</v>
      </c>
      <c r="K194">
        <v>1331358169</v>
      </c>
      <c r="L194" s="12">
        <f t="shared" ref="L194:L257" si="13">(((K194/60)/60)/24)+DATE(1970,1,1)</f>
        <v>40978.238067129627</v>
      </c>
      <c r="M194" t="b">
        <v>0</v>
      </c>
      <c r="N194">
        <v>0</v>
      </c>
      <c r="O194" t="b">
        <v>0</v>
      </c>
      <c r="P194" t="s">
        <v>8278</v>
      </c>
      <c r="Q194" s="10">
        <f t="shared" ref="Q194:Q257" si="14">(E194/D194)*100</f>
        <v>0</v>
      </c>
      <c r="R194" t="e">
        <f t="shared" ref="R194:R257" si="15">E194/N194</f>
        <v>#DIV/0!</v>
      </c>
      <c r="S194" t="s">
        <v>8329</v>
      </c>
      <c r="T194" t="s">
        <v>8332</v>
      </c>
    </row>
    <row r="195" spans="1:20" ht="58" x14ac:dyDescent="0.3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 s="9">
        <f t="shared" si="12"/>
        <v>42717.332638888889</v>
      </c>
      <c r="K195">
        <v>1479436646</v>
      </c>
      <c r="L195" s="12">
        <f t="shared" si="13"/>
        <v>42692.109328703707</v>
      </c>
      <c r="M195" t="b">
        <v>0</v>
      </c>
      <c r="N195">
        <v>30</v>
      </c>
      <c r="O195" t="b">
        <v>1</v>
      </c>
      <c r="P195" t="s">
        <v>8280</v>
      </c>
      <c r="Q195" s="10">
        <f t="shared" si="14"/>
        <v>128.19999999999999</v>
      </c>
      <c r="R195">
        <f t="shared" si="15"/>
        <v>21.366666666666667</v>
      </c>
      <c r="S195" t="s">
        <v>8329</v>
      </c>
      <c r="T195" t="s">
        <v>8334</v>
      </c>
    </row>
    <row r="196" spans="1:20" ht="43.5" x14ac:dyDescent="0.3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 s="9">
        <f t="shared" si="12"/>
        <v>41878.014178240745</v>
      </c>
      <c r="K196">
        <v>1406679625</v>
      </c>
      <c r="L196" s="12">
        <f t="shared" si="13"/>
        <v>41850.014178240745</v>
      </c>
      <c r="M196" t="b">
        <v>0</v>
      </c>
      <c r="N196">
        <v>0</v>
      </c>
      <c r="O196" t="b">
        <v>0</v>
      </c>
      <c r="P196" t="s">
        <v>8281</v>
      </c>
      <c r="Q196" s="10">
        <f t="shared" si="14"/>
        <v>0</v>
      </c>
      <c r="R196" t="e">
        <f t="shared" si="15"/>
        <v>#DIV/0!</v>
      </c>
      <c r="S196" t="s">
        <v>8335</v>
      </c>
      <c r="T196" t="s">
        <v>8336</v>
      </c>
    </row>
    <row r="197" spans="1:20" ht="43.5" x14ac:dyDescent="0.3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 s="9">
        <f t="shared" si="12"/>
        <v>41629.855682870373</v>
      </c>
      <c r="K197">
        <v>1385065931</v>
      </c>
      <c r="L197" s="12">
        <f t="shared" si="13"/>
        <v>41599.855682870373</v>
      </c>
      <c r="M197" t="b">
        <v>0</v>
      </c>
      <c r="N197">
        <v>10</v>
      </c>
      <c r="O197" t="b">
        <v>0</v>
      </c>
      <c r="P197" t="s">
        <v>8282</v>
      </c>
      <c r="Q197" s="10">
        <f t="shared" si="14"/>
        <v>26</v>
      </c>
      <c r="R197">
        <f t="shared" si="15"/>
        <v>13</v>
      </c>
      <c r="S197" t="s">
        <v>8337</v>
      </c>
      <c r="T197" t="s">
        <v>8338</v>
      </c>
    </row>
    <row r="198" spans="1:20" x14ac:dyDescent="0.3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 s="9">
        <f t="shared" si="12"/>
        <v>42194.699652777781</v>
      </c>
      <c r="K198">
        <v>1433868450</v>
      </c>
      <c r="L198" s="12">
        <f t="shared" si="13"/>
        <v>42164.699652777781</v>
      </c>
      <c r="M198" t="b">
        <v>0</v>
      </c>
      <c r="N198">
        <v>0</v>
      </c>
      <c r="O198" t="b">
        <v>0</v>
      </c>
      <c r="P198" t="s">
        <v>8283</v>
      </c>
      <c r="Q198" s="10">
        <f t="shared" si="14"/>
        <v>0</v>
      </c>
      <c r="R198" t="e">
        <f t="shared" si="15"/>
        <v>#DIV/0!</v>
      </c>
      <c r="S198" t="s">
        <v>8337</v>
      </c>
      <c r="T198" t="s">
        <v>8339</v>
      </c>
    </row>
    <row r="199" spans="1:20" ht="43.5" x14ac:dyDescent="0.3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 s="9">
        <f t="shared" si="12"/>
        <v>41882.665798611109</v>
      </c>
      <c r="K199">
        <v>1406908725</v>
      </c>
      <c r="L199" s="12">
        <f t="shared" si="13"/>
        <v>41852.665798611109</v>
      </c>
      <c r="M199" t="b">
        <v>0</v>
      </c>
      <c r="N199">
        <v>13</v>
      </c>
      <c r="O199" t="b">
        <v>1</v>
      </c>
      <c r="P199" t="s">
        <v>8285</v>
      </c>
      <c r="Q199" s="10">
        <f t="shared" si="14"/>
        <v>135</v>
      </c>
      <c r="R199">
        <f t="shared" si="15"/>
        <v>51.92307692307692</v>
      </c>
      <c r="S199" t="s">
        <v>8342</v>
      </c>
      <c r="T199" t="s">
        <v>8343</v>
      </c>
    </row>
    <row r="200" spans="1:20" ht="43.5" x14ac:dyDescent="0.3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 s="9">
        <f t="shared" si="12"/>
        <v>42296.458333333328</v>
      </c>
      <c r="K200">
        <v>1443696797</v>
      </c>
      <c r="L200" s="12">
        <f t="shared" si="13"/>
        <v>42278.453668981485</v>
      </c>
      <c r="M200" t="b">
        <v>0</v>
      </c>
      <c r="N200">
        <v>22</v>
      </c>
      <c r="O200" t="b">
        <v>1</v>
      </c>
      <c r="P200" t="s">
        <v>8271</v>
      </c>
      <c r="Q200" s="10">
        <f t="shared" si="14"/>
        <v>122</v>
      </c>
      <c r="R200">
        <f t="shared" si="15"/>
        <v>27.727272727272727</v>
      </c>
      <c r="S200" t="s">
        <v>8321</v>
      </c>
      <c r="T200" t="s">
        <v>8322</v>
      </c>
    </row>
    <row r="201" spans="1:20" ht="29" x14ac:dyDescent="0.3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 s="9">
        <f t="shared" si="12"/>
        <v>41102.739953703705</v>
      </c>
      <c r="K201">
        <v>1339523132</v>
      </c>
      <c r="L201" s="12">
        <f t="shared" si="13"/>
        <v>41072.739953703705</v>
      </c>
      <c r="M201" t="b">
        <v>0</v>
      </c>
      <c r="N201">
        <v>16</v>
      </c>
      <c r="O201" t="b">
        <v>1</v>
      </c>
      <c r="P201" t="s">
        <v>8276</v>
      </c>
      <c r="Q201" s="10">
        <f t="shared" si="14"/>
        <v>124</v>
      </c>
      <c r="R201">
        <f t="shared" si="15"/>
        <v>38.75</v>
      </c>
      <c r="S201" t="s">
        <v>8329</v>
      </c>
      <c r="T201" t="s">
        <v>8330</v>
      </c>
    </row>
    <row r="202" spans="1:20" ht="29" x14ac:dyDescent="0.3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 s="9">
        <f t="shared" si="12"/>
        <v>42595.480983796297</v>
      </c>
      <c r="K202">
        <v>1468495957</v>
      </c>
      <c r="L202" s="12">
        <f t="shared" si="13"/>
        <v>42565.480983796297</v>
      </c>
      <c r="M202" t="b">
        <v>0</v>
      </c>
      <c r="N202">
        <v>34</v>
      </c>
      <c r="O202" t="b">
        <v>1</v>
      </c>
      <c r="P202" t="s">
        <v>8276</v>
      </c>
      <c r="Q202" s="10">
        <f t="shared" si="14"/>
        <v>145.4</v>
      </c>
      <c r="R202">
        <f t="shared" si="15"/>
        <v>21.382352941176471</v>
      </c>
      <c r="S202" t="s">
        <v>8329</v>
      </c>
      <c r="T202" t="s">
        <v>8330</v>
      </c>
    </row>
    <row r="203" spans="1:20" ht="43.5" x14ac:dyDescent="0.3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 s="9">
        <f t="shared" si="12"/>
        <v>42238.207638888889</v>
      </c>
      <c r="K203">
        <v>1436369818</v>
      </c>
      <c r="L203" s="12">
        <f t="shared" si="13"/>
        <v>42193.650671296295</v>
      </c>
      <c r="M203" t="b">
        <v>0</v>
      </c>
      <c r="N203">
        <v>13</v>
      </c>
      <c r="O203" t="b">
        <v>1</v>
      </c>
      <c r="P203" t="s">
        <v>8276</v>
      </c>
      <c r="Q203" s="10">
        <f t="shared" si="14"/>
        <v>110.2</v>
      </c>
      <c r="R203">
        <f t="shared" si="15"/>
        <v>42.384615384615387</v>
      </c>
      <c r="S203" t="s">
        <v>8329</v>
      </c>
      <c r="T203" t="s">
        <v>8330</v>
      </c>
    </row>
    <row r="204" spans="1:20" ht="43.5" x14ac:dyDescent="0.3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 s="9">
        <f t="shared" si="12"/>
        <v>42738.25309027778</v>
      </c>
      <c r="K204">
        <v>1480831467</v>
      </c>
      <c r="L204" s="12">
        <f t="shared" si="13"/>
        <v>42708.25309027778</v>
      </c>
      <c r="M204" t="b">
        <v>0</v>
      </c>
      <c r="N204">
        <v>1</v>
      </c>
      <c r="O204" t="b">
        <v>0</v>
      </c>
      <c r="P204" t="s">
        <v>8287</v>
      </c>
      <c r="Q204" s="10">
        <f t="shared" si="14"/>
        <v>0.2</v>
      </c>
      <c r="R204">
        <f t="shared" si="15"/>
        <v>1</v>
      </c>
      <c r="S204" t="s">
        <v>8326</v>
      </c>
      <c r="T204" t="s">
        <v>8345</v>
      </c>
    </row>
    <row r="205" spans="1:20" ht="58" x14ac:dyDescent="0.3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 s="9">
        <f t="shared" si="12"/>
        <v>42185.996527777781</v>
      </c>
      <c r="K205">
        <v>1434412500</v>
      </c>
      <c r="L205" s="12">
        <f t="shared" si="13"/>
        <v>42170.996527777781</v>
      </c>
      <c r="M205" t="b">
        <v>0</v>
      </c>
      <c r="N205">
        <v>1</v>
      </c>
      <c r="O205" t="b">
        <v>0</v>
      </c>
      <c r="P205" t="s">
        <v>8289</v>
      </c>
      <c r="Q205" s="10">
        <f t="shared" si="14"/>
        <v>4</v>
      </c>
      <c r="R205">
        <f t="shared" si="15"/>
        <v>20</v>
      </c>
      <c r="S205" t="s">
        <v>8342</v>
      </c>
      <c r="T205" t="s">
        <v>8347</v>
      </c>
    </row>
    <row r="206" spans="1:20" ht="43.5" x14ac:dyDescent="0.3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 s="9">
        <f t="shared" si="12"/>
        <v>42311.177766203706</v>
      </c>
      <c r="K206">
        <v>1443928559</v>
      </c>
      <c r="L206" s="12">
        <f t="shared" si="13"/>
        <v>42281.136099537034</v>
      </c>
      <c r="M206" t="b">
        <v>0</v>
      </c>
      <c r="N206">
        <v>6</v>
      </c>
      <c r="O206" t="b">
        <v>0</v>
      </c>
      <c r="P206" t="s">
        <v>8289</v>
      </c>
      <c r="Q206" s="10">
        <f t="shared" si="14"/>
        <v>34</v>
      </c>
      <c r="R206">
        <f t="shared" si="15"/>
        <v>28.333333333333332</v>
      </c>
      <c r="S206" t="s">
        <v>8342</v>
      </c>
      <c r="T206" t="s">
        <v>8347</v>
      </c>
    </row>
    <row r="207" spans="1:20" ht="43.5" x14ac:dyDescent="0.3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 s="9">
        <f t="shared" si="12"/>
        <v>42468.497407407413</v>
      </c>
      <c r="K207">
        <v>1457528176</v>
      </c>
      <c r="L207" s="12">
        <f t="shared" si="13"/>
        <v>42438.53907407407</v>
      </c>
      <c r="M207" t="b">
        <v>0</v>
      </c>
      <c r="N207">
        <v>0</v>
      </c>
      <c r="O207" t="b">
        <v>0</v>
      </c>
      <c r="P207" t="s">
        <v>8291</v>
      </c>
      <c r="Q207" s="10">
        <f t="shared" si="14"/>
        <v>0</v>
      </c>
      <c r="R207" t="e">
        <f t="shared" si="15"/>
        <v>#DIV/0!</v>
      </c>
      <c r="S207" t="s">
        <v>8342</v>
      </c>
      <c r="T207" t="s">
        <v>8349</v>
      </c>
    </row>
    <row r="208" spans="1:20" ht="43.5" x14ac:dyDescent="0.3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 s="9">
        <f t="shared" si="12"/>
        <v>41276.874814814815</v>
      </c>
      <c r="K208">
        <v>1354568384</v>
      </c>
      <c r="L208" s="12">
        <f t="shared" si="13"/>
        <v>41246.874814814815</v>
      </c>
      <c r="M208" t="b">
        <v>0</v>
      </c>
      <c r="N208">
        <v>11</v>
      </c>
      <c r="O208" t="b">
        <v>1</v>
      </c>
      <c r="P208" t="s">
        <v>8276</v>
      </c>
      <c r="Q208" s="10">
        <f t="shared" si="14"/>
        <v>110.00000000000001</v>
      </c>
      <c r="R208">
        <f t="shared" si="15"/>
        <v>50</v>
      </c>
      <c r="S208" t="s">
        <v>8329</v>
      </c>
      <c r="T208" t="s">
        <v>8330</v>
      </c>
    </row>
    <row r="209" spans="1:20" ht="43.5" x14ac:dyDescent="0.3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 s="9">
        <f t="shared" si="12"/>
        <v>40178.98541666667</v>
      </c>
      <c r="K209">
        <v>1257444140</v>
      </c>
      <c r="L209" s="12">
        <f t="shared" si="13"/>
        <v>40122.751620370371</v>
      </c>
      <c r="M209" t="b">
        <v>0</v>
      </c>
      <c r="N209">
        <v>15</v>
      </c>
      <c r="O209" t="b">
        <v>1</v>
      </c>
      <c r="P209" t="s">
        <v>8276</v>
      </c>
      <c r="Q209" s="10">
        <f t="shared" si="14"/>
        <v>103.8</v>
      </c>
      <c r="R209">
        <f t="shared" si="15"/>
        <v>34.6</v>
      </c>
      <c r="S209" t="s">
        <v>8329</v>
      </c>
      <c r="T209" t="s">
        <v>8330</v>
      </c>
    </row>
    <row r="210" spans="1:20" ht="43.5" x14ac:dyDescent="0.3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 s="9">
        <f t="shared" si="12"/>
        <v>41625.5</v>
      </c>
      <c r="K210">
        <v>1384811721</v>
      </c>
      <c r="L210" s="12">
        <f t="shared" si="13"/>
        <v>41596.913437499999</v>
      </c>
      <c r="M210" t="b">
        <v>0</v>
      </c>
      <c r="N210">
        <v>45</v>
      </c>
      <c r="O210" t="b">
        <v>1</v>
      </c>
      <c r="P210" t="s">
        <v>8292</v>
      </c>
      <c r="Q210" s="10">
        <f t="shared" si="14"/>
        <v>112.79999999999998</v>
      </c>
      <c r="R210">
        <f t="shared" si="15"/>
        <v>12.533333333333333</v>
      </c>
      <c r="S210" t="s">
        <v>8329</v>
      </c>
      <c r="T210" t="s">
        <v>8350</v>
      </c>
    </row>
    <row r="211" spans="1:20" ht="58" x14ac:dyDescent="0.3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 s="9">
        <f t="shared" si="12"/>
        <v>42460.660543981481</v>
      </c>
      <c r="K211">
        <v>1456851071</v>
      </c>
      <c r="L211" s="12">
        <f t="shared" si="13"/>
        <v>42430.702210648145</v>
      </c>
      <c r="M211" t="b">
        <v>0</v>
      </c>
      <c r="N211">
        <v>11</v>
      </c>
      <c r="O211" t="b">
        <v>1</v>
      </c>
      <c r="P211" t="s">
        <v>8276</v>
      </c>
      <c r="Q211" s="10">
        <f t="shared" si="14"/>
        <v>104</v>
      </c>
      <c r="R211">
        <f t="shared" si="15"/>
        <v>47.272727272727273</v>
      </c>
      <c r="S211" t="s">
        <v>8329</v>
      </c>
      <c r="T211" t="s">
        <v>8330</v>
      </c>
    </row>
    <row r="212" spans="1:20" ht="43.5" x14ac:dyDescent="0.3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 s="9">
        <f t="shared" si="12"/>
        <v>40701.637511574074</v>
      </c>
      <c r="K212">
        <v>1304867881</v>
      </c>
      <c r="L212" s="12">
        <f t="shared" si="13"/>
        <v>40671.637511574074</v>
      </c>
      <c r="M212" t="b">
        <v>0</v>
      </c>
      <c r="N212">
        <v>26</v>
      </c>
      <c r="O212" t="b">
        <v>1</v>
      </c>
      <c r="P212" t="s">
        <v>8279</v>
      </c>
      <c r="Q212" s="10">
        <f t="shared" si="14"/>
        <v>136.60000000000002</v>
      </c>
      <c r="R212">
        <f t="shared" si="15"/>
        <v>26.26923076923077</v>
      </c>
      <c r="S212" t="s">
        <v>8329</v>
      </c>
      <c r="T212" t="s">
        <v>8333</v>
      </c>
    </row>
    <row r="213" spans="1:20" ht="43.5" x14ac:dyDescent="0.3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 s="9">
        <f t="shared" si="12"/>
        <v>41884.04886574074</v>
      </c>
      <c r="K213">
        <v>1407892222</v>
      </c>
      <c r="L213" s="12">
        <f t="shared" si="13"/>
        <v>41864.04886574074</v>
      </c>
      <c r="M213" t="b">
        <v>0</v>
      </c>
      <c r="N213">
        <v>4</v>
      </c>
      <c r="O213" t="b">
        <v>0</v>
      </c>
      <c r="P213" t="s">
        <v>8294</v>
      </c>
      <c r="Q213" s="10">
        <f t="shared" si="14"/>
        <v>1.6</v>
      </c>
      <c r="R213">
        <f t="shared" si="15"/>
        <v>2</v>
      </c>
      <c r="S213" t="s">
        <v>8323</v>
      </c>
      <c r="T213" t="s">
        <v>8352</v>
      </c>
    </row>
    <row r="214" spans="1:20" ht="58" x14ac:dyDescent="0.3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 s="9">
        <f t="shared" si="12"/>
        <v>42143.875567129624</v>
      </c>
      <c r="K214">
        <v>1429477249</v>
      </c>
      <c r="L214" s="12">
        <f t="shared" si="13"/>
        <v>42113.875567129624</v>
      </c>
      <c r="M214" t="b">
        <v>0</v>
      </c>
      <c r="N214">
        <v>8</v>
      </c>
      <c r="O214" t="b">
        <v>0</v>
      </c>
      <c r="P214" t="s">
        <v>8294</v>
      </c>
      <c r="Q214" s="10">
        <f t="shared" si="14"/>
        <v>47.4</v>
      </c>
      <c r="R214">
        <f t="shared" si="15"/>
        <v>29.625</v>
      </c>
      <c r="S214" t="s">
        <v>8323</v>
      </c>
      <c r="T214" t="s">
        <v>8352</v>
      </c>
    </row>
    <row r="215" spans="1:20" ht="58" x14ac:dyDescent="0.3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 s="9">
        <f t="shared" si="12"/>
        <v>40361.958333333336</v>
      </c>
      <c r="K215">
        <v>1276830052</v>
      </c>
      <c r="L215" s="12">
        <f t="shared" si="13"/>
        <v>40347.125601851854</v>
      </c>
      <c r="M215" t="b">
        <v>1</v>
      </c>
      <c r="N215">
        <v>17</v>
      </c>
      <c r="O215" t="b">
        <v>1</v>
      </c>
      <c r="P215" t="s">
        <v>8295</v>
      </c>
      <c r="Q215" s="10">
        <f t="shared" si="14"/>
        <v>312</v>
      </c>
      <c r="R215">
        <f t="shared" si="15"/>
        <v>91.764705882352942</v>
      </c>
      <c r="S215" t="s">
        <v>8323</v>
      </c>
      <c r="T215" t="s">
        <v>8353</v>
      </c>
    </row>
    <row r="216" spans="1:20" ht="58" x14ac:dyDescent="0.3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 s="9">
        <f t="shared" si="12"/>
        <v>40252.290972222225</v>
      </c>
      <c r="K216">
        <v>1263982307</v>
      </c>
      <c r="L216" s="12">
        <f t="shared" si="13"/>
        <v>40198.424849537041</v>
      </c>
      <c r="M216" t="b">
        <v>0</v>
      </c>
      <c r="N216">
        <v>5</v>
      </c>
      <c r="O216" t="b">
        <v>0</v>
      </c>
      <c r="P216" t="s">
        <v>8282</v>
      </c>
      <c r="Q216" s="10">
        <f t="shared" si="14"/>
        <v>10</v>
      </c>
      <c r="R216">
        <f t="shared" si="15"/>
        <v>10</v>
      </c>
      <c r="S216" t="s">
        <v>8337</v>
      </c>
      <c r="T216" t="s">
        <v>8338</v>
      </c>
    </row>
    <row r="217" spans="1:20" ht="43.5" x14ac:dyDescent="0.3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 s="9">
        <f t="shared" si="12"/>
        <v>42197.207071759258</v>
      </c>
      <c r="K217">
        <v>1434085091</v>
      </c>
      <c r="L217" s="12">
        <f t="shared" si="13"/>
        <v>42167.207071759258</v>
      </c>
      <c r="M217" t="b">
        <v>0</v>
      </c>
      <c r="N217">
        <v>3</v>
      </c>
      <c r="O217" t="b">
        <v>0</v>
      </c>
      <c r="P217" t="s">
        <v>8282</v>
      </c>
      <c r="Q217" s="10">
        <f t="shared" si="14"/>
        <v>5</v>
      </c>
      <c r="R217">
        <f t="shared" si="15"/>
        <v>8.3333333333333339</v>
      </c>
      <c r="S217" t="s">
        <v>8337</v>
      </c>
      <c r="T217" t="s">
        <v>8338</v>
      </c>
    </row>
    <row r="218" spans="1:20" ht="29" x14ac:dyDescent="0.3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 s="9">
        <f t="shared" si="12"/>
        <v>41743.958333333336</v>
      </c>
      <c r="K218">
        <v>1396524644</v>
      </c>
      <c r="L218" s="12">
        <f t="shared" si="13"/>
        <v>41732.479675925926</v>
      </c>
      <c r="M218" t="b">
        <v>0</v>
      </c>
      <c r="N218">
        <v>15</v>
      </c>
      <c r="O218" t="b">
        <v>1</v>
      </c>
      <c r="P218" t="s">
        <v>8280</v>
      </c>
      <c r="Q218" s="10">
        <f t="shared" si="14"/>
        <v>150.80000000000001</v>
      </c>
      <c r="R218">
        <f t="shared" si="15"/>
        <v>50.266666666666666</v>
      </c>
      <c r="S218" t="s">
        <v>8329</v>
      </c>
      <c r="T218" t="s">
        <v>8334</v>
      </c>
    </row>
    <row r="219" spans="1:20" ht="43.5" x14ac:dyDescent="0.3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 s="9">
        <f t="shared" si="12"/>
        <v>40936.787581018521</v>
      </c>
      <c r="K219">
        <v>1325184847</v>
      </c>
      <c r="L219" s="12">
        <f t="shared" si="13"/>
        <v>40906.787581018521</v>
      </c>
      <c r="M219" t="b">
        <v>0</v>
      </c>
      <c r="N219">
        <v>30</v>
      </c>
      <c r="O219" t="b">
        <v>1</v>
      </c>
      <c r="P219" t="s">
        <v>8297</v>
      </c>
      <c r="Q219" s="10">
        <f t="shared" si="14"/>
        <v>162.6</v>
      </c>
      <c r="R219">
        <f t="shared" si="15"/>
        <v>27.1</v>
      </c>
      <c r="S219" t="s">
        <v>8337</v>
      </c>
      <c r="T219" t="s">
        <v>8355</v>
      </c>
    </row>
    <row r="220" spans="1:20" ht="43.5" x14ac:dyDescent="0.3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 s="9">
        <f t="shared" si="12"/>
        <v>42759.647777777776</v>
      </c>
      <c r="K220">
        <v>1484667168</v>
      </c>
      <c r="L220" s="12">
        <f t="shared" si="13"/>
        <v>42752.647777777776</v>
      </c>
      <c r="M220" t="b">
        <v>0</v>
      </c>
      <c r="N220">
        <v>197</v>
      </c>
      <c r="O220" t="b">
        <v>1</v>
      </c>
      <c r="P220" t="s">
        <v>8297</v>
      </c>
      <c r="Q220" s="10">
        <f t="shared" si="14"/>
        <v>459.8</v>
      </c>
      <c r="R220">
        <f t="shared" si="15"/>
        <v>11.67005076142132</v>
      </c>
      <c r="S220" t="s">
        <v>8337</v>
      </c>
      <c r="T220" t="s">
        <v>8355</v>
      </c>
    </row>
    <row r="221" spans="1:20" ht="29" x14ac:dyDescent="0.3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 s="9">
        <f t="shared" si="12"/>
        <v>42074.683287037042</v>
      </c>
      <c r="K221">
        <v>1423502636</v>
      </c>
      <c r="L221" s="12">
        <f t="shared" si="13"/>
        <v>42044.724953703699</v>
      </c>
      <c r="M221" t="b">
        <v>0</v>
      </c>
      <c r="N221">
        <v>1</v>
      </c>
      <c r="O221" t="b">
        <v>0</v>
      </c>
      <c r="P221" t="s">
        <v>8284</v>
      </c>
      <c r="Q221" s="10">
        <f t="shared" si="14"/>
        <v>0.2</v>
      </c>
      <c r="R221">
        <f t="shared" si="15"/>
        <v>1</v>
      </c>
      <c r="S221" t="s">
        <v>8340</v>
      </c>
      <c r="T221" t="s">
        <v>8341</v>
      </c>
    </row>
    <row r="222" spans="1:20" ht="58" x14ac:dyDescent="0.3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 s="9">
        <f t="shared" si="12"/>
        <v>40933.992962962962</v>
      </c>
      <c r="K222">
        <v>1324079392</v>
      </c>
      <c r="L222" s="12">
        <f t="shared" si="13"/>
        <v>40893.992962962962</v>
      </c>
      <c r="M222" t="b">
        <v>0</v>
      </c>
      <c r="N222">
        <v>17</v>
      </c>
      <c r="O222" t="b">
        <v>1</v>
      </c>
      <c r="P222" t="s">
        <v>8279</v>
      </c>
      <c r="Q222" s="10">
        <f t="shared" si="14"/>
        <v>128</v>
      </c>
      <c r="R222">
        <f t="shared" si="15"/>
        <v>37.647058823529413</v>
      </c>
      <c r="S222" t="s">
        <v>8329</v>
      </c>
      <c r="T222" t="s">
        <v>8333</v>
      </c>
    </row>
    <row r="223" spans="1:20" ht="43.5" x14ac:dyDescent="0.3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 s="9">
        <f t="shared" si="12"/>
        <v>41083.227731481478</v>
      </c>
      <c r="K223">
        <v>1335245276</v>
      </c>
      <c r="L223" s="12">
        <f t="shared" si="13"/>
        <v>41023.227731481478</v>
      </c>
      <c r="M223" t="b">
        <v>0</v>
      </c>
      <c r="N223">
        <v>16</v>
      </c>
      <c r="O223" t="b">
        <v>1</v>
      </c>
      <c r="P223" t="s">
        <v>8279</v>
      </c>
      <c r="Q223" s="10">
        <f t="shared" si="14"/>
        <v>121.39999999999999</v>
      </c>
      <c r="R223">
        <f t="shared" si="15"/>
        <v>37.9375</v>
      </c>
      <c r="S223" t="s">
        <v>8329</v>
      </c>
      <c r="T223" t="s">
        <v>8333</v>
      </c>
    </row>
    <row r="224" spans="1:20" ht="43.5" x14ac:dyDescent="0.3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 s="9">
        <f t="shared" si="12"/>
        <v>40559.07708333333</v>
      </c>
      <c r="K224">
        <v>1293739714</v>
      </c>
      <c r="L224" s="12">
        <f t="shared" si="13"/>
        <v>40542.839282407411</v>
      </c>
      <c r="M224" t="b">
        <v>0</v>
      </c>
      <c r="N224">
        <v>10</v>
      </c>
      <c r="O224" t="b">
        <v>1</v>
      </c>
      <c r="P224" t="s">
        <v>8279</v>
      </c>
      <c r="Q224" s="10">
        <f t="shared" si="14"/>
        <v>103.2</v>
      </c>
      <c r="R224">
        <f t="shared" si="15"/>
        <v>51.6</v>
      </c>
      <c r="S224" t="s">
        <v>8329</v>
      </c>
      <c r="T224" t="s">
        <v>8333</v>
      </c>
    </row>
    <row r="225" spans="1:20" ht="58" x14ac:dyDescent="0.3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 s="9">
        <f t="shared" si="12"/>
        <v>41165.165972222225</v>
      </c>
      <c r="K225">
        <v>1346276349</v>
      </c>
      <c r="L225" s="12">
        <f t="shared" si="13"/>
        <v>41150.902187499996</v>
      </c>
      <c r="M225" t="b">
        <v>1</v>
      </c>
      <c r="N225">
        <v>151</v>
      </c>
      <c r="O225" t="b">
        <v>1</v>
      </c>
      <c r="P225" t="s">
        <v>8301</v>
      </c>
      <c r="Q225" s="10">
        <f t="shared" si="14"/>
        <v>661.4</v>
      </c>
      <c r="R225">
        <f t="shared" si="15"/>
        <v>21.900662251655628</v>
      </c>
      <c r="S225" t="s">
        <v>8323</v>
      </c>
      <c r="T225" t="s">
        <v>8359</v>
      </c>
    </row>
    <row r="226" spans="1:20" ht="43.5" x14ac:dyDescent="0.3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 s="9">
        <f t="shared" si="12"/>
        <v>41932.874432870369</v>
      </c>
      <c r="K226">
        <v>1411246751</v>
      </c>
      <c r="L226" s="12">
        <f t="shared" si="13"/>
        <v>41902.874432870369</v>
      </c>
      <c r="M226" t="b">
        <v>1</v>
      </c>
      <c r="N226">
        <v>159</v>
      </c>
      <c r="O226" t="b">
        <v>1</v>
      </c>
      <c r="P226" t="s">
        <v>8301</v>
      </c>
      <c r="Q226" s="10">
        <f t="shared" si="14"/>
        <v>877.6</v>
      </c>
      <c r="R226">
        <f t="shared" si="15"/>
        <v>27.59748427672956</v>
      </c>
      <c r="S226" t="s">
        <v>8323</v>
      </c>
      <c r="T226" t="s">
        <v>8359</v>
      </c>
    </row>
    <row r="227" spans="1:20" ht="29" x14ac:dyDescent="0.3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 s="9">
        <f t="shared" si="12"/>
        <v>42655.549479166672</v>
      </c>
      <c r="K227">
        <v>1474895475</v>
      </c>
      <c r="L227" s="12">
        <f t="shared" si="13"/>
        <v>42639.549479166672</v>
      </c>
      <c r="M227" t="b">
        <v>0</v>
      </c>
      <c r="N227">
        <v>26</v>
      </c>
      <c r="O227" t="b">
        <v>1</v>
      </c>
      <c r="P227" t="s">
        <v>8301</v>
      </c>
      <c r="Q227" s="10">
        <f t="shared" si="14"/>
        <v>166.2</v>
      </c>
      <c r="R227">
        <f t="shared" si="15"/>
        <v>31.96153846153846</v>
      </c>
      <c r="S227" t="s">
        <v>8323</v>
      </c>
      <c r="T227" t="s">
        <v>8359</v>
      </c>
    </row>
    <row r="228" spans="1:20" ht="43.5" x14ac:dyDescent="0.3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 s="9">
        <f t="shared" si="12"/>
        <v>41076.131944444445</v>
      </c>
      <c r="K228">
        <v>1337095997</v>
      </c>
      <c r="L228" s="12">
        <f t="shared" si="13"/>
        <v>41044.64811342593</v>
      </c>
      <c r="M228" t="b">
        <v>0</v>
      </c>
      <c r="N228">
        <v>4</v>
      </c>
      <c r="O228" t="b">
        <v>0</v>
      </c>
      <c r="P228" t="s">
        <v>8304</v>
      </c>
      <c r="Q228" s="10">
        <f t="shared" si="14"/>
        <v>28.000000000000004</v>
      </c>
      <c r="R228">
        <f t="shared" si="15"/>
        <v>35</v>
      </c>
      <c r="S228" t="s">
        <v>8326</v>
      </c>
      <c r="T228" t="s">
        <v>8362</v>
      </c>
    </row>
    <row r="229" spans="1:20" ht="43.5" x14ac:dyDescent="0.3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 s="9">
        <f t="shared" si="12"/>
        <v>42102.790821759263</v>
      </c>
      <c r="K229">
        <v>1425927527</v>
      </c>
      <c r="L229" s="12">
        <f t="shared" si="13"/>
        <v>42072.790821759263</v>
      </c>
      <c r="M229" t="b">
        <v>0</v>
      </c>
      <c r="N229">
        <v>15</v>
      </c>
      <c r="O229" t="b">
        <v>0</v>
      </c>
      <c r="P229" t="s">
        <v>8304</v>
      </c>
      <c r="Q229" s="10">
        <f t="shared" si="14"/>
        <v>52</v>
      </c>
      <c r="R229">
        <f t="shared" si="15"/>
        <v>17.333333333333332</v>
      </c>
      <c r="S229" t="s">
        <v>8326</v>
      </c>
      <c r="T229" t="s">
        <v>8362</v>
      </c>
    </row>
    <row r="230" spans="1:20" ht="43.5" x14ac:dyDescent="0.3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 s="9">
        <f t="shared" si="12"/>
        <v>41922.458333333336</v>
      </c>
      <c r="K230">
        <v>1411019409</v>
      </c>
      <c r="L230" s="12">
        <f t="shared" si="13"/>
        <v>41900.243159722224</v>
      </c>
      <c r="M230" t="b">
        <v>0</v>
      </c>
      <c r="N230">
        <v>13</v>
      </c>
      <c r="O230" t="b">
        <v>1</v>
      </c>
      <c r="P230" t="s">
        <v>8271</v>
      </c>
      <c r="Q230" s="10">
        <f t="shared" si="14"/>
        <v>133.20000000000002</v>
      </c>
      <c r="R230">
        <f t="shared" si="15"/>
        <v>51.230769230769234</v>
      </c>
      <c r="S230" t="s">
        <v>8321</v>
      </c>
      <c r="T230" t="s">
        <v>8322</v>
      </c>
    </row>
    <row r="231" spans="1:20" ht="43.5" x14ac:dyDescent="0.3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 s="9">
        <f t="shared" si="12"/>
        <v>42483.428240740745</v>
      </c>
      <c r="K231">
        <v>1458814600</v>
      </c>
      <c r="L231" s="12">
        <f t="shared" si="13"/>
        <v>42453.428240740745</v>
      </c>
      <c r="M231" t="b">
        <v>0</v>
      </c>
      <c r="N231">
        <v>1</v>
      </c>
      <c r="O231" t="b">
        <v>0</v>
      </c>
      <c r="P231" t="s">
        <v>8271</v>
      </c>
      <c r="Q231" s="10">
        <f t="shared" si="14"/>
        <v>1</v>
      </c>
      <c r="R231">
        <f t="shared" si="15"/>
        <v>5</v>
      </c>
      <c r="S231" t="s">
        <v>8321</v>
      </c>
      <c r="T231" t="s">
        <v>8322</v>
      </c>
    </row>
    <row r="232" spans="1:20" ht="43.5" x14ac:dyDescent="0.3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 s="9">
        <f t="shared" si="12"/>
        <v>41812.875</v>
      </c>
      <c r="K232">
        <v>1403356792</v>
      </c>
      <c r="L232" s="12">
        <f t="shared" si="13"/>
        <v>41811.555462962962</v>
      </c>
      <c r="M232" t="b">
        <v>0</v>
      </c>
      <c r="N232">
        <v>4</v>
      </c>
      <c r="O232" t="b">
        <v>0</v>
      </c>
      <c r="P232" t="s">
        <v>8271</v>
      </c>
      <c r="Q232" s="10">
        <f t="shared" si="14"/>
        <v>4.5999999999999996</v>
      </c>
      <c r="R232">
        <f t="shared" si="15"/>
        <v>5.75</v>
      </c>
      <c r="S232" t="s">
        <v>8321</v>
      </c>
      <c r="T232" t="s">
        <v>8322</v>
      </c>
    </row>
    <row r="233" spans="1:20" ht="58" x14ac:dyDescent="0.3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 s="9">
        <f t="shared" si="12"/>
        <v>42142.874155092592</v>
      </c>
      <c r="K233">
        <v>1428094727</v>
      </c>
      <c r="L233" s="12">
        <f t="shared" si="13"/>
        <v>42097.874155092592</v>
      </c>
      <c r="M233" t="b">
        <v>0</v>
      </c>
      <c r="N233">
        <v>6</v>
      </c>
      <c r="O233" t="b">
        <v>1</v>
      </c>
      <c r="P233" t="s">
        <v>8305</v>
      </c>
      <c r="Q233" s="10">
        <f t="shared" si="14"/>
        <v>100</v>
      </c>
      <c r="R233">
        <f t="shared" si="15"/>
        <v>83.333333333333329</v>
      </c>
      <c r="S233" t="s">
        <v>8321</v>
      </c>
      <c r="T233" t="s">
        <v>8363</v>
      </c>
    </row>
    <row r="234" spans="1:20" ht="43.5" x14ac:dyDescent="0.3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 s="9">
        <f t="shared" si="12"/>
        <v>42766.75</v>
      </c>
      <c r="K234">
        <v>1484682670</v>
      </c>
      <c r="L234" s="12">
        <f t="shared" si="13"/>
        <v>42752.827199074076</v>
      </c>
      <c r="M234" t="b">
        <v>0</v>
      </c>
      <c r="N234">
        <v>8</v>
      </c>
      <c r="O234" t="b">
        <v>1</v>
      </c>
      <c r="P234" t="s">
        <v>8303</v>
      </c>
      <c r="Q234" s="10">
        <f t="shared" si="14"/>
        <v>100</v>
      </c>
      <c r="R234">
        <f t="shared" si="15"/>
        <v>62.5</v>
      </c>
      <c r="S234" t="s">
        <v>8321</v>
      </c>
      <c r="T234" t="s">
        <v>8361</v>
      </c>
    </row>
    <row r="235" spans="1:20" ht="58" x14ac:dyDescent="0.3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 s="9">
        <f t="shared" si="12"/>
        <v>40453.207638888889</v>
      </c>
      <c r="K235">
        <v>1279574773</v>
      </c>
      <c r="L235" s="12">
        <f t="shared" si="13"/>
        <v>40378.893206018518</v>
      </c>
      <c r="M235" t="b">
        <v>0</v>
      </c>
      <c r="N235">
        <v>32</v>
      </c>
      <c r="O235" t="b">
        <v>1</v>
      </c>
      <c r="P235" t="s">
        <v>8303</v>
      </c>
      <c r="Q235" s="10">
        <f t="shared" si="14"/>
        <v>213.20000000000002</v>
      </c>
      <c r="R235">
        <f t="shared" si="15"/>
        <v>33.3125</v>
      </c>
      <c r="S235" t="s">
        <v>8321</v>
      </c>
      <c r="T235" t="s">
        <v>8361</v>
      </c>
    </row>
    <row r="236" spans="1:20" ht="43.5" x14ac:dyDescent="0.3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 s="9">
        <f t="shared" si="12"/>
        <v>42487.552777777775</v>
      </c>
      <c r="K236">
        <v>1457999054</v>
      </c>
      <c r="L236" s="12">
        <f t="shared" si="13"/>
        <v>42443.989050925928</v>
      </c>
      <c r="M236" t="b">
        <v>0</v>
      </c>
      <c r="N236">
        <v>20</v>
      </c>
      <c r="O236" t="b">
        <v>1</v>
      </c>
      <c r="P236" t="s">
        <v>8303</v>
      </c>
      <c r="Q236" s="10">
        <f t="shared" si="14"/>
        <v>149</v>
      </c>
      <c r="R236">
        <f t="shared" si="15"/>
        <v>37.25</v>
      </c>
      <c r="S236" t="s">
        <v>8321</v>
      </c>
      <c r="T236" t="s">
        <v>8361</v>
      </c>
    </row>
    <row r="237" spans="1:20" ht="43.5" x14ac:dyDescent="0.3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 s="9">
        <f t="shared" si="12"/>
        <v>42818.523541666669</v>
      </c>
      <c r="K237">
        <v>1487770434</v>
      </c>
      <c r="L237" s="12">
        <f t="shared" si="13"/>
        <v>42788.565208333333</v>
      </c>
      <c r="M237" t="b">
        <v>0</v>
      </c>
      <c r="N237">
        <v>16</v>
      </c>
      <c r="O237" t="b">
        <v>0</v>
      </c>
      <c r="P237" t="s">
        <v>8271</v>
      </c>
      <c r="Q237" s="10">
        <f t="shared" si="14"/>
        <v>108</v>
      </c>
      <c r="R237">
        <f t="shared" si="15"/>
        <v>33.75</v>
      </c>
      <c r="S237" t="s">
        <v>8321</v>
      </c>
      <c r="T237" t="s">
        <v>8322</v>
      </c>
    </row>
    <row r="238" spans="1:20" ht="43.5" x14ac:dyDescent="0.3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 s="9">
        <f t="shared" si="12"/>
        <v>42825.957638888889</v>
      </c>
      <c r="K238">
        <v>1487847954</v>
      </c>
      <c r="L238" s="12">
        <f t="shared" si="13"/>
        <v>42789.462430555555</v>
      </c>
      <c r="M238" t="b">
        <v>0</v>
      </c>
      <c r="N238">
        <v>22</v>
      </c>
      <c r="O238" t="b">
        <v>0</v>
      </c>
      <c r="P238" t="s">
        <v>8271</v>
      </c>
      <c r="Q238" s="10">
        <f t="shared" si="14"/>
        <v>127.8</v>
      </c>
      <c r="R238">
        <f t="shared" si="15"/>
        <v>29.045454545454547</v>
      </c>
      <c r="S238" t="s">
        <v>8321</v>
      </c>
      <c r="T238" t="s">
        <v>8322</v>
      </c>
    </row>
    <row r="239" spans="1:20" ht="58" x14ac:dyDescent="0.3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 s="9">
        <f t="shared" si="12"/>
        <v>42841.833333333328</v>
      </c>
      <c r="K239">
        <v>1488823488</v>
      </c>
      <c r="L239" s="12">
        <f t="shared" si="13"/>
        <v>42800.753333333334</v>
      </c>
      <c r="M239" t="b">
        <v>0</v>
      </c>
      <c r="N239">
        <v>8</v>
      </c>
      <c r="O239" t="b">
        <v>0</v>
      </c>
      <c r="P239" t="s">
        <v>8271</v>
      </c>
      <c r="Q239" s="10">
        <f t="shared" si="14"/>
        <v>51.6</v>
      </c>
      <c r="R239">
        <f t="shared" si="15"/>
        <v>32.25</v>
      </c>
      <c r="S239" t="s">
        <v>8321</v>
      </c>
      <c r="T239" t="s">
        <v>8322</v>
      </c>
    </row>
    <row r="240" spans="1:20" ht="43.5" x14ac:dyDescent="0.3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 s="9">
        <f t="shared" si="12"/>
        <v>41805.666666666664</v>
      </c>
      <c r="K240">
        <v>1400570787</v>
      </c>
      <c r="L240" s="12">
        <f t="shared" si="13"/>
        <v>41779.310034722221</v>
      </c>
      <c r="M240" t="b">
        <v>1</v>
      </c>
      <c r="N240">
        <v>15</v>
      </c>
      <c r="O240" t="b">
        <v>1</v>
      </c>
      <c r="P240" t="s">
        <v>8271</v>
      </c>
      <c r="Q240" s="10">
        <f t="shared" si="14"/>
        <v>109.00000000000001</v>
      </c>
      <c r="R240">
        <f t="shared" si="15"/>
        <v>36.333333333333336</v>
      </c>
      <c r="S240" t="s">
        <v>8321</v>
      </c>
      <c r="T240" t="s">
        <v>8322</v>
      </c>
    </row>
    <row r="241" spans="1:20" ht="58" x14ac:dyDescent="0.3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 s="9">
        <f t="shared" si="12"/>
        <v>42202.676388888889</v>
      </c>
      <c r="K241">
        <v>1434558479</v>
      </c>
      <c r="L241" s="12">
        <f t="shared" si="13"/>
        <v>42172.686099537037</v>
      </c>
      <c r="M241" t="b">
        <v>0</v>
      </c>
      <c r="N241">
        <v>0</v>
      </c>
      <c r="O241" t="b">
        <v>0</v>
      </c>
      <c r="P241" t="s">
        <v>8305</v>
      </c>
      <c r="Q241" s="10">
        <f t="shared" si="14"/>
        <v>0</v>
      </c>
      <c r="R241" t="e">
        <f t="shared" si="15"/>
        <v>#DIV/0!</v>
      </c>
      <c r="S241" t="s">
        <v>8321</v>
      </c>
      <c r="T241" t="s">
        <v>8363</v>
      </c>
    </row>
    <row r="242" spans="1:20" ht="58" x14ac:dyDescent="0.3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 s="9">
        <f t="shared" si="12"/>
        <v>42786.368078703701</v>
      </c>
      <c r="K242">
        <v>1485161402</v>
      </c>
      <c r="L242" s="12">
        <f t="shared" si="13"/>
        <v>42758.368078703701</v>
      </c>
      <c r="M242" t="b">
        <v>0</v>
      </c>
      <c r="N242">
        <v>25</v>
      </c>
      <c r="O242" t="b">
        <v>1</v>
      </c>
      <c r="P242" t="s">
        <v>8271</v>
      </c>
      <c r="Q242" s="10">
        <f t="shared" si="14"/>
        <v>133.04200000000003</v>
      </c>
      <c r="R242">
        <f t="shared" si="15"/>
        <v>26.608400000000003</v>
      </c>
      <c r="S242" t="s">
        <v>8321</v>
      </c>
      <c r="T242" t="s">
        <v>8322</v>
      </c>
    </row>
    <row r="243" spans="1:20" ht="58" x14ac:dyDescent="0.3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 s="9">
        <f t="shared" si="12"/>
        <v>42264.165972222225</v>
      </c>
      <c r="K243">
        <v>1439743900</v>
      </c>
      <c r="L243" s="12">
        <f t="shared" si="13"/>
        <v>42232.702546296292</v>
      </c>
      <c r="M243" t="b">
        <v>0</v>
      </c>
      <c r="N243">
        <v>14</v>
      </c>
      <c r="O243" t="b">
        <v>1</v>
      </c>
      <c r="P243" t="s">
        <v>8271</v>
      </c>
      <c r="Q243" s="10">
        <f t="shared" si="14"/>
        <v>113.99999999999999</v>
      </c>
      <c r="R243">
        <f t="shared" si="15"/>
        <v>40.714285714285715</v>
      </c>
      <c r="S243" t="s">
        <v>8321</v>
      </c>
      <c r="T243" t="s">
        <v>8322</v>
      </c>
    </row>
    <row r="244" spans="1:20" ht="58" x14ac:dyDescent="0.3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 s="9">
        <f t="shared" si="12"/>
        <v>42035.585486111115</v>
      </c>
      <c r="K244">
        <v>1418824986</v>
      </c>
      <c r="L244" s="12">
        <f t="shared" si="13"/>
        <v>41990.585486111115</v>
      </c>
      <c r="M244" t="b">
        <v>0</v>
      </c>
      <c r="N244">
        <v>16</v>
      </c>
      <c r="O244" t="b">
        <v>1</v>
      </c>
      <c r="P244" t="s">
        <v>8271</v>
      </c>
      <c r="Q244" s="10">
        <f t="shared" si="14"/>
        <v>108</v>
      </c>
      <c r="R244">
        <f t="shared" si="15"/>
        <v>33.75</v>
      </c>
      <c r="S244" t="s">
        <v>8321</v>
      </c>
      <c r="T244" t="s">
        <v>8322</v>
      </c>
    </row>
    <row r="245" spans="1:20" ht="58" x14ac:dyDescent="0.3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 s="9">
        <f t="shared" si="12"/>
        <v>41928.165972222225</v>
      </c>
      <c r="K245">
        <v>1412216665</v>
      </c>
      <c r="L245" s="12">
        <f t="shared" si="13"/>
        <v>41914.100289351853</v>
      </c>
      <c r="M245" t="b">
        <v>0</v>
      </c>
      <c r="N245">
        <v>15</v>
      </c>
      <c r="O245" t="b">
        <v>1</v>
      </c>
      <c r="P245" t="s">
        <v>8271</v>
      </c>
      <c r="Q245" s="10">
        <f t="shared" si="14"/>
        <v>107.4</v>
      </c>
      <c r="R245">
        <f t="shared" si="15"/>
        <v>35.799999999999997</v>
      </c>
      <c r="S245" t="s">
        <v>8321</v>
      </c>
      <c r="T245" t="s">
        <v>8322</v>
      </c>
    </row>
    <row r="246" spans="1:20" ht="43.5" x14ac:dyDescent="0.3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 s="9">
        <f t="shared" si="12"/>
        <v>42112.025694444441</v>
      </c>
      <c r="K246">
        <v>1424226768</v>
      </c>
      <c r="L246" s="12">
        <f t="shared" si="13"/>
        <v>42053.106111111112</v>
      </c>
      <c r="M246" t="b">
        <v>0</v>
      </c>
      <c r="N246">
        <v>13</v>
      </c>
      <c r="O246" t="b">
        <v>1</v>
      </c>
      <c r="P246" t="s">
        <v>8271</v>
      </c>
      <c r="Q246" s="10">
        <f t="shared" si="14"/>
        <v>130</v>
      </c>
      <c r="R246">
        <f t="shared" si="15"/>
        <v>50</v>
      </c>
      <c r="S246" t="s">
        <v>8321</v>
      </c>
      <c r="T246" t="s">
        <v>8322</v>
      </c>
    </row>
    <row r="247" spans="1:20" ht="43.5" x14ac:dyDescent="0.3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 s="9">
        <f t="shared" si="12"/>
        <v>42492.958333333328</v>
      </c>
      <c r="K247">
        <v>1461061350</v>
      </c>
      <c r="L247" s="12">
        <f t="shared" si="13"/>
        <v>42479.432291666672</v>
      </c>
      <c r="M247" t="b">
        <v>0</v>
      </c>
      <c r="N247">
        <v>44</v>
      </c>
      <c r="O247" t="b">
        <v>1</v>
      </c>
      <c r="P247" t="s">
        <v>8271</v>
      </c>
      <c r="Q247" s="10">
        <f t="shared" si="14"/>
        <v>315</v>
      </c>
      <c r="R247">
        <f t="shared" si="15"/>
        <v>35.795454545454547</v>
      </c>
      <c r="S247" t="s">
        <v>8321</v>
      </c>
      <c r="T247" t="s">
        <v>8322</v>
      </c>
    </row>
    <row r="248" spans="1:20" ht="43.5" x14ac:dyDescent="0.3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 s="9">
        <f t="shared" si="12"/>
        <v>42070.204861111109</v>
      </c>
      <c r="K248">
        <v>1424484717</v>
      </c>
      <c r="L248" s="12">
        <f t="shared" si="13"/>
        <v>42056.091631944444</v>
      </c>
      <c r="M248" t="b">
        <v>0</v>
      </c>
      <c r="N248">
        <v>20</v>
      </c>
      <c r="O248" t="b">
        <v>1</v>
      </c>
      <c r="P248" t="s">
        <v>8271</v>
      </c>
      <c r="Q248" s="10">
        <f t="shared" si="14"/>
        <v>218.00000000000003</v>
      </c>
      <c r="R248">
        <f t="shared" si="15"/>
        <v>54.5</v>
      </c>
      <c r="S248" t="s">
        <v>8321</v>
      </c>
      <c r="T248" t="s">
        <v>8322</v>
      </c>
    </row>
    <row r="249" spans="1:20" ht="43.5" x14ac:dyDescent="0.3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 s="9">
        <f t="shared" si="12"/>
        <v>42137.067557870367</v>
      </c>
      <c r="K249">
        <v>1428889037</v>
      </c>
      <c r="L249" s="12">
        <f t="shared" si="13"/>
        <v>42107.067557870367</v>
      </c>
      <c r="M249" t="b">
        <v>0</v>
      </c>
      <c r="N249">
        <v>18</v>
      </c>
      <c r="O249" t="b">
        <v>1</v>
      </c>
      <c r="P249" t="s">
        <v>8271</v>
      </c>
      <c r="Q249" s="10">
        <f t="shared" si="14"/>
        <v>221</v>
      </c>
      <c r="R249">
        <f t="shared" si="15"/>
        <v>61.388888888888886</v>
      </c>
      <c r="S249" t="s">
        <v>8321</v>
      </c>
      <c r="T249" t="s">
        <v>8322</v>
      </c>
    </row>
    <row r="250" spans="1:20" ht="58" x14ac:dyDescent="0.3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 s="9">
        <f t="shared" si="12"/>
        <v>41859.936111111114</v>
      </c>
      <c r="K250">
        <v>1404997548</v>
      </c>
      <c r="L250" s="12">
        <f t="shared" si="13"/>
        <v>41830.545694444445</v>
      </c>
      <c r="M250" t="b">
        <v>0</v>
      </c>
      <c r="N250">
        <v>18</v>
      </c>
      <c r="O250" t="b">
        <v>1</v>
      </c>
      <c r="P250" t="s">
        <v>8271</v>
      </c>
      <c r="Q250" s="10">
        <f t="shared" si="14"/>
        <v>223</v>
      </c>
      <c r="R250">
        <f t="shared" si="15"/>
        <v>61.944444444444443</v>
      </c>
      <c r="S250" t="s">
        <v>8321</v>
      </c>
      <c r="T250" t="s">
        <v>8322</v>
      </c>
    </row>
    <row r="251" spans="1:20" ht="58" x14ac:dyDescent="0.3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 s="9">
        <f t="shared" si="12"/>
        <v>42496.845543981486</v>
      </c>
      <c r="K251">
        <v>1458245855</v>
      </c>
      <c r="L251" s="12">
        <f t="shared" si="13"/>
        <v>42446.845543981486</v>
      </c>
      <c r="M251" t="b">
        <v>0</v>
      </c>
      <c r="N251">
        <v>12</v>
      </c>
      <c r="O251" t="b">
        <v>1</v>
      </c>
      <c r="P251" t="s">
        <v>8271</v>
      </c>
      <c r="Q251" s="10">
        <f t="shared" si="14"/>
        <v>100</v>
      </c>
      <c r="R251">
        <f t="shared" si="15"/>
        <v>41.666666666666664</v>
      </c>
      <c r="S251" t="s">
        <v>8321</v>
      </c>
      <c r="T251" t="s">
        <v>8322</v>
      </c>
    </row>
    <row r="252" spans="1:20" ht="29" x14ac:dyDescent="0.3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 s="9">
        <f t="shared" si="12"/>
        <v>42154.756944444445</v>
      </c>
      <c r="K252">
        <v>1431795944</v>
      </c>
      <c r="L252" s="12">
        <f t="shared" si="13"/>
        <v>42140.712314814817</v>
      </c>
      <c r="M252" t="b">
        <v>0</v>
      </c>
      <c r="N252">
        <v>38</v>
      </c>
      <c r="O252" t="b">
        <v>1</v>
      </c>
      <c r="P252" t="s">
        <v>8271</v>
      </c>
      <c r="Q252" s="10">
        <f t="shared" si="14"/>
        <v>184</v>
      </c>
      <c r="R252">
        <f t="shared" si="15"/>
        <v>24.210526315789473</v>
      </c>
      <c r="S252" t="s">
        <v>8321</v>
      </c>
      <c r="T252" t="s">
        <v>8322</v>
      </c>
    </row>
    <row r="253" spans="1:20" ht="58" x14ac:dyDescent="0.3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 s="9">
        <f t="shared" si="12"/>
        <v>42172.503495370373</v>
      </c>
      <c r="K253">
        <v>1432814702</v>
      </c>
      <c r="L253" s="12">
        <f t="shared" si="13"/>
        <v>42152.503495370373</v>
      </c>
      <c r="M253" t="b">
        <v>0</v>
      </c>
      <c r="N253">
        <v>3</v>
      </c>
      <c r="O253" t="b">
        <v>1</v>
      </c>
      <c r="P253" t="s">
        <v>8271</v>
      </c>
      <c r="Q253" s="10">
        <f t="shared" si="14"/>
        <v>122</v>
      </c>
      <c r="R253">
        <f t="shared" si="15"/>
        <v>203.33333333333334</v>
      </c>
      <c r="S253" t="s">
        <v>8321</v>
      </c>
      <c r="T253" t="s">
        <v>8322</v>
      </c>
    </row>
    <row r="254" spans="1:20" ht="43.5" x14ac:dyDescent="0.3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 s="9">
        <f t="shared" si="12"/>
        <v>41838.991944444446</v>
      </c>
      <c r="K254">
        <v>1403135304</v>
      </c>
      <c r="L254" s="12">
        <f t="shared" si="13"/>
        <v>41808.991944444446</v>
      </c>
      <c r="M254" t="b">
        <v>0</v>
      </c>
      <c r="N254">
        <v>18</v>
      </c>
      <c r="O254" t="b">
        <v>1</v>
      </c>
      <c r="P254" t="s">
        <v>8271</v>
      </c>
      <c r="Q254" s="10">
        <f t="shared" si="14"/>
        <v>211</v>
      </c>
      <c r="R254">
        <f t="shared" si="15"/>
        <v>58.611111111111114</v>
      </c>
      <c r="S254" t="s">
        <v>8321</v>
      </c>
      <c r="T254" t="s">
        <v>8322</v>
      </c>
    </row>
    <row r="255" spans="1:20" ht="43.5" x14ac:dyDescent="0.3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 s="9">
        <f t="shared" si="12"/>
        <v>42582.873611111107</v>
      </c>
      <c r="K255">
        <v>1466710358</v>
      </c>
      <c r="L255" s="12">
        <f t="shared" si="13"/>
        <v>42544.814328703709</v>
      </c>
      <c r="M255" t="b">
        <v>0</v>
      </c>
      <c r="N255">
        <v>21</v>
      </c>
      <c r="O255" t="b">
        <v>1</v>
      </c>
      <c r="P255" t="s">
        <v>8271</v>
      </c>
      <c r="Q255" s="10">
        <f t="shared" si="14"/>
        <v>123.6</v>
      </c>
      <c r="R255">
        <f t="shared" si="15"/>
        <v>29.428571428571427</v>
      </c>
      <c r="S255" t="s">
        <v>8321</v>
      </c>
      <c r="T255" t="s">
        <v>8322</v>
      </c>
    </row>
    <row r="256" spans="1:20" ht="58" x14ac:dyDescent="0.3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 s="9">
        <f t="shared" si="12"/>
        <v>42063.207638888889</v>
      </c>
      <c r="K256">
        <v>1424280938</v>
      </c>
      <c r="L256" s="12">
        <f t="shared" si="13"/>
        <v>42053.733078703706</v>
      </c>
      <c r="M256" t="b">
        <v>0</v>
      </c>
      <c r="N256">
        <v>14</v>
      </c>
      <c r="O256" t="b">
        <v>1</v>
      </c>
      <c r="P256" t="s">
        <v>8271</v>
      </c>
      <c r="Q256" s="10">
        <f t="shared" si="14"/>
        <v>130</v>
      </c>
      <c r="R256">
        <f t="shared" si="15"/>
        <v>46.428571428571431</v>
      </c>
      <c r="S256" t="s">
        <v>8321</v>
      </c>
      <c r="T256" t="s">
        <v>8322</v>
      </c>
    </row>
    <row r="257" spans="1:20" ht="43.5" x14ac:dyDescent="0.3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 s="9">
        <f t="shared" si="12"/>
        <v>42096.662858796291</v>
      </c>
      <c r="K257">
        <v>1422809671</v>
      </c>
      <c r="L257" s="12">
        <f t="shared" si="13"/>
        <v>42036.704525462963</v>
      </c>
      <c r="M257" t="b">
        <v>0</v>
      </c>
      <c r="N257">
        <v>39</v>
      </c>
      <c r="O257" t="b">
        <v>1</v>
      </c>
      <c r="P257" t="s">
        <v>8271</v>
      </c>
      <c r="Q257" s="10">
        <f t="shared" si="14"/>
        <v>152</v>
      </c>
      <c r="R257">
        <f t="shared" si="15"/>
        <v>19.487179487179485</v>
      </c>
      <c r="S257" t="s">
        <v>8321</v>
      </c>
      <c r="T257" t="s">
        <v>8322</v>
      </c>
    </row>
    <row r="258" spans="1:20" ht="58" x14ac:dyDescent="0.3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 s="9">
        <f t="shared" ref="J258:J321" si="16">(((I258/60)/60)/24)+DATE(1970,1,1)</f>
        <v>42510.479861111111</v>
      </c>
      <c r="K258">
        <v>1461151860</v>
      </c>
      <c r="L258" s="12">
        <f t="shared" ref="L258:L321" si="17">(((K258/60)/60)/24)+DATE(1970,1,1)</f>
        <v>42480.479861111111</v>
      </c>
      <c r="M258" t="b">
        <v>0</v>
      </c>
      <c r="N258">
        <v>36</v>
      </c>
      <c r="O258" t="b">
        <v>1</v>
      </c>
      <c r="P258" t="s">
        <v>8271</v>
      </c>
      <c r="Q258" s="10">
        <f t="shared" ref="Q258:Q321" si="18">(E258/D258)*100</f>
        <v>126.2</v>
      </c>
      <c r="R258">
        <f t="shared" ref="R258:R321" si="19">E258/N258</f>
        <v>17.527777777777779</v>
      </c>
      <c r="S258" t="s">
        <v>8321</v>
      </c>
      <c r="T258" t="s">
        <v>8322</v>
      </c>
    </row>
    <row r="259" spans="1:20" ht="43.5" x14ac:dyDescent="0.3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 s="9">
        <f t="shared" si="16"/>
        <v>41866.527222222219</v>
      </c>
      <c r="K259">
        <v>1406896752</v>
      </c>
      <c r="L259" s="12">
        <f t="shared" si="17"/>
        <v>41852.527222222219</v>
      </c>
      <c r="M259" t="b">
        <v>0</v>
      </c>
      <c r="N259">
        <v>19</v>
      </c>
      <c r="O259" t="b">
        <v>1</v>
      </c>
      <c r="P259" t="s">
        <v>8271</v>
      </c>
      <c r="Q259" s="10">
        <f t="shared" si="18"/>
        <v>190</v>
      </c>
      <c r="R259">
        <f t="shared" si="19"/>
        <v>50</v>
      </c>
      <c r="S259" t="s">
        <v>8321</v>
      </c>
      <c r="T259" t="s">
        <v>8322</v>
      </c>
    </row>
    <row r="260" spans="1:20" ht="58" x14ac:dyDescent="0.3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 s="9">
        <f t="shared" si="16"/>
        <v>42672.125</v>
      </c>
      <c r="K260">
        <v>1475248279</v>
      </c>
      <c r="L260" s="12">
        <f t="shared" si="17"/>
        <v>42643.632858796293</v>
      </c>
      <c r="M260" t="b">
        <v>0</v>
      </c>
      <c r="N260">
        <v>12</v>
      </c>
      <c r="O260" t="b">
        <v>1</v>
      </c>
      <c r="P260" t="s">
        <v>8271</v>
      </c>
      <c r="Q260" s="10">
        <f t="shared" si="18"/>
        <v>139</v>
      </c>
      <c r="R260">
        <f t="shared" si="19"/>
        <v>57.916666666666664</v>
      </c>
      <c r="S260" t="s">
        <v>8321</v>
      </c>
      <c r="T260" t="s">
        <v>8322</v>
      </c>
    </row>
    <row r="261" spans="1:20" ht="58" x14ac:dyDescent="0.3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 s="9">
        <f t="shared" si="16"/>
        <v>41882.833333333336</v>
      </c>
      <c r="K261">
        <v>1405971690</v>
      </c>
      <c r="L261" s="12">
        <f t="shared" si="17"/>
        <v>41841.820486111108</v>
      </c>
      <c r="M261" t="b">
        <v>0</v>
      </c>
      <c r="N261">
        <v>30</v>
      </c>
      <c r="O261" t="b">
        <v>1</v>
      </c>
      <c r="P261" t="s">
        <v>8271</v>
      </c>
      <c r="Q261" s="10">
        <f t="shared" si="18"/>
        <v>214.6</v>
      </c>
      <c r="R261">
        <f t="shared" si="19"/>
        <v>35.766666666666666</v>
      </c>
      <c r="S261" t="s">
        <v>8321</v>
      </c>
      <c r="T261" t="s">
        <v>8322</v>
      </c>
    </row>
    <row r="262" spans="1:20" ht="58" x14ac:dyDescent="0.3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 s="9">
        <f t="shared" si="16"/>
        <v>42142.249814814815</v>
      </c>
      <c r="K262">
        <v>1430114384</v>
      </c>
      <c r="L262" s="12">
        <f t="shared" si="17"/>
        <v>42121.249814814815</v>
      </c>
      <c r="M262" t="b">
        <v>0</v>
      </c>
      <c r="N262">
        <v>10</v>
      </c>
      <c r="O262" t="b">
        <v>1</v>
      </c>
      <c r="P262" t="s">
        <v>8271</v>
      </c>
      <c r="Q262" s="10">
        <f t="shared" si="18"/>
        <v>158.20000000000002</v>
      </c>
      <c r="R262">
        <f t="shared" si="19"/>
        <v>79.099999999999994</v>
      </c>
      <c r="S262" t="s">
        <v>8321</v>
      </c>
      <c r="T262" t="s">
        <v>8322</v>
      </c>
    </row>
    <row r="263" spans="1:20" ht="43.5" x14ac:dyDescent="0.3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 s="9">
        <f t="shared" si="16"/>
        <v>42037.207638888889</v>
      </c>
      <c r="K263">
        <v>1421439552</v>
      </c>
      <c r="L263" s="12">
        <f t="shared" si="17"/>
        <v>42020.846666666665</v>
      </c>
      <c r="M263" t="b">
        <v>0</v>
      </c>
      <c r="N263">
        <v>10</v>
      </c>
      <c r="O263" t="b">
        <v>1</v>
      </c>
      <c r="P263" t="s">
        <v>8271</v>
      </c>
      <c r="Q263" s="10">
        <f t="shared" si="18"/>
        <v>110.00000000000001</v>
      </c>
      <c r="R263">
        <f t="shared" si="19"/>
        <v>55</v>
      </c>
      <c r="S263" t="s">
        <v>8321</v>
      </c>
      <c r="T263" t="s">
        <v>8322</v>
      </c>
    </row>
    <row r="264" spans="1:20" ht="43.5" x14ac:dyDescent="0.3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 s="9">
        <f t="shared" si="16"/>
        <v>42225.666666666672</v>
      </c>
      <c r="K264">
        <v>1438188106</v>
      </c>
      <c r="L264" s="12">
        <f t="shared" si="17"/>
        <v>42214.6956712963</v>
      </c>
      <c r="M264" t="b">
        <v>0</v>
      </c>
      <c r="N264">
        <v>7</v>
      </c>
      <c r="O264" t="b">
        <v>1</v>
      </c>
      <c r="P264" t="s">
        <v>8271</v>
      </c>
      <c r="Q264" s="10">
        <f t="shared" si="18"/>
        <v>106</v>
      </c>
      <c r="R264">
        <f t="shared" si="19"/>
        <v>75.714285714285708</v>
      </c>
      <c r="S264" t="s">
        <v>8321</v>
      </c>
      <c r="T264" t="s">
        <v>8322</v>
      </c>
    </row>
    <row r="265" spans="1:20" ht="58" x14ac:dyDescent="0.3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 s="9">
        <f t="shared" si="16"/>
        <v>42198.041666666672</v>
      </c>
      <c r="K265">
        <v>1434997018</v>
      </c>
      <c r="L265" s="12">
        <f t="shared" si="17"/>
        <v>42177.761782407411</v>
      </c>
      <c r="M265" t="b">
        <v>0</v>
      </c>
      <c r="N265">
        <v>18</v>
      </c>
      <c r="O265" t="b">
        <v>1</v>
      </c>
      <c r="P265" t="s">
        <v>8271</v>
      </c>
      <c r="Q265" s="10">
        <f t="shared" si="18"/>
        <v>132</v>
      </c>
      <c r="R265">
        <f t="shared" si="19"/>
        <v>36.666666666666664</v>
      </c>
      <c r="S265" t="s">
        <v>8321</v>
      </c>
      <c r="T265" t="s">
        <v>8322</v>
      </c>
    </row>
    <row r="266" spans="1:20" ht="58" x14ac:dyDescent="0.3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 s="9">
        <f t="shared" si="16"/>
        <v>42319.802858796291</v>
      </c>
      <c r="K266">
        <v>1444673767</v>
      </c>
      <c r="L266" s="12">
        <f t="shared" si="17"/>
        <v>42289.761192129634</v>
      </c>
      <c r="M266" t="b">
        <v>0</v>
      </c>
      <c r="N266">
        <v>8</v>
      </c>
      <c r="O266" t="b">
        <v>1</v>
      </c>
      <c r="P266" t="s">
        <v>8271</v>
      </c>
      <c r="Q266" s="10">
        <f t="shared" si="18"/>
        <v>126.2</v>
      </c>
      <c r="R266">
        <f t="shared" si="19"/>
        <v>78.875</v>
      </c>
      <c r="S266" t="s">
        <v>8321</v>
      </c>
      <c r="T266" t="s">
        <v>8322</v>
      </c>
    </row>
    <row r="267" spans="1:20" ht="43.5" x14ac:dyDescent="0.3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 s="9">
        <f t="shared" si="16"/>
        <v>42583.791666666672</v>
      </c>
      <c r="K267">
        <v>1467648456</v>
      </c>
      <c r="L267" s="12">
        <f t="shared" si="17"/>
        <v>42555.671944444446</v>
      </c>
      <c r="M267" t="b">
        <v>0</v>
      </c>
      <c r="N267">
        <v>25</v>
      </c>
      <c r="O267" t="b">
        <v>1</v>
      </c>
      <c r="P267" t="s">
        <v>8271</v>
      </c>
      <c r="Q267" s="10">
        <f t="shared" si="18"/>
        <v>105.49000000000002</v>
      </c>
      <c r="R267">
        <f t="shared" si="19"/>
        <v>21.098000000000003</v>
      </c>
      <c r="S267" t="s">
        <v>8321</v>
      </c>
      <c r="T267" t="s">
        <v>8322</v>
      </c>
    </row>
    <row r="268" spans="1:20" ht="29" x14ac:dyDescent="0.3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 s="9">
        <f t="shared" si="16"/>
        <v>42176.570393518516</v>
      </c>
      <c r="K268">
        <v>1432302082</v>
      </c>
      <c r="L268" s="12">
        <f t="shared" si="17"/>
        <v>42146.570393518516</v>
      </c>
      <c r="M268" t="b">
        <v>0</v>
      </c>
      <c r="N268">
        <v>9</v>
      </c>
      <c r="O268" t="b">
        <v>1</v>
      </c>
      <c r="P268" t="s">
        <v>8271</v>
      </c>
      <c r="Q268" s="10">
        <f t="shared" si="18"/>
        <v>100</v>
      </c>
      <c r="R268">
        <f t="shared" si="19"/>
        <v>55.555555555555557</v>
      </c>
      <c r="S268" t="s">
        <v>8321</v>
      </c>
      <c r="T268" t="s">
        <v>8322</v>
      </c>
    </row>
    <row r="269" spans="1:20" ht="43.5" x14ac:dyDescent="0.3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 s="9">
        <f t="shared" si="16"/>
        <v>42460.720555555556</v>
      </c>
      <c r="K269">
        <v>1456856256</v>
      </c>
      <c r="L269" s="12">
        <f t="shared" si="17"/>
        <v>42430.762222222227</v>
      </c>
      <c r="M269" t="b">
        <v>0</v>
      </c>
      <c r="N269">
        <v>14</v>
      </c>
      <c r="O269" t="b">
        <v>1</v>
      </c>
      <c r="P269" t="s">
        <v>8271</v>
      </c>
      <c r="Q269" s="10">
        <f t="shared" si="18"/>
        <v>100</v>
      </c>
      <c r="R269">
        <f t="shared" si="19"/>
        <v>35.714285714285715</v>
      </c>
      <c r="S269" t="s">
        <v>8321</v>
      </c>
      <c r="T269" t="s">
        <v>8322</v>
      </c>
    </row>
    <row r="270" spans="1:20" ht="43.5" x14ac:dyDescent="0.3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 s="9">
        <f t="shared" si="16"/>
        <v>42548.791666666672</v>
      </c>
      <c r="K270">
        <v>1463144254</v>
      </c>
      <c r="L270" s="12">
        <f t="shared" si="17"/>
        <v>42503.539976851855</v>
      </c>
      <c r="M270" t="b">
        <v>0</v>
      </c>
      <c r="N270">
        <v>28</v>
      </c>
      <c r="O270" t="b">
        <v>1</v>
      </c>
      <c r="P270" t="s">
        <v>8271</v>
      </c>
      <c r="Q270" s="10">
        <f t="shared" si="18"/>
        <v>126.6</v>
      </c>
      <c r="R270">
        <f t="shared" si="19"/>
        <v>22.607142857142858</v>
      </c>
      <c r="S270" t="s">
        <v>8321</v>
      </c>
      <c r="T270" t="s">
        <v>8322</v>
      </c>
    </row>
    <row r="271" spans="1:20" ht="43.5" x14ac:dyDescent="0.3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 s="9">
        <f t="shared" si="16"/>
        <v>42246</v>
      </c>
      <c r="K271">
        <v>1438715077</v>
      </c>
      <c r="L271" s="12">
        <f t="shared" si="17"/>
        <v>42220.79487268519</v>
      </c>
      <c r="M271" t="b">
        <v>0</v>
      </c>
      <c r="N271">
        <v>17</v>
      </c>
      <c r="O271" t="b">
        <v>1</v>
      </c>
      <c r="P271" t="s">
        <v>8271</v>
      </c>
      <c r="Q271" s="10">
        <f t="shared" si="18"/>
        <v>202</v>
      </c>
      <c r="R271">
        <f t="shared" si="19"/>
        <v>59.411764705882355</v>
      </c>
      <c r="S271" t="s">
        <v>8321</v>
      </c>
      <c r="T271" t="s">
        <v>8322</v>
      </c>
    </row>
    <row r="272" spans="1:20" ht="43.5" x14ac:dyDescent="0.3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 s="9">
        <f t="shared" si="16"/>
        <v>41966.936909722222</v>
      </c>
      <c r="K272">
        <v>1415053749</v>
      </c>
      <c r="L272" s="12">
        <f t="shared" si="17"/>
        <v>41946.936909722222</v>
      </c>
      <c r="M272" t="b">
        <v>0</v>
      </c>
      <c r="N272">
        <v>1</v>
      </c>
      <c r="O272" t="b">
        <v>0</v>
      </c>
      <c r="P272" t="s">
        <v>8305</v>
      </c>
      <c r="Q272" s="10">
        <f t="shared" si="18"/>
        <v>20</v>
      </c>
      <c r="R272">
        <f t="shared" si="19"/>
        <v>100</v>
      </c>
      <c r="S272" t="s">
        <v>8321</v>
      </c>
      <c r="T272" t="s">
        <v>8363</v>
      </c>
    </row>
    <row r="273" spans="1:20" ht="43.5" x14ac:dyDescent="0.3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 s="9">
        <f t="shared" si="16"/>
        <v>42643.749155092592</v>
      </c>
      <c r="K273">
        <v>1471370327</v>
      </c>
      <c r="L273" s="12">
        <f t="shared" si="17"/>
        <v>42598.749155092592</v>
      </c>
      <c r="M273" t="b">
        <v>0</v>
      </c>
      <c r="N273">
        <v>2</v>
      </c>
      <c r="O273" t="b">
        <v>0</v>
      </c>
      <c r="P273" t="s">
        <v>8305</v>
      </c>
      <c r="Q273" s="10">
        <f t="shared" si="18"/>
        <v>6</v>
      </c>
      <c r="R273">
        <f t="shared" si="19"/>
        <v>15</v>
      </c>
      <c r="S273" t="s">
        <v>8321</v>
      </c>
      <c r="T273" t="s">
        <v>8363</v>
      </c>
    </row>
    <row r="274" spans="1:20" ht="43.5" x14ac:dyDescent="0.3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 s="9">
        <f t="shared" si="16"/>
        <v>42402.478981481487</v>
      </c>
      <c r="K274">
        <v>1452598184</v>
      </c>
      <c r="L274" s="12">
        <f t="shared" si="17"/>
        <v>42381.478981481487</v>
      </c>
      <c r="M274" t="b">
        <v>0</v>
      </c>
      <c r="N274">
        <v>17</v>
      </c>
      <c r="O274" t="b">
        <v>1</v>
      </c>
      <c r="P274" t="s">
        <v>8271</v>
      </c>
      <c r="Q274" s="10">
        <f t="shared" si="18"/>
        <v>100</v>
      </c>
      <c r="R274">
        <f t="shared" si="19"/>
        <v>29.411764705882351</v>
      </c>
      <c r="S274" t="s">
        <v>8321</v>
      </c>
      <c r="T274" t="s">
        <v>8322</v>
      </c>
    </row>
    <row r="275" spans="1:20" ht="43.5" x14ac:dyDescent="0.3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 s="9">
        <f t="shared" si="16"/>
        <v>41861.665972222225</v>
      </c>
      <c r="K275">
        <v>1404833442</v>
      </c>
      <c r="L275" s="12">
        <f t="shared" si="17"/>
        <v>41828.646319444444</v>
      </c>
      <c r="M275" t="b">
        <v>0</v>
      </c>
      <c r="N275">
        <v>9</v>
      </c>
      <c r="O275" t="b">
        <v>1</v>
      </c>
      <c r="P275" t="s">
        <v>8271</v>
      </c>
      <c r="Q275" s="10">
        <f t="shared" si="18"/>
        <v>104</v>
      </c>
      <c r="R275">
        <f t="shared" si="19"/>
        <v>57.777777777777779</v>
      </c>
      <c r="S275" t="s">
        <v>8321</v>
      </c>
      <c r="T275" t="s">
        <v>8322</v>
      </c>
    </row>
    <row r="276" spans="1:20" ht="29" x14ac:dyDescent="0.3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 s="9">
        <f t="shared" si="16"/>
        <v>41912.666666666664</v>
      </c>
      <c r="K276">
        <v>1409493800</v>
      </c>
      <c r="L276" s="12">
        <f t="shared" si="17"/>
        <v>41882.585648148146</v>
      </c>
      <c r="M276" t="b">
        <v>0</v>
      </c>
      <c r="N276">
        <v>18</v>
      </c>
      <c r="O276" t="b">
        <v>1</v>
      </c>
      <c r="P276" t="s">
        <v>8271</v>
      </c>
      <c r="Q276" s="10">
        <f t="shared" si="18"/>
        <v>121.2</v>
      </c>
      <c r="R276">
        <f t="shared" si="19"/>
        <v>33.666666666666664</v>
      </c>
      <c r="S276" t="s">
        <v>8321</v>
      </c>
      <c r="T276" t="s">
        <v>8322</v>
      </c>
    </row>
    <row r="277" spans="1:20" ht="29" x14ac:dyDescent="0.3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 s="9">
        <f t="shared" si="16"/>
        <v>41805.666666666664</v>
      </c>
      <c r="K277">
        <v>1400606573</v>
      </c>
      <c r="L277" s="12">
        <f t="shared" si="17"/>
        <v>41779.724224537036</v>
      </c>
      <c r="M277" t="b">
        <v>0</v>
      </c>
      <c r="N277">
        <v>21</v>
      </c>
      <c r="O277" t="b">
        <v>1</v>
      </c>
      <c r="P277" t="s">
        <v>8271</v>
      </c>
      <c r="Q277" s="10">
        <f t="shared" si="18"/>
        <v>113.99999999999999</v>
      </c>
      <c r="R277">
        <f t="shared" si="19"/>
        <v>27.142857142857142</v>
      </c>
      <c r="S277" t="s">
        <v>8321</v>
      </c>
      <c r="T277" t="s">
        <v>8322</v>
      </c>
    </row>
    <row r="278" spans="1:20" ht="43.5" x14ac:dyDescent="0.3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 s="9">
        <f t="shared" si="16"/>
        <v>42062.716145833328</v>
      </c>
      <c r="K278">
        <v>1422465075</v>
      </c>
      <c r="L278" s="12">
        <f t="shared" si="17"/>
        <v>42032.716145833328</v>
      </c>
      <c r="M278" t="b">
        <v>0</v>
      </c>
      <c r="N278">
        <v>46</v>
      </c>
      <c r="O278" t="b">
        <v>1</v>
      </c>
      <c r="P278" t="s">
        <v>8271</v>
      </c>
      <c r="Q278" s="10">
        <f t="shared" si="18"/>
        <v>239.4</v>
      </c>
      <c r="R278">
        <f t="shared" si="19"/>
        <v>26.021739130434781</v>
      </c>
      <c r="S278" t="s">
        <v>8321</v>
      </c>
      <c r="T278" t="s">
        <v>8322</v>
      </c>
    </row>
    <row r="279" spans="1:20" ht="43.5" x14ac:dyDescent="0.3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 s="9">
        <f t="shared" si="16"/>
        <v>42489.165972222225</v>
      </c>
      <c r="K279">
        <v>1459220588</v>
      </c>
      <c r="L279" s="12">
        <f t="shared" si="17"/>
        <v>42458.127175925925</v>
      </c>
      <c r="M279" t="b">
        <v>0</v>
      </c>
      <c r="N279">
        <v>7</v>
      </c>
      <c r="O279" t="b">
        <v>1</v>
      </c>
      <c r="P279" t="s">
        <v>8305</v>
      </c>
      <c r="Q279" s="10">
        <f t="shared" si="18"/>
        <v>105</v>
      </c>
      <c r="R279">
        <f t="shared" si="19"/>
        <v>75</v>
      </c>
      <c r="S279" t="s">
        <v>8321</v>
      </c>
      <c r="T279" t="s">
        <v>8363</v>
      </c>
    </row>
    <row r="280" spans="1:20" ht="58" x14ac:dyDescent="0.3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 s="9">
        <f t="shared" si="16"/>
        <v>42659.875</v>
      </c>
      <c r="K280">
        <v>1473189335</v>
      </c>
      <c r="L280" s="12">
        <f t="shared" si="17"/>
        <v>42619.802488425921</v>
      </c>
      <c r="M280" t="b">
        <v>0</v>
      </c>
      <c r="N280">
        <v>15</v>
      </c>
      <c r="O280" t="b">
        <v>1</v>
      </c>
      <c r="P280" t="s">
        <v>8305</v>
      </c>
      <c r="Q280" s="10">
        <f t="shared" si="18"/>
        <v>112.99999999999999</v>
      </c>
      <c r="R280">
        <f t="shared" si="19"/>
        <v>37.666666666666664</v>
      </c>
      <c r="S280" t="s">
        <v>8321</v>
      </c>
      <c r="T280" t="s">
        <v>8363</v>
      </c>
    </row>
    <row r="281" spans="1:20" ht="58" x14ac:dyDescent="0.3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 s="9">
        <f t="shared" si="16"/>
        <v>42226.958333333328</v>
      </c>
      <c r="K281">
        <v>1434625937</v>
      </c>
      <c r="L281" s="12">
        <f t="shared" si="17"/>
        <v>42173.466863425929</v>
      </c>
      <c r="M281" t="b">
        <v>0</v>
      </c>
      <c r="N281">
        <v>3</v>
      </c>
      <c r="O281" t="b">
        <v>1</v>
      </c>
      <c r="P281" t="s">
        <v>8305</v>
      </c>
      <c r="Q281" s="10">
        <f t="shared" si="18"/>
        <v>100</v>
      </c>
      <c r="R281">
        <f t="shared" si="19"/>
        <v>166.66666666666666</v>
      </c>
      <c r="S281" t="s">
        <v>8321</v>
      </c>
      <c r="T281" t="s">
        <v>8363</v>
      </c>
    </row>
    <row r="282" spans="1:20" ht="43.5" x14ac:dyDescent="0.3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 s="9">
        <f t="shared" si="16"/>
        <v>42613.865405092598</v>
      </c>
      <c r="K282">
        <v>1470948371</v>
      </c>
      <c r="L282" s="12">
        <f t="shared" si="17"/>
        <v>42593.865405092598</v>
      </c>
      <c r="M282" t="b">
        <v>0</v>
      </c>
      <c r="N282">
        <v>8</v>
      </c>
      <c r="O282" t="b">
        <v>1</v>
      </c>
      <c r="P282" t="s">
        <v>8271</v>
      </c>
      <c r="Q282" s="10">
        <f t="shared" si="18"/>
        <v>100.2</v>
      </c>
      <c r="R282">
        <f t="shared" si="19"/>
        <v>62.625</v>
      </c>
      <c r="S282" t="s">
        <v>8321</v>
      </c>
      <c r="T282" t="s">
        <v>8322</v>
      </c>
    </row>
    <row r="283" spans="1:20" ht="58" x14ac:dyDescent="0.3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 s="9">
        <f t="shared" si="16"/>
        <v>41948.890567129631</v>
      </c>
      <c r="K283">
        <v>1413404545</v>
      </c>
      <c r="L283" s="12">
        <f t="shared" si="17"/>
        <v>41927.848900462966</v>
      </c>
      <c r="M283" t="b">
        <v>0</v>
      </c>
      <c r="N283">
        <v>9</v>
      </c>
      <c r="O283" t="b">
        <v>1</v>
      </c>
      <c r="P283" t="s">
        <v>8271</v>
      </c>
      <c r="Q283" s="10">
        <f t="shared" si="18"/>
        <v>106.02199999999999</v>
      </c>
      <c r="R283">
        <f t="shared" si="19"/>
        <v>58.901111111111113</v>
      </c>
      <c r="S283" t="s">
        <v>8321</v>
      </c>
      <c r="T283" t="s">
        <v>8322</v>
      </c>
    </row>
    <row r="284" spans="1:20" ht="58" x14ac:dyDescent="0.3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 s="9">
        <f t="shared" si="16"/>
        <v>42146.875</v>
      </c>
      <c r="K284">
        <v>1430734844</v>
      </c>
      <c r="L284" s="12">
        <f t="shared" si="17"/>
        <v>42128.431064814817</v>
      </c>
      <c r="M284" t="b">
        <v>0</v>
      </c>
      <c r="N284">
        <v>1</v>
      </c>
      <c r="O284" t="b">
        <v>0</v>
      </c>
      <c r="P284" t="s">
        <v>8271</v>
      </c>
      <c r="Q284" s="10">
        <f t="shared" si="18"/>
        <v>2</v>
      </c>
      <c r="R284">
        <f t="shared" si="19"/>
        <v>10</v>
      </c>
      <c r="S284" t="s">
        <v>8321</v>
      </c>
      <c r="T284" t="s">
        <v>8322</v>
      </c>
    </row>
    <row r="285" spans="1:20" ht="29" x14ac:dyDescent="0.3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 s="9">
        <f t="shared" si="16"/>
        <v>42786.018506944441</v>
      </c>
      <c r="K285">
        <v>1484958399</v>
      </c>
      <c r="L285" s="12">
        <f t="shared" si="17"/>
        <v>42756.018506944441</v>
      </c>
      <c r="M285" t="b">
        <v>0</v>
      </c>
      <c r="N285">
        <v>1</v>
      </c>
      <c r="O285" t="b">
        <v>0</v>
      </c>
      <c r="P285" t="s">
        <v>8305</v>
      </c>
      <c r="Q285" s="10">
        <f t="shared" si="18"/>
        <v>5</v>
      </c>
      <c r="R285">
        <f t="shared" si="19"/>
        <v>25</v>
      </c>
      <c r="S285" t="s">
        <v>8321</v>
      </c>
      <c r="T285" t="s">
        <v>8363</v>
      </c>
    </row>
    <row r="286" spans="1:20" ht="29" x14ac:dyDescent="0.3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 s="9">
        <f t="shared" si="16"/>
        <v>42155.644467592589</v>
      </c>
      <c r="K286">
        <v>1430494082</v>
      </c>
      <c r="L286" s="12">
        <f t="shared" si="17"/>
        <v>42125.644467592589</v>
      </c>
      <c r="M286" t="b">
        <v>0</v>
      </c>
      <c r="N286">
        <v>1</v>
      </c>
      <c r="O286" t="b">
        <v>0</v>
      </c>
      <c r="P286" t="s">
        <v>8271</v>
      </c>
      <c r="Q286" s="10">
        <f t="shared" si="18"/>
        <v>20</v>
      </c>
      <c r="R286">
        <f t="shared" si="19"/>
        <v>100</v>
      </c>
      <c r="S286" t="s">
        <v>8321</v>
      </c>
      <c r="T286" t="s">
        <v>8322</v>
      </c>
    </row>
    <row r="287" spans="1:20" x14ac:dyDescent="0.3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 s="9">
        <f t="shared" si="16"/>
        <v>41920.16269675926</v>
      </c>
      <c r="K287">
        <v>1410148457</v>
      </c>
      <c r="L287" s="12">
        <f t="shared" si="17"/>
        <v>41890.16269675926</v>
      </c>
      <c r="M287" t="b">
        <v>0</v>
      </c>
      <c r="N287">
        <v>1</v>
      </c>
      <c r="O287" t="b">
        <v>0</v>
      </c>
      <c r="P287" t="s">
        <v>8271</v>
      </c>
      <c r="Q287" s="10">
        <f t="shared" si="18"/>
        <v>0.2</v>
      </c>
      <c r="R287">
        <f t="shared" si="19"/>
        <v>1</v>
      </c>
      <c r="S287" t="s">
        <v>8321</v>
      </c>
      <c r="T287" t="s">
        <v>8322</v>
      </c>
    </row>
    <row r="288" spans="1:20" ht="43.5" x14ac:dyDescent="0.3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 s="9">
        <f t="shared" si="16"/>
        <v>41899.872685185182</v>
      </c>
      <c r="K288">
        <v>1408395400</v>
      </c>
      <c r="L288" s="12">
        <f t="shared" si="17"/>
        <v>41869.872685185182</v>
      </c>
      <c r="M288" t="b">
        <v>0</v>
      </c>
      <c r="N288">
        <v>7</v>
      </c>
      <c r="O288" t="b">
        <v>0</v>
      </c>
      <c r="P288" t="s">
        <v>8271</v>
      </c>
      <c r="Q288" s="10">
        <f t="shared" si="18"/>
        <v>14.000000000000002</v>
      </c>
      <c r="R288">
        <f t="shared" si="19"/>
        <v>10</v>
      </c>
      <c r="S288" t="s">
        <v>8321</v>
      </c>
      <c r="T288" t="s">
        <v>8322</v>
      </c>
    </row>
    <row r="289" spans="1:20" ht="43.5" x14ac:dyDescent="0.3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 s="9">
        <f t="shared" si="16"/>
        <v>42339.249305555553</v>
      </c>
      <c r="K289">
        <v>1446048367</v>
      </c>
      <c r="L289" s="12">
        <f t="shared" si="17"/>
        <v>42305.670914351853</v>
      </c>
      <c r="M289" t="b">
        <v>0</v>
      </c>
      <c r="N289">
        <v>5</v>
      </c>
      <c r="O289" t="b">
        <v>0</v>
      </c>
      <c r="P289" t="s">
        <v>8271</v>
      </c>
      <c r="Q289" s="10">
        <f t="shared" si="18"/>
        <v>60</v>
      </c>
      <c r="R289">
        <f t="shared" si="19"/>
        <v>60</v>
      </c>
      <c r="S289" t="s">
        <v>8321</v>
      </c>
      <c r="T289" t="s">
        <v>8322</v>
      </c>
    </row>
    <row r="290" spans="1:20" ht="43.5" x14ac:dyDescent="0.3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 s="9">
        <f t="shared" si="16"/>
        <v>41768.286805555559</v>
      </c>
      <c r="K290">
        <v>1399058797</v>
      </c>
      <c r="L290" s="12">
        <f t="shared" si="17"/>
        <v>41761.810150462967</v>
      </c>
      <c r="M290" t="b">
        <v>0</v>
      </c>
      <c r="N290">
        <v>0</v>
      </c>
      <c r="O290" t="b">
        <v>0</v>
      </c>
      <c r="P290" t="s">
        <v>8271</v>
      </c>
      <c r="Q290" s="10">
        <f t="shared" si="18"/>
        <v>0</v>
      </c>
      <c r="R290" t="e">
        <f t="shared" si="19"/>
        <v>#DIV/0!</v>
      </c>
      <c r="S290" t="s">
        <v>8321</v>
      </c>
      <c r="T290" t="s">
        <v>8322</v>
      </c>
    </row>
    <row r="291" spans="1:20" ht="43.5" x14ac:dyDescent="0.3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 s="9">
        <f t="shared" si="16"/>
        <v>41958.833333333328</v>
      </c>
      <c r="K291">
        <v>1413477228</v>
      </c>
      <c r="L291" s="12">
        <f t="shared" si="17"/>
        <v>41928.690138888887</v>
      </c>
      <c r="M291" t="b">
        <v>0</v>
      </c>
      <c r="N291">
        <v>2</v>
      </c>
      <c r="O291" t="b">
        <v>0</v>
      </c>
      <c r="P291" t="s">
        <v>8271</v>
      </c>
      <c r="Q291" s="10">
        <f t="shared" si="18"/>
        <v>22</v>
      </c>
      <c r="R291">
        <f t="shared" si="19"/>
        <v>55</v>
      </c>
      <c r="S291" t="s">
        <v>8321</v>
      </c>
      <c r="T291" t="s">
        <v>8322</v>
      </c>
    </row>
    <row r="292" spans="1:20" ht="43.5" x14ac:dyDescent="0.3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 s="9">
        <f t="shared" si="16"/>
        <v>42505.848067129627</v>
      </c>
      <c r="K292">
        <v>1460751673</v>
      </c>
      <c r="L292" s="12">
        <f t="shared" si="17"/>
        <v>42475.848067129627</v>
      </c>
      <c r="M292" t="b">
        <v>0</v>
      </c>
      <c r="N292">
        <v>6</v>
      </c>
      <c r="O292" t="b">
        <v>0</v>
      </c>
      <c r="P292" t="s">
        <v>8271</v>
      </c>
      <c r="Q292" s="10">
        <f t="shared" si="18"/>
        <v>27.400000000000002</v>
      </c>
      <c r="R292">
        <f t="shared" si="19"/>
        <v>22.833333333333332</v>
      </c>
      <c r="S292" t="s">
        <v>8321</v>
      </c>
      <c r="T292" t="s">
        <v>8322</v>
      </c>
    </row>
    <row r="293" spans="1:20" ht="43.5" x14ac:dyDescent="0.3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 s="9">
        <f t="shared" si="16"/>
        <v>42337.581064814818</v>
      </c>
      <c r="K293">
        <v>1446209804</v>
      </c>
      <c r="L293" s="12">
        <f t="shared" si="17"/>
        <v>42307.539398148147</v>
      </c>
      <c r="M293" t="b">
        <v>0</v>
      </c>
      <c r="N293">
        <v>0</v>
      </c>
      <c r="O293" t="b">
        <v>0</v>
      </c>
      <c r="P293" t="s">
        <v>8271</v>
      </c>
      <c r="Q293" s="10">
        <f t="shared" si="18"/>
        <v>0</v>
      </c>
      <c r="R293" t="e">
        <f t="shared" si="19"/>
        <v>#DIV/0!</v>
      </c>
      <c r="S293" t="s">
        <v>8321</v>
      </c>
      <c r="T293" t="s">
        <v>8322</v>
      </c>
    </row>
    <row r="294" spans="1:20" ht="29" x14ac:dyDescent="0.3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 s="9">
        <f t="shared" si="16"/>
        <v>41817.120069444441</v>
      </c>
      <c r="K294">
        <v>1402455174</v>
      </c>
      <c r="L294" s="12">
        <f t="shared" si="17"/>
        <v>41801.120069444441</v>
      </c>
      <c r="M294" t="b">
        <v>0</v>
      </c>
      <c r="N294">
        <v>8</v>
      </c>
      <c r="O294" t="b">
        <v>0</v>
      </c>
      <c r="P294" t="s">
        <v>8270</v>
      </c>
      <c r="Q294" s="10">
        <f t="shared" si="18"/>
        <v>26.953125</v>
      </c>
      <c r="R294">
        <f t="shared" si="19"/>
        <v>17.25</v>
      </c>
      <c r="S294" t="s">
        <v>8314</v>
      </c>
      <c r="T294" t="s">
        <v>8320</v>
      </c>
    </row>
    <row r="295" spans="1:20" ht="43.5" x14ac:dyDescent="0.3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 s="9">
        <f t="shared" si="16"/>
        <v>42272.122210648144</v>
      </c>
      <c r="K295">
        <v>1440557759</v>
      </c>
      <c r="L295" s="12">
        <f t="shared" si="17"/>
        <v>42242.122210648144</v>
      </c>
      <c r="M295" t="b">
        <v>0</v>
      </c>
      <c r="N295">
        <v>0</v>
      </c>
      <c r="O295" t="b">
        <v>0</v>
      </c>
      <c r="P295" t="s">
        <v>8272</v>
      </c>
      <c r="Q295" s="10">
        <f t="shared" si="18"/>
        <v>0</v>
      </c>
      <c r="R295" t="e">
        <f t="shared" si="19"/>
        <v>#DIV/0!</v>
      </c>
      <c r="S295" t="s">
        <v>8323</v>
      </c>
      <c r="T295" t="s">
        <v>8324</v>
      </c>
    </row>
    <row r="296" spans="1:20" ht="29" x14ac:dyDescent="0.3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 s="9">
        <f t="shared" si="16"/>
        <v>42035.841666666667</v>
      </c>
      <c r="K296">
        <v>1420091999</v>
      </c>
      <c r="L296" s="12">
        <f t="shared" si="17"/>
        <v>42005.24998842593</v>
      </c>
      <c r="M296" t="b">
        <v>0</v>
      </c>
      <c r="N296">
        <v>0</v>
      </c>
      <c r="O296" t="b">
        <v>0</v>
      </c>
      <c r="P296" t="s">
        <v>8291</v>
      </c>
      <c r="Q296" s="10">
        <f t="shared" si="18"/>
        <v>0</v>
      </c>
      <c r="R296" t="e">
        <f t="shared" si="19"/>
        <v>#DIV/0!</v>
      </c>
      <c r="S296" t="s">
        <v>8342</v>
      </c>
      <c r="T296" t="s">
        <v>8349</v>
      </c>
    </row>
    <row r="297" spans="1:20" ht="43.5" x14ac:dyDescent="0.3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 s="9">
        <f t="shared" si="16"/>
        <v>42481.099803240737</v>
      </c>
      <c r="K297">
        <v>1456025023</v>
      </c>
      <c r="L297" s="12">
        <f t="shared" si="17"/>
        <v>42421.141469907408</v>
      </c>
      <c r="M297" t="b">
        <v>0</v>
      </c>
      <c r="N297">
        <v>0</v>
      </c>
      <c r="O297" t="b">
        <v>0</v>
      </c>
      <c r="P297" t="s">
        <v>8271</v>
      </c>
      <c r="Q297" s="10">
        <f t="shared" si="18"/>
        <v>0</v>
      </c>
      <c r="R297" t="e">
        <f t="shared" si="19"/>
        <v>#DIV/0!</v>
      </c>
      <c r="S297" t="s">
        <v>8321</v>
      </c>
      <c r="T297" t="s">
        <v>8322</v>
      </c>
    </row>
    <row r="298" spans="1:20" ht="43.5" x14ac:dyDescent="0.3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 s="9">
        <f t="shared" si="16"/>
        <v>42484.86482638889</v>
      </c>
      <c r="K298">
        <v>1460666721</v>
      </c>
      <c r="L298" s="12">
        <f t="shared" si="17"/>
        <v>42474.86482638889</v>
      </c>
      <c r="M298" t="b">
        <v>0</v>
      </c>
      <c r="N298">
        <v>1</v>
      </c>
      <c r="O298" t="b">
        <v>0</v>
      </c>
      <c r="P298" t="s">
        <v>8304</v>
      </c>
      <c r="Q298" s="10">
        <f t="shared" si="18"/>
        <v>0.18867924528301888</v>
      </c>
      <c r="R298">
        <f t="shared" si="19"/>
        <v>1</v>
      </c>
      <c r="S298" t="s">
        <v>8326</v>
      </c>
      <c r="T298" t="s">
        <v>8362</v>
      </c>
    </row>
    <row r="299" spans="1:20" ht="43.5" x14ac:dyDescent="0.3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 s="9">
        <f t="shared" si="16"/>
        <v>41427.84684027778</v>
      </c>
      <c r="K299">
        <v>1368476367</v>
      </c>
      <c r="L299" s="12">
        <f t="shared" si="17"/>
        <v>41407.84684027778</v>
      </c>
      <c r="M299" t="b">
        <v>0</v>
      </c>
      <c r="N299">
        <v>0</v>
      </c>
      <c r="O299" t="b">
        <v>0</v>
      </c>
      <c r="P299" t="s">
        <v>8270</v>
      </c>
      <c r="Q299" s="10">
        <f t="shared" si="18"/>
        <v>0</v>
      </c>
      <c r="R299" t="e">
        <f t="shared" si="19"/>
        <v>#DIV/0!</v>
      </c>
      <c r="S299" t="s">
        <v>8314</v>
      </c>
      <c r="T299" t="s">
        <v>8320</v>
      </c>
    </row>
    <row r="300" spans="1:20" ht="43.5" x14ac:dyDescent="0.3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 s="9">
        <f t="shared" si="16"/>
        <v>41015.875</v>
      </c>
      <c r="K300">
        <v>1332435685</v>
      </c>
      <c r="L300" s="12">
        <f t="shared" si="17"/>
        <v>40990.709317129629</v>
      </c>
      <c r="M300" t="b">
        <v>0</v>
      </c>
      <c r="N300">
        <v>15</v>
      </c>
      <c r="O300" t="b">
        <v>1</v>
      </c>
      <c r="P300" t="s">
        <v>8274</v>
      </c>
      <c r="Q300" s="10">
        <f t="shared" si="18"/>
        <v>148</v>
      </c>
      <c r="R300">
        <f t="shared" si="19"/>
        <v>54.266666666666666</v>
      </c>
      <c r="S300" t="s">
        <v>8326</v>
      </c>
      <c r="T300" t="s">
        <v>8327</v>
      </c>
    </row>
    <row r="301" spans="1:20" ht="43.5" x14ac:dyDescent="0.3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 s="9">
        <f t="shared" si="16"/>
        <v>42797.545358796298</v>
      </c>
      <c r="K301">
        <v>1483362319</v>
      </c>
      <c r="L301" s="12">
        <f t="shared" si="17"/>
        <v>42737.545358796298</v>
      </c>
      <c r="M301" t="b">
        <v>0</v>
      </c>
      <c r="N301">
        <v>5</v>
      </c>
      <c r="O301" t="b">
        <v>0</v>
      </c>
      <c r="P301" t="s">
        <v>8278</v>
      </c>
      <c r="Q301" s="10">
        <f t="shared" si="18"/>
        <v>22.363636363636363</v>
      </c>
      <c r="R301">
        <f t="shared" si="19"/>
        <v>24.6</v>
      </c>
      <c r="S301" t="s">
        <v>8329</v>
      </c>
      <c r="T301" t="s">
        <v>8332</v>
      </c>
    </row>
    <row r="302" spans="1:20" x14ac:dyDescent="0.3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 s="9">
        <f t="shared" si="16"/>
        <v>41859.912083333329</v>
      </c>
      <c r="K302">
        <v>1404942804</v>
      </c>
      <c r="L302" s="12">
        <f t="shared" si="17"/>
        <v>41829.912083333329</v>
      </c>
      <c r="M302" t="b">
        <v>0</v>
      </c>
      <c r="N302">
        <v>0</v>
      </c>
      <c r="O302" t="b">
        <v>0</v>
      </c>
      <c r="P302" t="s">
        <v>8282</v>
      </c>
      <c r="Q302" s="10">
        <f t="shared" si="18"/>
        <v>0</v>
      </c>
      <c r="R302" t="e">
        <f t="shared" si="19"/>
        <v>#DIV/0!</v>
      </c>
      <c r="S302" t="s">
        <v>8337</v>
      </c>
      <c r="T302" t="s">
        <v>8338</v>
      </c>
    </row>
    <row r="303" spans="1:20" ht="29" x14ac:dyDescent="0.3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 s="9">
        <f t="shared" si="16"/>
        <v>40981.290972222225</v>
      </c>
      <c r="K303">
        <v>1329671572</v>
      </c>
      <c r="L303" s="12">
        <f t="shared" si="17"/>
        <v>40958.717268518521</v>
      </c>
      <c r="M303" t="b">
        <v>0</v>
      </c>
      <c r="N303">
        <v>33</v>
      </c>
      <c r="O303" t="b">
        <v>1</v>
      </c>
      <c r="P303" t="s">
        <v>8280</v>
      </c>
      <c r="Q303" s="10">
        <f t="shared" si="18"/>
        <v>156.36363636363637</v>
      </c>
      <c r="R303">
        <f t="shared" si="19"/>
        <v>26.060606060606062</v>
      </c>
      <c r="S303" t="s">
        <v>8329</v>
      </c>
      <c r="T303" t="s">
        <v>8334</v>
      </c>
    </row>
    <row r="304" spans="1:20" ht="43.5" x14ac:dyDescent="0.3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 s="9">
        <f t="shared" si="16"/>
        <v>42739.546064814815</v>
      </c>
      <c r="K304">
        <v>1480943180</v>
      </c>
      <c r="L304" s="12">
        <f t="shared" si="17"/>
        <v>42709.546064814815</v>
      </c>
      <c r="M304" t="b">
        <v>0</v>
      </c>
      <c r="N304">
        <v>1</v>
      </c>
      <c r="O304" t="b">
        <v>0</v>
      </c>
      <c r="P304" t="s">
        <v>8271</v>
      </c>
      <c r="Q304" s="10">
        <f t="shared" si="18"/>
        <v>5.4545454545454541</v>
      </c>
      <c r="R304">
        <f t="shared" si="19"/>
        <v>30</v>
      </c>
      <c r="S304" t="s">
        <v>8321</v>
      </c>
      <c r="T304" t="s">
        <v>8322</v>
      </c>
    </row>
    <row r="305" spans="1:20" ht="43.5" x14ac:dyDescent="0.3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 s="9">
        <f t="shared" si="16"/>
        <v>41882.547222222223</v>
      </c>
      <c r="K305">
        <v>1407400306</v>
      </c>
      <c r="L305" s="12">
        <f t="shared" si="17"/>
        <v>41858.355393518519</v>
      </c>
      <c r="M305" t="b">
        <v>0</v>
      </c>
      <c r="N305">
        <v>21</v>
      </c>
      <c r="O305" t="b">
        <v>1</v>
      </c>
      <c r="P305" t="s">
        <v>8271</v>
      </c>
      <c r="Q305" s="10">
        <f t="shared" si="18"/>
        <v>107.63636363636364</v>
      </c>
      <c r="R305">
        <f t="shared" si="19"/>
        <v>28.19047619047619</v>
      </c>
      <c r="S305" t="s">
        <v>8321</v>
      </c>
      <c r="T305" t="s">
        <v>8322</v>
      </c>
    </row>
    <row r="306" spans="1:20" ht="43.5" x14ac:dyDescent="0.3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 s="9">
        <f t="shared" si="16"/>
        <v>41847.59542824074</v>
      </c>
      <c r="K306">
        <v>1403878645</v>
      </c>
      <c r="L306" s="12">
        <f t="shared" si="17"/>
        <v>41817.59542824074</v>
      </c>
      <c r="M306" t="b">
        <v>0</v>
      </c>
      <c r="N306">
        <v>27</v>
      </c>
      <c r="O306" t="b">
        <v>1</v>
      </c>
      <c r="P306" t="s">
        <v>8271</v>
      </c>
      <c r="Q306" s="10">
        <f t="shared" si="18"/>
        <v>142.36363636363635</v>
      </c>
      <c r="R306">
        <f t="shared" si="19"/>
        <v>29</v>
      </c>
      <c r="S306" t="s">
        <v>8321</v>
      </c>
      <c r="T306" t="s">
        <v>8322</v>
      </c>
    </row>
    <row r="307" spans="1:20" ht="29" x14ac:dyDescent="0.3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 s="9">
        <f t="shared" si="16"/>
        <v>42353</v>
      </c>
      <c r="K307">
        <v>1448924882</v>
      </c>
      <c r="L307" s="12">
        <f t="shared" si="17"/>
        <v>42338.963912037041</v>
      </c>
      <c r="M307" t="b">
        <v>0</v>
      </c>
      <c r="N307">
        <v>20</v>
      </c>
      <c r="O307" t="b">
        <v>1</v>
      </c>
      <c r="P307" t="s">
        <v>8271</v>
      </c>
      <c r="Q307" s="10">
        <f t="shared" si="18"/>
        <v>105.45454545454544</v>
      </c>
      <c r="R307">
        <f t="shared" si="19"/>
        <v>29</v>
      </c>
      <c r="S307" t="s">
        <v>8321</v>
      </c>
      <c r="T307" t="s">
        <v>8322</v>
      </c>
    </row>
    <row r="308" spans="1:20" ht="43.5" x14ac:dyDescent="0.3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 s="9">
        <f t="shared" si="16"/>
        <v>42475.866979166662</v>
      </c>
      <c r="K308">
        <v>1458161307</v>
      </c>
      <c r="L308" s="12">
        <f t="shared" si="17"/>
        <v>42445.866979166662</v>
      </c>
      <c r="M308" t="b">
        <v>0</v>
      </c>
      <c r="N308">
        <v>28</v>
      </c>
      <c r="O308" t="b">
        <v>1</v>
      </c>
      <c r="P308" t="s">
        <v>8305</v>
      </c>
      <c r="Q308" s="10">
        <f t="shared" si="18"/>
        <v>129.63636363636363</v>
      </c>
      <c r="R308">
        <f t="shared" si="19"/>
        <v>25.464285714285715</v>
      </c>
      <c r="S308" t="s">
        <v>8321</v>
      </c>
      <c r="T308" t="s">
        <v>8363</v>
      </c>
    </row>
    <row r="309" spans="1:20" ht="58" x14ac:dyDescent="0.3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 s="9">
        <f t="shared" si="16"/>
        <v>42126.544548611113</v>
      </c>
      <c r="K309">
        <v>1427979849</v>
      </c>
      <c r="L309" s="12">
        <f t="shared" si="17"/>
        <v>42096.544548611113</v>
      </c>
      <c r="M309" t="b">
        <v>0</v>
      </c>
      <c r="N309">
        <v>0</v>
      </c>
      <c r="O309" t="b">
        <v>0</v>
      </c>
      <c r="P309" t="s">
        <v>8271</v>
      </c>
      <c r="Q309" s="10">
        <f t="shared" si="18"/>
        <v>0</v>
      </c>
      <c r="R309" t="e">
        <f t="shared" si="19"/>
        <v>#DIV/0!</v>
      </c>
      <c r="S309" t="s">
        <v>8321</v>
      </c>
      <c r="T309" t="s">
        <v>8322</v>
      </c>
    </row>
    <row r="310" spans="1:20" ht="43.5" x14ac:dyDescent="0.3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 s="9">
        <f t="shared" si="16"/>
        <v>42378.025011574078</v>
      </c>
      <c r="K310">
        <v>1447115761</v>
      </c>
      <c r="L310" s="12">
        <f t="shared" si="17"/>
        <v>42318.025011574078</v>
      </c>
      <c r="M310" t="b">
        <v>0</v>
      </c>
      <c r="N310">
        <v>14</v>
      </c>
      <c r="O310" t="b">
        <v>1</v>
      </c>
      <c r="P310" t="s">
        <v>8265</v>
      </c>
      <c r="Q310" s="10">
        <f t="shared" si="18"/>
        <v>133.33333333333331</v>
      </c>
      <c r="R310">
        <f t="shared" si="19"/>
        <v>57.142857142857146</v>
      </c>
      <c r="S310" t="s">
        <v>8314</v>
      </c>
      <c r="T310" t="s">
        <v>8315</v>
      </c>
    </row>
    <row r="311" spans="1:20" ht="43.5" x14ac:dyDescent="0.3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 s="9">
        <f t="shared" si="16"/>
        <v>42034.708333333328</v>
      </c>
      <c r="K311">
        <v>1419271458</v>
      </c>
      <c r="L311" s="12">
        <f t="shared" si="17"/>
        <v>41995.752986111111</v>
      </c>
      <c r="M311" t="b">
        <v>0</v>
      </c>
      <c r="N311">
        <v>22</v>
      </c>
      <c r="O311" t="b">
        <v>1</v>
      </c>
      <c r="P311" t="s">
        <v>8265</v>
      </c>
      <c r="Q311" s="10">
        <f t="shared" si="18"/>
        <v>100</v>
      </c>
      <c r="R311">
        <f t="shared" si="19"/>
        <v>27.272727272727273</v>
      </c>
      <c r="S311" t="s">
        <v>8314</v>
      </c>
      <c r="T311" t="s">
        <v>8315</v>
      </c>
    </row>
    <row r="312" spans="1:20" ht="58" x14ac:dyDescent="0.3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 s="9">
        <f t="shared" si="16"/>
        <v>41693.569340277776</v>
      </c>
      <c r="K312">
        <v>1390570791</v>
      </c>
      <c r="L312" s="12">
        <f t="shared" si="17"/>
        <v>41663.569340277776</v>
      </c>
      <c r="M312" t="b">
        <v>0</v>
      </c>
      <c r="N312">
        <v>36</v>
      </c>
      <c r="O312" t="b">
        <v>1</v>
      </c>
      <c r="P312" t="s">
        <v>8266</v>
      </c>
      <c r="Q312" s="10">
        <f t="shared" si="18"/>
        <v>127.16666666666667</v>
      </c>
      <c r="R312">
        <f t="shared" si="19"/>
        <v>21.194444444444443</v>
      </c>
      <c r="S312" t="s">
        <v>8314</v>
      </c>
      <c r="T312" t="s">
        <v>8316</v>
      </c>
    </row>
    <row r="313" spans="1:20" ht="43.5" x14ac:dyDescent="0.3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 s="9">
        <f t="shared" si="16"/>
        <v>41806.844444444447</v>
      </c>
      <c r="K313">
        <v>1400536692</v>
      </c>
      <c r="L313" s="12">
        <f t="shared" si="17"/>
        <v>41778.915416666663</v>
      </c>
      <c r="M313" t="b">
        <v>0</v>
      </c>
      <c r="N313">
        <v>0</v>
      </c>
      <c r="O313" t="b">
        <v>0</v>
      </c>
      <c r="P313" t="s">
        <v>8267</v>
      </c>
      <c r="Q313" s="10">
        <f t="shared" si="18"/>
        <v>0</v>
      </c>
      <c r="R313" t="e">
        <f t="shared" si="19"/>
        <v>#DIV/0!</v>
      </c>
      <c r="S313" t="s">
        <v>8314</v>
      </c>
      <c r="T313" t="s">
        <v>8317</v>
      </c>
    </row>
    <row r="314" spans="1:20" ht="58" x14ac:dyDescent="0.3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 s="9">
        <f t="shared" si="16"/>
        <v>41158.709490740745</v>
      </c>
      <c r="K314">
        <v>1345741300</v>
      </c>
      <c r="L314" s="12">
        <f t="shared" si="17"/>
        <v>41144.709490740745</v>
      </c>
      <c r="M314" t="b">
        <v>0</v>
      </c>
      <c r="N314">
        <v>22</v>
      </c>
      <c r="O314" t="b">
        <v>1</v>
      </c>
      <c r="P314" t="s">
        <v>8269</v>
      </c>
      <c r="Q314" s="10">
        <f t="shared" si="18"/>
        <v>255.83333333333331</v>
      </c>
      <c r="R314">
        <f t="shared" si="19"/>
        <v>69.772727272727266</v>
      </c>
      <c r="S314" t="s">
        <v>8314</v>
      </c>
      <c r="T314" t="s">
        <v>8319</v>
      </c>
    </row>
    <row r="315" spans="1:20" ht="43.5" x14ac:dyDescent="0.3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 s="9">
        <f t="shared" si="16"/>
        <v>42226.951284722221</v>
      </c>
      <c r="K315">
        <v>1437950991</v>
      </c>
      <c r="L315" s="12">
        <f t="shared" si="17"/>
        <v>42211.951284722221</v>
      </c>
      <c r="M315" t="b">
        <v>0</v>
      </c>
      <c r="N315">
        <v>13</v>
      </c>
      <c r="O315" t="b">
        <v>1</v>
      </c>
      <c r="P315" t="s">
        <v>8269</v>
      </c>
      <c r="Q315" s="10">
        <f t="shared" si="18"/>
        <v>100.16666666666667</v>
      </c>
      <c r="R315">
        <f t="shared" si="19"/>
        <v>46.230769230769234</v>
      </c>
      <c r="S315" t="s">
        <v>8314</v>
      </c>
      <c r="T315" t="s">
        <v>8319</v>
      </c>
    </row>
    <row r="316" spans="1:20" ht="43.5" x14ac:dyDescent="0.3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 s="9">
        <f t="shared" si="16"/>
        <v>41334.581944444442</v>
      </c>
      <c r="K316">
        <v>1357604752</v>
      </c>
      <c r="L316" s="12">
        <f t="shared" si="17"/>
        <v>41282.017962962964</v>
      </c>
      <c r="M316" t="b">
        <v>0</v>
      </c>
      <c r="N316">
        <v>33</v>
      </c>
      <c r="O316" t="b">
        <v>1</v>
      </c>
      <c r="P316" t="s">
        <v>8276</v>
      </c>
      <c r="Q316" s="10">
        <f t="shared" si="18"/>
        <v>151.83333333333334</v>
      </c>
      <c r="R316">
        <f t="shared" si="19"/>
        <v>27.606060606060606</v>
      </c>
      <c r="S316" t="s">
        <v>8329</v>
      </c>
      <c r="T316" t="s">
        <v>8330</v>
      </c>
    </row>
    <row r="317" spans="1:20" ht="58" x14ac:dyDescent="0.3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 s="9">
        <f t="shared" si="16"/>
        <v>40746.195844907408</v>
      </c>
      <c r="K317">
        <v>1307421721</v>
      </c>
      <c r="L317" s="12">
        <f t="shared" si="17"/>
        <v>40701.195844907408</v>
      </c>
      <c r="M317" t="b">
        <v>0</v>
      </c>
      <c r="N317">
        <v>5</v>
      </c>
      <c r="O317" t="b">
        <v>0</v>
      </c>
      <c r="P317" t="s">
        <v>8282</v>
      </c>
      <c r="Q317" s="10">
        <f t="shared" si="18"/>
        <v>7.5</v>
      </c>
      <c r="R317">
        <f t="shared" si="19"/>
        <v>9</v>
      </c>
      <c r="S317" t="s">
        <v>8337</v>
      </c>
      <c r="T317" t="s">
        <v>8338</v>
      </c>
    </row>
    <row r="318" spans="1:20" ht="43.5" x14ac:dyDescent="0.3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 s="9">
        <f t="shared" si="16"/>
        <v>41371.869652777779</v>
      </c>
      <c r="K318">
        <v>1361483538</v>
      </c>
      <c r="L318" s="12">
        <f t="shared" si="17"/>
        <v>41326.911319444444</v>
      </c>
      <c r="M318" t="b">
        <v>1</v>
      </c>
      <c r="N318">
        <v>25</v>
      </c>
      <c r="O318" t="b">
        <v>1</v>
      </c>
      <c r="P318" t="s">
        <v>8288</v>
      </c>
      <c r="Q318" s="10">
        <f t="shared" si="18"/>
        <v>147.66666666666666</v>
      </c>
      <c r="R318">
        <f t="shared" si="19"/>
        <v>35.44</v>
      </c>
      <c r="S318" t="s">
        <v>8326</v>
      </c>
      <c r="T318" t="s">
        <v>8346</v>
      </c>
    </row>
    <row r="319" spans="1:20" ht="58" x14ac:dyDescent="0.3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 s="9">
        <f t="shared" si="16"/>
        <v>40986.006192129629</v>
      </c>
      <c r="K319">
        <v>1326848935</v>
      </c>
      <c r="L319" s="12">
        <f t="shared" si="17"/>
        <v>40926.047858796301</v>
      </c>
      <c r="M319" t="b">
        <v>0</v>
      </c>
      <c r="N319">
        <v>30</v>
      </c>
      <c r="O319" t="b">
        <v>1</v>
      </c>
      <c r="P319" t="s">
        <v>8276</v>
      </c>
      <c r="Q319" s="10">
        <f t="shared" si="18"/>
        <v>306.83333333333331</v>
      </c>
      <c r="R319">
        <f t="shared" si="19"/>
        <v>61.366666666666667</v>
      </c>
      <c r="S319" t="s">
        <v>8329</v>
      </c>
      <c r="T319" t="s">
        <v>8330</v>
      </c>
    </row>
    <row r="320" spans="1:20" x14ac:dyDescent="0.3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 s="9">
        <f t="shared" si="16"/>
        <v>40976.207638888889</v>
      </c>
      <c r="K320">
        <v>1329856839</v>
      </c>
      <c r="L320" s="12">
        <f t="shared" si="17"/>
        <v>40960.861562500002</v>
      </c>
      <c r="M320" t="b">
        <v>0</v>
      </c>
      <c r="N320">
        <v>11</v>
      </c>
      <c r="O320" t="b">
        <v>1</v>
      </c>
      <c r="P320" t="s">
        <v>8279</v>
      </c>
      <c r="Q320" s="10">
        <f t="shared" si="18"/>
        <v>103.33333333333334</v>
      </c>
      <c r="R320">
        <f t="shared" si="19"/>
        <v>56.363636363636367</v>
      </c>
      <c r="S320" t="s">
        <v>8329</v>
      </c>
      <c r="T320" t="s">
        <v>8333</v>
      </c>
    </row>
    <row r="321" spans="1:20" ht="43.5" x14ac:dyDescent="0.3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 s="9">
        <f t="shared" si="16"/>
        <v>41075.165972222225</v>
      </c>
      <c r="K321">
        <v>1338346281</v>
      </c>
      <c r="L321" s="12">
        <f t="shared" si="17"/>
        <v>41059.118993055556</v>
      </c>
      <c r="M321" t="b">
        <v>0</v>
      </c>
      <c r="N321">
        <v>29</v>
      </c>
      <c r="O321" t="b">
        <v>1</v>
      </c>
      <c r="P321" t="s">
        <v>8279</v>
      </c>
      <c r="Q321" s="10">
        <f t="shared" si="18"/>
        <v>187.245</v>
      </c>
      <c r="R321">
        <f t="shared" si="19"/>
        <v>38.740344827586206</v>
      </c>
      <c r="S321" t="s">
        <v>8329</v>
      </c>
      <c r="T321" t="s">
        <v>8333</v>
      </c>
    </row>
    <row r="322" spans="1:20" ht="29" x14ac:dyDescent="0.3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 s="9">
        <f t="shared" ref="J322:J385" si="20">(((I322/60)/60)/24)+DATE(1970,1,1)</f>
        <v>42496.826180555552</v>
      </c>
      <c r="K322">
        <v>1459972182</v>
      </c>
      <c r="L322" s="12">
        <f t="shared" ref="L322:L385" si="21">(((K322/60)/60)/24)+DATE(1970,1,1)</f>
        <v>42466.826180555552</v>
      </c>
      <c r="M322" t="b">
        <v>0</v>
      </c>
      <c r="N322">
        <v>3</v>
      </c>
      <c r="O322" t="b">
        <v>1</v>
      </c>
      <c r="P322" t="s">
        <v>8295</v>
      </c>
      <c r="Q322" s="10">
        <f t="shared" ref="Q322:Q385" si="22">(E322/D322)*100</f>
        <v>102.49999999999999</v>
      </c>
      <c r="R322">
        <f t="shared" ref="R322:R385" si="23">E322/N322</f>
        <v>205</v>
      </c>
      <c r="S322" t="s">
        <v>8323</v>
      </c>
      <c r="T322" t="s">
        <v>8353</v>
      </c>
    </row>
    <row r="323" spans="1:20" ht="43.5" x14ac:dyDescent="0.3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 s="9">
        <f t="shared" si="20"/>
        <v>41208.165972222225</v>
      </c>
      <c r="K323">
        <v>1349892735</v>
      </c>
      <c r="L323" s="12">
        <f t="shared" si="21"/>
        <v>41192.758506944447</v>
      </c>
      <c r="M323" t="b">
        <v>0</v>
      </c>
      <c r="N323">
        <v>14</v>
      </c>
      <c r="O323" t="b">
        <v>1</v>
      </c>
      <c r="P323" t="s">
        <v>8279</v>
      </c>
      <c r="Q323" s="10">
        <f t="shared" si="22"/>
        <v>101.66666666666666</v>
      </c>
      <c r="R323">
        <f t="shared" si="23"/>
        <v>43.571428571428569</v>
      </c>
      <c r="S323" t="s">
        <v>8329</v>
      </c>
      <c r="T323" t="s">
        <v>8333</v>
      </c>
    </row>
    <row r="324" spans="1:20" ht="58" x14ac:dyDescent="0.3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 s="9">
        <f t="shared" si="20"/>
        <v>41090.165972222225</v>
      </c>
      <c r="K324">
        <v>1339704141</v>
      </c>
      <c r="L324" s="12">
        <f t="shared" si="21"/>
        <v>41074.834965277776</v>
      </c>
      <c r="M324" t="b">
        <v>0</v>
      </c>
      <c r="N324">
        <v>27</v>
      </c>
      <c r="O324" t="b">
        <v>1</v>
      </c>
      <c r="P324" t="s">
        <v>8279</v>
      </c>
      <c r="Q324" s="10">
        <f t="shared" si="22"/>
        <v>136.66666666666666</v>
      </c>
      <c r="R324">
        <f t="shared" si="23"/>
        <v>30.37037037037037</v>
      </c>
      <c r="S324" t="s">
        <v>8329</v>
      </c>
      <c r="T324" t="s">
        <v>8333</v>
      </c>
    </row>
    <row r="325" spans="1:20" ht="43.5" x14ac:dyDescent="0.3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 s="9">
        <f t="shared" si="20"/>
        <v>41676.792222222226</v>
      </c>
      <c r="K325">
        <v>1389121248</v>
      </c>
      <c r="L325" s="12">
        <f t="shared" si="21"/>
        <v>41646.792222222226</v>
      </c>
      <c r="M325" t="b">
        <v>0</v>
      </c>
      <c r="N325">
        <v>24</v>
      </c>
      <c r="O325" t="b">
        <v>1</v>
      </c>
      <c r="P325" t="s">
        <v>8280</v>
      </c>
      <c r="Q325" s="10">
        <f t="shared" si="22"/>
        <v>292.50166666666667</v>
      </c>
      <c r="R325">
        <f t="shared" si="23"/>
        <v>73.125416666666666</v>
      </c>
      <c r="S325" t="s">
        <v>8329</v>
      </c>
      <c r="T325" t="s">
        <v>8334</v>
      </c>
    </row>
    <row r="326" spans="1:20" ht="43.5" x14ac:dyDescent="0.3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 s="9">
        <f t="shared" si="20"/>
        <v>41788.743055555555</v>
      </c>
      <c r="K326">
        <v>1399563390</v>
      </c>
      <c r="L326" s="12">
        <f t="shared" si="21"/>
        <v>41767.650347222225</v>
      </c>
      <c r="M326" t="b">
        <v>1</v>
      </c>
      <c r="N326">
        <v>94</v>
      </c>
      <c r="O326" t="b">
        <v>1</v>
      </c>
      <c r="P326" t="s">
        <v>8298</v>
      </c>
      <c r="Q326" s="10">
        <f t="shared" si="22"/>
        <v>212.16666666666666</v>
      </c>
      <c r="R326">
        <f t="shared" si="23"/>
        <v>13.542553191489361</v>
      </c>
      <c r="S326" t="s">
        <v>8340</v>
      </c>
      <c r="T326" t="s">
        <v>8356</v>
      </c>
    </row>
    <row r="327" spans="1:20" ht="43.5" x14ac:dyDescent="0.3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 s="9">
        <f t="shared" si="20"/>
        <v>42367.958333333328</v>
      </c>
      <c r="K327">
        <v>1448914500</v>
      </c>
      <c r="L327" s="12">
        <f t="shared" si="21"/>
        <v>42338.84375</v>
      </c>
      <c r="M327" t="b">
        <v>0</v>
      </c>
      <c r="N327">
        <v>15</v>
      </c>
      <c r="O327" t="b">
        <v>1</v>
      </c>
      <c r="P327" t="s">
        <v>8298</v>
      </c>
      <c r="Q327" s="10">
        <f t="shared" si="22"/>
        <v>133.5</v>
      </c>
      <c r="R327">
        <f t="shared" si="23"/>
        <v>53.4</v>
      </c>
      <c r="S327" t="s">
        <v>8340</v>
      </c>
      <c r="T327" t="s">
        <v>8356</v>
      </c>
    </row>
    <row r="328" spans="1:20" ht="29" x14ac:dyDescent="0.3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 s="9">
        <f t="shared" si="20"/>
        <v>41076.415972222225</v>
      </c>
      <c r="K328">
        <v>1335397188</v>
      </c>
      <c r="L328" s="12">
        <f t="shared" si="21"/>
        <v>41024.985972222225</v>
      </c>
      <c r="M328" t="b">
        <v>0</v>
      </c>
      <c r="N328">
        <v>27</v>
      </c>
      <c r="O328" t="b">
        <v>1</v>
      </c>
      <c r="P328" t="s">
        <v>8279</v>
      </c>
      <c r="Q328" s="10">
        <f t="shared" si="22"/>
        <v>125</v>
      </c>
      <c r="R328">
        <f t="shared" si="23"/>
        <v>27.777777777777779</v>
      </c>
      <c r="S328" t="s">
        <v>8329</v>
      </c>
      <c r="T328" t="s">
        <v>8333</v>
      </c>
    </row>
    <row r="329" spans="1:20" ht="43.5" x14ac:dyDescent="0.3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 s="9">
        <f t="shared" si="20"/>
        <v>41083.772858796299</v>
      </c>
      <c r="K329">
        <v>1337884375</v>
      </c>
      <c r="L329" s="12">
        <f t="shared" si="21"/>
        <v>41053.772858796299</v>
      </c>
      <c r="M329" t="b">
        <v>0</v>
      </c>
      <c r="N329">
        <v>29</v>
      </c>
      <c r="O329" t="b">
        <v>1</v>
      </c>
      <c r="P329" t="s">
        <v>8279</v>
      </c>
      <c r="Q329" s="10">
        <f t="shared" si="22"/>
        <v>113.33333333333333</v>
      </c>
      <c r="R329">
        <f t="shared" si="23"/>
        <v>23.448275862068964</v>
      </c>
      <c r="S329" t="s">
        <v>8329</v>
      </c>
      <c r="T329" t="s">
        <v>8333</v>
      </c>
    </row>
    <row r="330" spans="1:20" ht="58" x14ac:dyDescent="0.3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 s="9">
        <f t="shared" si="20"/>
        <v>42063.634976851856</v>
      </c>
      <c r="K330">
        <v>1421680462</v>
      </c>
      <c r="L330" s="12">
        <f t="shared" si="21"/>
        <v>42023.634976851856</v>
      </c>
      <c r="M330" t="b">
        <v>0</v>
      </c>
      <c r="N330">
        <v>33</v>
      </c>
      <c r="O330" t="b">
        <v>1</v>
      </c>
      <c r="P330" t="s">
        <v>8271</v>
      </c>
      <c r="Q330" s="10">
        <f t="shared" si="22"/>
        <v>130</v>
      </c>
      <c r="R330">
        <f t="shared" si="23"/>
        <v>23.636363636363637</v>
      </c>
      <c r="S330" t="s">
        <v>8321</v>
      </c>
      <c r="T330" t="s">
        <v>8322</v>
      </c>
    </row>
    <row r="331" spans="1:20" ht="58" x14ac:dyDescent="0.3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 s="9">
        <f t="shared" si="20"/>
        <v>42398.981944444444</v>
      </c>
      <c r="K331">
        <v>1451607071</v>
      </c>
      <c r="L331" s="12">
        <f t="shared" si="21"/>
        <v>42370.007766203707</v>
      </c>
      <c r="M331" t="b">
        <v>0</v>
      </c>
      <c r="N331">
        <v>5</v>
      </c>
      <c r="O331" t="b">
        <v>0</v>
      </c>
      <c r="P331" t="s">
        <v>8271</v>
      </c>
      <c r="Q331" s="10">
        <f t="shared" si="22"/>
        <v>50</v>
      </c>
      <c r="R331">
        <f t="shared" si="23"/>
        <v>60</v>
      </c>
      <c r="S331" t="s">
        <v>8321</v>
      </c>
      <c r="T331" t="s">
        <v>8322</v>
      </c>
    </row>
    <row r="332" spans="1:20" ht="43.5" x14ac:dyDescent="0.3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 s="9">
        <f t="shared" si="20"/>
        <v>41856.61954861111</v>
      </c>
      <c r="K332">
        <v>1404658329</v>
      </c>
      <c r="L332" s="12">
        <f t="shared" si="21"/>
        <v>41826.61954861111</v>
      </c>
      <c r="M332" t="b">
        <v>0</v>
      </c>
      <c r="N332">
        <v>6</v>
      </c>
      <c r="O332" t="b">
        <v>0</v>
      </c>
      <c r="P332" t="s">
        <v>8271</v>
      </c>
      <c r="Q332" s="10">
        <f t="shared" si="22"/>
        <v>8.5</v>
      </c>
      <c r="R332">
        <f t="shared" si="23"/>
        <v>8.5</v>
      </c>
      <c r="S332" t="s">
        <v>8321</v>
      </c>
      <c r="T332" t="s">
        <v>8322</v>
      </c>
    </row>
    <row r="333" spans="1:20" ht="29" x14ac:dyDescent="0.3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 s="9">
        <f t="shared" si="20"/>
        <v>42119.216238425928</v>
      </c>
      <c r="K333">
        <v>1428124283</v>
      </c>
      <c r="L333" s="12">
        <f t="shared" si="21"/>
        <v>42098.216238425928</v>
      </c>
      <c r="M333" t="b">
        <v>0</v>
      </c>
      <c r="N333">
        <v>20</v>
      </c>
      <c r="O333" t="b">
        <v>1</v>
      </c>
      <c r="P333" t="s">
        <v>8303</v>
      </c>
      <c r="Q333" s="10">
        <f t="shared" si="22"/>
        <v>180</v>
      </c>
      <c r="R333">
        <f t="shared" si="23"/>
        <v>54</v>
      </c>
      <c r="S333" t="s">
        <v>8321</v>
      </c>
      <c r="T333" t="s">
        <v>8361</v>
      </c>
    </row>
    <row r="334" spans="1:20" ht="29" x14ac:dyDescent="0.3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 s="9">
        <f t="shared" si="20"/>
        <v>42495.16851851852</v>
      </c>
      <c r="K334">
        <v>1459828960</v>
      </c>
      <c r="L334" s="12">
        <f t="shared" si="21"/>
        <v>42465.16851851852</v>
      </c>
      <c r="M334" t="b">
        <v>0</v>
      </c>
      <c r="N334">
        <v>9</v>
      </c>
      <c r="O334" t="b">
        <v>1</v>
      </c>
      <c r="P334" t="s">
        <v>8303</v>
      </c>
      <c r="Q334" s="10">
        <f t="shared" si="22"/>
        <v>106</v>
      </c>
      <c r="R334">
        <f t="shared" si="23"/>
        <v>70.666666666666671</v>
      </c>
      <c r="S334" t="s">
        <v>8321</v>
      </c>
      <c r="T334" t="s">
        <v>8361</v>
      </c>
    </row>
    <row r="335" spans="1:20" ht="43.5" x14ac:dyDescent="0.3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 s="9">
        <f t="shared" si="20"/>
        <v>42171.541134259256</v>
      </c>
      <c r="K335">
        <v>1431867554</v>
      </c>
      <c r="L335" s="12">
        <f t="shared" si="21"/>
        <v>42141.541134259256</v>
      </c>
      <c r="M335" t="b">
        <v>0</v>
      </c>
      <c r="N335">
        <v>24</v>
      </c>
      <c r="O335" t="b">
        <v>1</v>
      </c>
      <c r="P335" t="s">
        <v>8271</v>
      </c>
      <c r="Q335" s="10">
        <f t="shared" si="22"/>
        <v>118.33333333333333</v>
      </c>
      <c r="R335">
        <f t="shared" si="23"/>
        <v>29.583333333333332</v>
      </c>
      <c r="S335" t="s">
        <v>8321</v>
      </c>
      <c r="T335" t="s">
        <v>8322</v>
      </c>
    </row>
    <row r="336" spans="1:20" ht="43.5" x14ac:dyDescent="0.3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 s="9">
        <f t="shared" si="20"/>
        <v>42621.756041666667</v>
      </c>
      <c r="K336">
        <v>1471543722</v>
      </c>
      <c r="L336" s="12">
        <f t="shared" si="21"/>
        <v>42600.756041666667</v>
      </c>
      <c r="M336" t="b">
        <v>0</v>
      </c>
      <c r="N336">
        <v>13</v>
      </c>
      <c r="O336" t="b">
        <v>1</v>
      </c>
      <c r="P336" t="s">
        <v>8271</v>
      </c>
      <c r="Q336" s="10">
        <f t="shared" si="22"/>
        <v>119.66666666666667</v>
      </c>
      <c r="R336">
        <f t="shared" si="23"/>
        <v>55.230769230769234</v>
      </c>
      <c r="S336" t="s">
        <v>8321</v>
      </c>
      <c r="T336" t="s">
        <v>8322</v>
      </c>
    </row>
    <row r="337" spans="1:20" ht="43.5" x14ac:dyDescent="0.3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 s="9">
        <f t="shared" si="20"/>
        <v>42120.26944444445</v>
      </c>
      <c r="K337">
        <v>1427741583</v>
      </c>
      <c r="L337" s="12">
        <f t="shared" si="21"/>
        <v>42093.786840277782</v>
      </c>
      <c r="M337" t="b">
        <v>0</v>
      </c>
      <c r="N337">
        <v>27</v>
      </c>
      <c r="O337" t="b">
        <v>1</v>
      </c>
      <c r="P337" t="s">
        <v>8271</v>
      </c>
      <c r="Q337" s="10">
        <f t="shared" si="22"/>
        <v>130</v>
      </c>
      <c r="R337">
        <f t="shared" si="23"/>
        <v>28.888888888888889</v>
      </c>
      <c r="S337" t="s">
        <v>8321</v>
      </c>
      <c r="T337" t="s">
        <v>8322</v>
      </c>
    </row>
    <row r="338" spans="1:20" ht="43.5" x14ac:dyDescent="0.3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 s="9">
        <f t="shared" si="20"/>
        <v>42244.9375</v>
      </c>
      <c r="K338">
        <v>1437042490</v>
      </c>
      <c r="L338" s="12">
        <f t="shared" si="21"/>
        <v>42201.436226851853</v>
      </c>
      <c r="M338" t="b">
        <v>0</v>
      </c>
      <c r="N338">
        <v>2</v>
      </c>
      <c r="O338" t="b">
        <v>0</v>
      </c>
      <c r="P338" t="s">
        <v>8305</v>
      </c>
      <c r="Q338" s="10">
        <f t="shared" si="22"/>
        <v>1.6666666666666667</v>
      </c>
      <c r="R338">
        <f t="shared" si="23"/>
        <v>5</v>
      </c>
      <c r="S338" t="s">
        <v>8321</v>
      </c>
      <c r="T338" t="s">
        <v>8363</v>
      </c>
    </row>
    <row r="339" spans="1:20" ht="43.5" x14ac:dyDescent="0.3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 s="9">
        <f t="shared" si="20"/>
        <v>42131.423541666663</v>
      </c>
      <c r="K339">
        <v>1428401394</v>
      </c>
      <c r="L339" s="12">
        <f t="shared" si="21"/>
        <v>42101.423541666663</v>
      </c>
      <c r="M339" t="b">
        <v>0</v>
      </c>
      <c r="N339">
        <v>26</v>
      </c>
      <c r="O339" t="b">
        <v>1</v>
      </c>
      <c r="P339" t="s">
        <v>8271</v>
      </c>
      <c r="Q339" s="10">
        <f t="shared" si="22"/>
        <v>119.16666666666667</v>
      </c>
      <c r="R339">
        <f t="shared" si="23"/>
        <v>27.5</v>
      </c>
      <c r="S339" t="s">
        <v>8321</v>
      </c>
      <c r="T339" t="s">
        <v>8322</v>
      </c>
    </row>
    <row r="340" spans="1:20" ht="43.5" x14ac:dyDescent="0.3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 s="9">
        <f t="shared" si="20"/>
        <v>42087.149293981478</v>
      </c>
      <c r="K340">
        <v>1424579699</v>
      </c>
      <c r="L340" s="12">
        <f t="shared" si="21"/>
        <v>42057.190960648149</v>
      </c>
      <c r="M340" t="b">
        <v>0</v>
      </c>
      <c r="N340">
        <v>3</v>
      </c>
      <c r="O340" t="b">
        <v>0</v>
      </c>
      <c r="P340" t="s">
        <v>8271</v>
      </c>
      <c r="Q340" s="10">
        <f t="shared" si="22"/>
        <v>16.666666666666664</v>
      </c>
      <c r="R340">
        <f t="shared" si="23"/>
        <v>33.333333333333336</v>
      </c>
      <c r="S340" t="s">
        <v>8321</v>
      </c>
      <c r="T340" t="s">
        <v>8322</v>
      </c>
    </row>
    <row r="341" spans="1:20" ht="43.5" x14ac:dyDescent="0.3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 s="9">
        <f t="shared" si="20"/>
        <v>42104.208333333328</v>
      </c>
      <c r="K341">
        <v>1426050982</v>
      </c>
      <c r="L341" s="12">
        <f t="shared" si="21"/>
        <v>42074.219699074078</v>
      </c>
      <c r="M341" t="b">
        <v>0</v>
      </c>
      <c r="N341">
        <v>4</v>
      </c>
      <c r="O341" t="b">
        <v>0</v>
      </c>
      <c r="P341" t="s">
        <v>8271</v>
      </c>
      <c r="Q341" s="10">
        <f t="shared" si="22"/>
        <v>37.5</v>
      </c>
      <c r="R341">
        <f t="shared" si="23"/>
        <v>56.25</v>
      </c>
      <c r="S341" t="s">
        <v>8321</v>
      </c>
      <c r="T341" t="s">
        <v>8322</v>
      </c>
    </row>
    <row r="342" spans="1:20" ht="43.5" x14ac:dyDescent="0.3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 s="9">
        <f t="shared" si="20"/>
        <v>42760.903726851851</v>
      </c>
      <c r="K342">
        <v>1482788482</v>
      </c>
      <c r="L342" s="12">
        <f t="shared" si="21"/>
        <v>42730.903726851851</v>
      </c>
      <c r="M342" t="b">
        <v>0</v>
      </c>
      <c r="N342">
        <v>0</v>
      </c>
      <c r="O342" t="b">
        <v>0</v>
      </c>
      <c r="P342" t="s">
        <v>8271</v>
      </c>
      <c r="Q342" s="10">
        <f t="shared" si="22"/>
        <v>0</v>
      </c>
      <c r="R342" t="e">
        <f t="shared" si="23"/>
        <v>#DIV/0!</v>
      </c>
      <c r="S342" t="s">
        <v>8321</v>
      </c>
      <c r="T342" t="s">
        <v>8322</v>
      </c>
    </row>
    <row r="343" spans="1:20" ht="43.5" x14ac:dyDescent="0.3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 s="9">
        <f t="shared" si="20"/>
        <v>42305.829166666663</v>
      </c>
      <c r="K343">
        <v>1445109822</v>
      </c>
      <c r="L343" s="12">
        <f t="shared" si="21"/>
        <v>42294.808124999996</v>
      </c>
      <c r="M343" t="b">
        <v>0</v>
      </c>
      <c r="N343">
        <v>14</v>
      </c>
      <c r="O343" t="b">
        <v>1</v>
      </c>
      <c r="P343" t="s">
        <v>8271</v>
      </c>
      <c r="Q343" s="10">
        <f t="shared" si="22"/>
        <v>115.16129032258064</v>
      </c>
      <c r="R343">
        <f t="shared" si="23"/>
        <v>51</v>
      </c>
      <c r="S343" t="s">
        <v>8321</v>
      </c>
      <c r="T343" t="s">
        <v>8322</v>
      </c>
    </row>
    <row r="344" spans="1:20" ht="58" x14ac:dyDescent="0.3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 s="9">
        <f t="shared" si="20"/>
        <v>42028.041666666672</v>
      </c>
      <c r="K344">
        <v>1420244622</v>
      </c>
      <c r="L344" s="12">
        <f t="shared" si="21"/>
        <v>42007.016458333332</v>
      </c>
      <c r="M344" t="b">
        <v>0</v>
      </c>
      <c r="N344">
        <v>0</v>
      </c>
      <c r="O344" t="b">
        <v>0</v>
      </c>
      <c r="P344" t="s">
        <v>8305</v>
      </c>
      <c r="Q344" s="10">
        <f t="shared" si="22"/>
        <v>0</v>
      </c>
      <c r="R344" t="e">
        <f t="shared" si="23"/>
        <v>#DIV/0!</v>
      </c>
      <c r="S344" t="s">
        <v>8321</v>
      </c>
      <c r="T344" t="s">
        <v>8363</v>
      </c>
    </row>
    <row r="345" spans="1:20" ht="43.5" x14ac:dyDescent="0.3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 s="9">
        <f t="shared" si="20"/>
        <v>42043.818622685183</v>
      </c>
      <c r="K345">
        <v>1421696329</v>
      </c>
      <c r="L345" s="12">
        <f t="shared" si="21"/>
        <v>42023.818622685183</v>
      </c>
      <c r="M345" t="b">
        <v>0</v>
      </c>
      <c r="N345">
        <v>7</v>
      </c>
      <c r="O345" t="b">
        <v>0</v>
      </c>
      <c r="P345" t="s">
        <v>8268</v>
      </c>
      <c r="Q345" s="10">
        <f t="shared" si="22"/>
        <v>58.461538461538467</v>
      </c>
      <c r="R345">
        <f t="shared" si="23"/>
        <v>54.285714285714285</v>
      </c>
      <c r="S345" t="s">
        <v>8314</v>
      </c>
      <c r="T345" t="s">
        <v>8318</v>
      </c>
    </row>
    <row r="346" spans="1:20" ht="43.5" x14ac:dyDescent="0.3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 s="9">
        <f t="shared" si="20"/>
        <v>41894.416666666664</v>
      </c>
      <c r="K346">
        <v>1406824948</v>
      </c>
      <c r="L346" s="12">
        <f t="shared" si="21"/>
        <v>41851.696157407408</v>
      </c>
      <c r="M346" t="b">
        <v>0</v>
      </c>
      <c r="N346">
        <v>1</v>
      </c>
      <c r="O346" t="b">
        <v>0</v>
      </c>
      <c r="P346" t="s">
        <v>8281</v>
      </c>
      <c r="Q346" s="10">
        <f t="shared" si="22"/>
        <v>1.5384615384615385</v>
      </c>
      <c r="R346">
        <f t="shared" si="23"/>
        <v>10</v>
      </c>
      <c r="S346" t="s">
        <v>8335</v>
      </c>
      <c r="T346" t="s">
        <v>8336</v>
      </c>
    </row>
    <row r="347" spans="1:20" ht="43.5" x14ac:dyDescent="0.3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 s="9">
        <f t="shared" si="20"/>
        <v>41576.662997685184</v>
      </c>
      <c r="K347">
        <v>1380556483</v>
      </c>
      <c r="L347" s="12">
        <f t="shared" si="21"/>
        <v>41547.662997685184</v>
      </c>
      <c r="M347" t="b">
        <v>1</v>
      </c>
      <c r="N347">
        <v>34</v>
      </c>
      <c r="O347" t="b">
        <v>1</v>
      </c>
      <c r="P347" t="s">
        <v>8276</v>
      </c>
      <c r="Q347" s="10">
        <f t="shared" si="22"/>
        <v>166.46153846153845</v>
      </c>
      <c r="R347">
        <f t="shared" si="23"/>
        <v>31.823529411764707</v>
      </c>
      <c r="S347" t="s">
        <v>8329</v>
      </c>
      <c r="T347" t="s">
        <v>8330</v>
      </c>
    </row>
    <row r="348" spans="1:20" ht="43.5" x14ac:dyDescent="0.3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 s="9">
        <f t="shared" si="20"/>
        <v>40709.165972222225</v>
      </c>
      <c r="K348">
        <v>1304770233</v>
      </c>
      <c r="L348" s="12">
        <f t="shared" si="21"/>
        <v>40670.507326388892</v>
      </c>
      <c r="M348" t="b">
        <v>0</v>
      </c>
      <c r="N348">
        <v>31</v>
      </c>
      <c r="O348" t="b">
        <v>1</v>
      </c>
      <c r="P348" t="s">
        <v>8279</v>
      </c>
      <c r="Q348" s="10">
        <f t="shared" si="22"/>
        <v>170.92307692307693</v>
      </c>
      <c r="R348">
        <f t="shared" si="23"/>
        <v>35.838709677419352</v>
      </c>
      <c r="S348" t="s">
        <v>8329</v>
      </c>
      <c r="T348" t="s">
        <v>8333</v>
      </c>
    </row>
    <row r="349" spans="1:20" ht="43.5" x14ac:dyDescent="0.3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 s="9">
        <f t="shared" si="20"/>
        <v>41995.616655092599</v>
      </c>
      <c r="K349">
        <v>1416667679</v>
      </c>
      <c r="L349" s="12">
        <f t="shared" si="21"/>
        <v>41965.616655092599</v>
      </c>
      <c r="M349" t="b">
        <v>0</v>
      </c>
      <c r="N349">
        <v>79</v>
      </c>
      <c r="O349" t="b">
        <v>1</v>
      </c>
      <c r="P349" t="s">
        <v>8297</v>
      </c>
      <c r="Q349" s="10">
        <f t="shared" si="22"/>
        <v>407.76923076923077</v>
      </c>
      <c r="R349">
        <f t="shared" si="23"/>
        <v>33.550632911392405</v>
      </c>
      <c r="S349" t="s">
        <v>8337</v>
      </c>
      <c r="T349" t="s">
        <v>8355</v>
      </c>
    </row>
    <row r="350" spans="1:20" ht="43.5" x14ac:dyDescent="0.3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 s="9">
        <f t="shared" si="20"/>
        <v>42168.071527777778</v>
      </c>
      <c r="K350">
        <v>1431412196</v>
      </c>
      <c r="L350" s="12">
        <f t="shared" si="21"/>
        <v>42136.270787037036</v>
      </c>
      <c r="M350" t="b">
        <v>0</v>
      </c>
      <c r="N350">
        <v>15</v>
      </c>
      <c r="O350" t="b">
        <v>1</v>
      </c>
      <c r="P350" t="s">
        <v>8271</v>
      </c>
      <c r="Q350" s="10">
        <f t="shared" si="22"/>
        <v>116.92307692307693</v>
      </c>
      <c r="R350">
        <f t="shared" si="23"/>
        <v>50.666666666666664</v>
      </c>
      <c r="S350" t="s">
        <v>8321</v>
      </c>
      <c r="T350" t="s">
        <v>8322</v>
      </c>
    </row>
    <row r="351" spans="1:20" ht="43.5" x14ac:dyDescent="0.3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 s="9">
        <f t="shared" si="20"/>
        <v>42115.723692129628</v>
      </c>
      <c r="K351">
        <v>1427304127</v>
      </c>
      <c r="L351" s="12">
        <f t="shared" si="21"/>
        <v>42088.723692129628</v>
      </c>
      <c r="M351" t="b">
        <v>0</v>
      </c>
      <c r="N351">
        <v>16</v>
      </c>
      <c r="O351" t="b">
        <v>1</v>
      </c>
      <c r="P351" t="s">
        <v>8271</v>
      </c>
      <c r="Q351" s="10">
        <f t="shared" si="22"/>
        <v>101.23076923076924</v>
      </c>
      <c r="R351">
        <f t="shared" si="23"/>
        <v>41.125</v>
      </c>
      <c r="S351" t="s">
        <v>8321</v>
      </c>
      <c r="T351" t="s">
        <v>8322</v>
      </c>
    </row>
    <row r="352" spans="1:20" ht="43.5" x14ac:dyDescent="0.3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 s="9">
        <f t="shared" si="20"/>
        <v>40730.814699074072</v>
      </c>
      <c r="K352">
        <v>1304623990</v>
      </c>
      <c r="L352" s="12">
        <f t="shared" si="21"/>
        <v>40668.814699074072</v>
      </c>
      <c r="M352" t="b">
        <v>0</v>
      </c>
      <c r="N352">
        <v>19</v>
      </c>
      <c r="O352" t="b">
        <v>1</v>
      </c>
      <c r="P352" t="s">
        <v>8274</v>
      </c>
      <c r="Q352" s="10">
        <f t="shared" si="22"/>
        <v>115.75757575757575</v>
      </c>
      <c r="R352">
        <f t="shared" si="23"/>
        <v>40.210526315789473</v>
      </c>
      <c r="S352" t="s">
        <v>8326</v>
      </c>
      <c r="T352" t="s">
        <v>8327</v>
      </c>
    </row>
    <row r="353" spans="1:20" ht="43.5" x14ac:dyDescent="0.3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 s="9">
        <f t="shared" si="20"/>
        <v>41944.165972222225</v>
      </c>
      <c r="K353">
        <v>1413519073</v>
      </c>
      <c r="L353" s="12">
        <f t="shared" si="21"/>
        <v>41929.174456018518</v>
      </c>
      <c r="M353" t="b">
        <v>0</v>
      </c>
      <c r="N353">
        <v>2</v>
      </c>
      <c r="O353" t="b">
        <v>0</v>
      </c>
      <c r="P353" t="s">
        <v>8294</v>
      </c>
      <c r="Q353" s="10">
        <f t="shared" si="22"/>
        <v>9.0090090090090094</v>
      </c>
      <c r="R353">
        <f t="shared" si="23"/>
        <v>30</v>
      </c>
      <c r="S353" t="s">
        <v>8323</v>
      </c>
      <c r="T353" t="s">
        <v>8352</v>
      </c>
    </row>
    <row r="354" spans="1:20" ht="58" x14ac:dyDescent="0.3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 s="9">
        <f t="shared" si="20"/>
        <v>41960.332638888889</v>
      </c>
      <c r="K354">
        <v>1413016216</v>
      </c>
      <c r="L354" s="12">
        <f t="shared" si="21"/>
        <v>41923.354351851849</v>
      </c>
      <c r="M354" t="b">
        <v>0</v>
      </c>
      <c r="N354">
        <v>28</v>
      </c>
      <c r="O354" t="b">
        <v>1</v>
      </c>
      <c r="P354" t="s">
        <v>8271</v>
      </c>
      <c r="Q354" s="10">
        <f t="shared" si="22"/>
        <v>180.44444444444446</v>
      </c>
      <c r="R354">
        <f t="shared" si="23"/>
        <v>43.5</v>
      </c>
      <c r="S354" t="s">
        <v>8321</v>
      </c>
      <c r="T354" t="s">
        <v>8322</v>
      </c>
    </row>
    <row r="355" spans="1:20" ht="43.5" x14ac:dyDescent="0.3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 s="9">
        <f t="shared" si="20"/>
        <v>42564.866875</v>
      </c>
      <c r="K355">
        <v>1465850898</v>
      </c>
      <c r="L355" s="12">
        <f t="shared" si="21"/>
        <v>42534.866875</v>
      </c>
      <c r="M355" t="b">
        <v>0</v>
      </c>
      <c r="N355">
        <v>0</v>
      </c>
      <c r="O355" t="b">
        <v>0</v>
      </c>
      <c r="P355" t="s">
        <v>8271</v>
      </c>
      <c r="Q355" s="10">
        <f t="shared" si="22"/>
        <v>0</v>
      </c>
      <c r="R355" t="e">
        <f t="shared" si="23"/>
        <v>#DIV/0!</v>
      </c>
      <c r="S355" t="s">
        <v>8321</v>
      </c>
      <c r="T355" t="s">
        <v>8322</v>
      </c>
    </row>
    <row r="356" spans="1:20" ht="43.5" x14ac:dyDescent="0.3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 s="9">
        <f t="shared" si="20"/>
        <v>40651.725219907406</v>
      </c>
      <c r="K356">
        <v>1297880659</v>
      </c>
      <c r="L356" s="12">
        <f t="shared" si="21"/>
        <v>40590.766886574071</v>
      </c>
      <c r="M356" t="b">
        <v>0</v>
      </c>
      <c r="N356">
        <v>22</v>
      </c>
      <c r="O356" t="b">
        <v>1</v>
      </c>
      <c r="P356" t="s">
        <v>8274</v>
      </c>
      <c r="Q356" s="10">
        <f t="shared" si="22"/>
        <v>117.71428571428571</v>
      </c>
      <c r="R356">
        <f t="shared" si="23"/>
        <v>37.454545454545453</v>
      </c>
      <c r="S356" t="s">
        <v>8326</v>
      </c>
      <c r="T356" t="s">
        <v>8327</v>
      </c>
    </row>
    <row r="357" spans="1:20" ht="43.5" x14ac:dyDescent="0.3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 s="9">
        <f t="shared" si="20"/>
        <v>41146.758125</v>
      </c>
      <c r="K357">
        <v>1343326302</v>
      </c>
      <c r="L357" s="12">
        <f t="shared" si="21"/>
        <v>41116.758125</v>
      </c>
      <c r="M357" t="b">
        <v>0</v>
      </c>
      <c r="N357">
        <v>14</v>
      </c>
      <c r="O357" t="b">
        <v>1</v>
      </c>
      <c r="P357" t="s">
        <v>8276</v>
      </c>
      <c r="Q357" s="10">
        <f t="shared" si="22"/>
        <v>100</v>
      </c>
      <c r="R357">
        <f t="shared" si="23"/>
        <v>50</v>
      </c>
      <c r="S357" t="s">
        <v>8329</v>
      </c>
      <c r="T357" t="s">
        <v>8330</v>
      </c>
    </row>
    <row r="358" spans="1:20" ht="29" x14ac:dyDescent="0.3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 s="9">
        <f t="shared" si="20"/>
        <v>42316.923842592587</v>
      </c>
      <c r="K358">
        <v>1444425020</v>
      </c>
      <c r="L358" s="12">
        <f t="shared" si="21"/>
        <v>42286.88217592593</v>
      </c>
      <c r="M358" t="b">
        <v>0</v>
      </c>
      <c r="N358">
        <v>1</v>
      </c>
      <c r="O358" t="b">
        <v>0</v>
      </c>
      <c r="P358" t="s">
        <v>8289</v>
      </c>
      <c r="Q358" s="10">
        <f t="shared" si="22"/>
        <v>8.5714285714285712</v>
      </c>
      <c r="R358">
        <f t="shared" si="23"/>
        <v>60</v>
      </c>
      <c r="S358" t="s">
        <v>8342</v>
      </c>
      <c r="T358" t="s">
        <v>8347</v>
      </c>
    </row>
    <row r="359" spans="1:20" ht="43.5" x14ac:dyDescent="0.3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 s="9">
        <f t="shared" si="20"/>
        <v>41206.684907407405</v>
      </c>
      <c r="K359">
        <v>1348503976</v>
      </c>
      <c r="L359" s="12">
        <f t="shared" si="21"/>
        <v>41176.684907407405</v>
      </c>
      <c r="M359" t="b">
        <v>0</v>
      </c>
      <c r="N359">
        <v>33</v>
      </c>
      <c r="O359" t="b">
        <v>1</v>
      </c>
      <c r="P359" t="s">
        <v>8276</v>
      </c>
      <c r="Q359" s="10">
        <f t="shared" si="22"/>
        <v>115.85714285714286</v>
      </c>
      <c r="R359">
        <f t="shared" si="23"/>
        <v>24.575757575757574</v>
      </c>
      <c r="S359" t="s">
        <v>8329</v>
      </c>
      <c r="T359" t="s">
        <v>8330</v>
      </c>
    </row>
    <row r="360" spans="1:20" ht="43.5" x14ac:dyDescent="0.3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 s="9">
        <f t="shared" si="20"/>
        <v>42572.009097222224</v>
      </c>
      <c r="K360">
        <v>1468455186</v>
      </c>
      <c r="L360" s="12">
        <f t="shared" si="21"/>
        <v>42565.009097222224</v>
      </c>
      <c r="M360" t="b">
        <v>0</v>
      </c>
      <c r="N360">
        <v>26</v>
      </c>
      <c r="O360" t="b">
        <v>1</v>
      </c>
      <c r="P360" t="s">
        <v>8276</v>
      </c>
      <c r="Q360" s="10">
        <f t="shared" si="22"/>
        <v>250</v>
      </c>
      <c r="R360">
        <f t="shared" si="23"/>
        <v>67.307692307692307</v>
      </c>
      <c r="S360" t="s">
        <v>8329</v>
      </c>
      <c r="T360" t="s">
        <v>8330</v>
      </c>
    </row>
    <row r="361" spans="1:20" ht="43.5" x14ac:dyDescent="0.3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 s="9">
        <f t="shared" si="20"/>
        <v>41175.719305555554</v>
      </c>
      <c r="K361">
        <v>1345828548</v>
      </c>
      <c r="L361" s="12">
        <f t="shared" si="21"/>
        <v>41145.719305555554</v>
      </c>
      <c r="M361" t="b">
        <v>0</v>
      </c>
      <c r="N361">
        <v>48</v>
      </c>
      <c r="O361" t="b">
        <v>1</v>
      </c>
      <c r="P361" t="s">
        <v>8279</v>
      </c>
      <c r="Q361" s="10">
        <f t="shared" si="22"/>
        <v>180.14285714285714</v>
      </c>
      <c r="R361">
        <f t="shared" si="23"/>
        <v>26.270833333333332</v>
      </c>
      <c r="S361" t="s">
        <v>8329</v>
      </c>
      <c r="T361" t="s">
        <v>8333</v>
      </c>
    </row>
    <row r="362" spans="1:20" ht="43.5" x14ac:dyDescent="0.3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 s="9">
        <f t="shared" si="20"/>
        <v>41548.165972222225</v>
      </c>
      <c r="K362">
        <v>1377252857</v>
      </c>
      <c r="L362" s="12">
        <f t="shared" si="21"/>
        <v>41509.426585648151</v>
      </c>
      <c r="M362" t="b">
        <v>0</v>
      </c>
      <c r="N362">
        <v>13</v>
      </c>
      <c r="O362" t="b">
        <v>1</v>
      </c>
      <c r="P362" t="s">
        <v>8300</v>
      </c>
      <c r="Q362" s="10">
        <f t="shared" si="22"/>
        <v>103.57142857142858</v>
      </c>
      <c r="R362">
        <f t="shared" si="23"/>
        <v>55.769230769230766</v>
      </c>
      <c r="S362" t="s">
        <v>8329</v>
      </c>
      <c r="T362" t="s">
        <v>8358</v>
      </c>
    </row>
    <row r="363" spans="1:20" ht="43.5" x14ac:dyDescent="0.3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 s="9">
        <f t="shared" si="20"/>
        <v>41796.958333333336</v>
      </c>
      <c r="K363">
        <v>1400675841</v>
      </c>
      <c r="L363" s="12">
        <f t="shared" si="21"/>
        <v>41780.525937500002</v>
      </c>
      <c r="M363" t="b">
        <v>0</v>
      </c>
      <c r="N363">
        <v>20</v>
      </c>
      <c r="O363" t="b">
        <v>1</v>
      </c>
      <c r="P363" t="s">
        <v>8271</v>
      </c>
      <c r="Q363" s="10">
        <f t="shared" si="22"/>
        <v>104.28571428571429</v>
      </c>
      <c r="R363">
        <f t="shared" si="23"/>
        <v>36.5</v>
      </c>
      <c r="S363" t="s">
        <v>8321</v>
      </c>
      <c r="T363" t="s">
        <v>8322</v>
      </c>
    </row>
    <row r="364" spans="1:20" ht="58" x14ac:dyDescent="0.3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 s="9">
        <f t="shared" si="20"/>
        <v>42166.675763888896</v>
      </c>
      <c r="K364">
        <v>1430151186</v>
      </c>
      <c r="L364" s="12">
        <f t="shared" si="21"/>
        <v>42121.675763888896</v>
      </c>
      <c r="M364" t="b">
        <v>0</v>
      </c>
      <c r="N364">
        <v>6</v>
      </c>
      <c r="O364" t="b">
        <v>1</v>
      </c>
      <c r="P364" t="s">
        <v>8303</v>
      </c>
      <c r="Q364" s="10">
        <f t="shared" si="22"/>
        <v>103</v>
      </c>
      <c r="R364">
        <f t="shared" si="23"/>
        <v>120.16666666666667</v>
      </c>
      <c r="S364" t="s">
        <v>8321</v>
      </c>
      <c r="T364" t="s">
        <v>8361</v>
      </c>
    </row>
    <row r="365" spans="1:20" ht="58" x14ac:dyDescent="0.3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 s="9">
        <f t="shared" si="20"/>
        <v>42834.358287037037</v>
      </c>
      <c r="K365">
        <v>1489480556</v>
      </c>
      <c r="L365" s="12">
        <f t="shared" si="21"/>
        <v>42808.358287037037</v>
      </c>
      <c r="M365" t="b">
        <v>0</v>
      </c>
      <c r="N365">
        <v>0</v>
      </c>
      <c r="O365" t="b">
        <v>0</v>
      </c>
      <c r="P365" t="s">
        <v>8271</v>
      </c>
      <c r="Q365" s="10">
        <f t="shared" si="22"/>
        <v>0</v>
      </c>
      <c r="R365" t="e">
        <f t="shared" si="23"/>
        <v>#DIV/0!</v>
      </c>
      <c r="S365" t="s">
        <v>8321</v>
      </c>
      <c r="T365" t="s">
        <v>8322</v>
      </c>
    </row>
    <row r="366" spans="1:20" ht="43.5" x14ac:dyDescent="0.3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 s="9">
        <f t="shared" si="20"/>
        <v>42639.442465277782</v>
      </c>
      <c r="K366">
        <v>1472294229</v>
      </c>
      <c r="L366" s="12">
        <f t="shared" si="21"/>
        <v>42609.442465277782</v>
      </c>
      <c r="M366" t="b">
        <v>0</v>
      </c>
      <c r="N366">
        <v>27</v>
      </c>
      <c r="O366" t="b">
        <v>1</v>
      </c>
      <c r="P366" t="s">
        <v>8271</v>
      </c>
      <c r="Q366" s="10">
        <f t="shared" si="22"/>
        <v>102.85857142857142</v>
      </c>
      <c r="R366">
        <f t="shared" si="23"/>
        <v>26.667037037037037</v>
      </c>
      <c r="S366" t="s">
        <v>8321</v>
      </c>
      <c r="T366" t="s">
        <v>8322</v>
      </c>
    </row>
    <row r="367" spans="1:20" ht="43.5" x14ac:dyDescent="0.3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 s="9">
        <f t="shared" si="20"/>
        <v>42473.554166666669</v>
      </c>
      <c r="K367">
        <v>1458770384</v>
      </c>
      <c r="L367" s="12">
        <f t="shared" si="21"/>
        <v>42452.916481481487</v>
      </c>
      <c r="M367" t="b">
        <v>0</v>
      </c>
      <c r="N367">
        <v>23</v>
      </c>
      <c r="O367" t="b">
        <v>1</v>
      </c>
      <c r="P367" t="s">
        <v>8271</v>
      </c>
      <c r="Q367" s="10">
        <f t="shared" si="22"/>
        <v>171.42857142857142</v>
      </c>
      <c r="R367">
        <f t="shared" si="23"/>
        <v>52.173913043478258</v>
      </c>
      <c r="S367" t="s">
        <v>8321</v>
      </c>
      <c r="T367" t="s">
        <v>8322</v>
      </c>
    </row>
    <row r="368" spans="1:20" ht="43.5" x14ac:dyDescent="0.3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 s="9">
        <f t="shared" si="20"/>
        <v>42414</v>
      </c>
      <c r="K368">
        <v>1454638202</v>
      </c>
      <c r="L368" s="12">
        <f t="shared" si="21"/>
        <v>42405.090300925927</v>
      </c>
      <c r="M368" t="b">
        <v>0</v>
      </c>
      <c r="N368">
        <v>34</v>
      </c>
      <c r="O368" t="b">
        <v>1</v>
      </c>
      <c r="P368" t="s">
        <v>8271</v>
      </c>
      <c r="Q368" s="10">
        <f t="shared" si="22"/>
        <v>138</v>
      </c>
      <c r="R368">
        <f t="shared" si="23"/>
        <v>28.411764705882351</v>
      </c>
      <c r="S368" t="s">
        <v>8321</v>
      </c>
      <c r="T368" t="s">
        <v>8322</v>
      </c>
    </row>
    <row r="369" spans="1:20" ht="58" x14ac:dyDescent="0.3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 s="9">
        <f t="shared" si="20"/>
        <v>41851.698599537034</v>
      </c>
      <c r="K369">
        <v>1404233159</v>
      </c>
      <c r="L369" s="12">
        <f t="shared" si="21"/>
        <v>41821.698599537034</v>
      </c>
      <c r="M369" t="b">
        <v>0</v>
      </c>
      <c r="N369">
        <v>21</v>
      </c>
      <c r="O369" t="b">
        <v>1</v>
      </c>
      <c r="P369" t="s">
        <v>8271</v>
      </c>
      <c r="Q369" s="10">
        <f t="shared" si="22"/>
        <v>100.71428571428571</v>
      </c>
      <c r="R369">
        <f t="shared" si="23"/>
        <v>33.571428571428569</v>
      </c>
      <c r="S369" t="s">
        <v>8321</v>
      </c>
      <c r="T369" t="s">
        <v>8322</v>
      </c>
    </row>
    <row r="370" spans="1:20" ht="43.5" x14ac:dyDescent="0.3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 s="9">
        <f t="shared" si="20"/>
        <v>42028.207638888889</v>
      </c>
      <c r="K370">
        <v>1419979544</v>
      </c>
      <c r="L370" s="12">
        <f t="shared" si="21"/>
        <v>42003.948425925926</v>
      </c>
      <c r="M370" t="b">
        <v>0</v>
      </c>
      <c r="N370">
        <v>18</v>
      </c>
      <c r="O370" t="b">
        <v>1</v>
      </c>
      <c r="P370" t="s">
        <v>8271</v>
      </c>
      <c r="Q370" s="10">
        <f t="shared" si="22"/>
        <v>175</v>
      </c>
      <c r="R370">
        <f t="shared" si="23"/>
        <v>68.055555555555557</v>
      </c>
      <c r="S370" t="s">
        <v>8321</v>
      </c>
      <c r="T370" t="s">
        <v>8322</v>
      </c>
    </row>
    <row r="371" spans="1:20" ht="58" x14ac:dyDescent="0.3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 s="9">
        <f t="shared" si="20"/>
        <v>42338.708333333328</v>
      </c>
      <c r="K371">
        <v>1445369727</v>
      </c>
      <c r="L371" s="12">
        <f t="shared" si="21"/>
        <v>42297.816284722227</v>
      </c>
      <c r="M371" t="b">
        <v>0</v>
      </c>
      <c r="N371">
        <v>2</v>
      </c>
      <c r="O371" t="b">
        <v>0</v>
      </c>
      <c r="P371" t="s">
        <v>8305</v>
      </c>
      <c r="Q371" s="10">
        <f t="shared" si="22"/>
        <v>2.1428571428571428</v>
      </c>
      <c r="R371">
        <f t="shared" si="23"/>
        <v>7.5</v>
      </c>
      <c r="S371" t="s">
        <v>8321</v>
      </c>
      <c r="T371" t="s">
        <v>8363</v>
      </c>
    </row>
    <row r="372" spans="1:20" ht="58" x14ac:dyDescent="0.3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 s="9">
        <f t="shared" si="20"/>
        <v>41824.142199074071</v>
      </c>
      <c r="K372">
        <v>1403234686</v>
      </c>
      <c r="L372" s="12">
        <f t="shared" si="21"/>
        <v>41810.142199074071</v>
      </c>
      <c r="M372" t="b">
        <v>0</v>
      </c>
      <c r="N372">
        <v>39</v>
      </c>
      <c r="O372" t="b">
        <v>1</v>
      </c>
      <c r="P372" t="s">
        <v>8271</v>
      </c>
      <c r="Q372" s="10">
        <f t="shared" si="22"/>
        <v>300</v>
      </c>
      <c r="R372">
        <f t="shared" si="23"/>
        <v>53.846153846153847</v>
      </c>
      <c r="S372" t="s">
        <v>8321</v>
      </c>
      <c r="T372" t="s">
        <v>8322</v>
      </c>
    </row>
    <row r="373" spans="1:20" ht="43.5" x14ac:dyDescent="0.3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 s="9">
        <f t="shared" si="20"/>
        <v>42320.290972222225</v>
      </c>
      <c r="K373">
        <v>1445358903</v>
      </c>
      <c r="L373" s="12">
        <f t="shared" si="21"/>
        <v>42297.691006944442</v>
      </c>
      <c r="M373" t="b">
        <v>0</v>
      </c>
      <c r="N373">
        <v>4</v>
      </c>
      <c r="O373" t="b">
        <v>0</v>
      </c>
      <c r="P373" t="s">
        <v>8271</v>
      </c>
      <c r="Q373" s="10">
        <f t="shared" si="22"/>
        <v>21.428571428571427</v>
      </c>
      <c r="R373">
        <f t="shared" si="23"/>
        <v>37.5</v>
      </c>
      <c r="S373" t="s">
        <v>8321</v>
      </c>
      <c r="T373" t="s">
        <v>8322</v>
      </c>
    </row>
    <row r="374" spans="1:20" ht="58" x14ac:dyDescent="0.3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 s="9">
        <f t="shared" si="20"/>
        <v>42514.600694444445</v>
      </c>
      <c r="K374">
        <v>1462585315</v>
      </c>
      <c r="L374" s="12">
        <f t="shared" si="21"/>
        <v>42497.070775462969</v>
      </c>
      <c r="M374" t="b">
        <v>0</v>
      </c>
      <c r="N374">
        <v>2</v>
      </c>
      <c r="O374" t="b">
        <v>0</v>
      </c>
      <c r="P374" t="s">
        <v>8271</v>
      </c>
      <c r="Q374" s="10">
        <f t="shared" si="22"/>
        <v>11.428571428571429</v>
      </c>
      <c r="R374">
        <f t="shared" si="23"/>
        <v>40</v>
      </c>
      <c r="S374" t="s">
        <v>8321</v>
      </c>
      <c r="T374" t="s">
        <v>8322</v>
      </c>
    </row>
    <row r="375" spans="1:20" ht="43.5" x14ac:dyDescent="0.3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 s="9">
        <f t="shared" si="20"/>
        <v>41933.82708333333</v>
      </c>
      <c r="K375">
        <v>1411499149</v>
      </c>
      <c r="L375" s="12">
        <f t="shared" si="21"/>
        <v>41905.795706018522</v>
      </c>
      <c r="M375" t="b">
        <v>0</v>
      </c>
      <c r="N375">
        <v>0</v>
      </c>
      <c r="O375" t="b">
        <v>0</v>
      </c>
      <c r="P375" t="s">
        <v>8271</v>
      </c>
      <c r="Q375" s="10">
        <f t="shared" si="22"/>
        <v>0</v>
      </c>
      <c r="R375" t="e">
        <f t="shared" si="23"/>
        <v>#DIV/0!</v>
      </c>
      <c r="S375" t="s">
        <v>8321</v>
      </c>
      <c r="T375" t="s">
        <v>8322</v>
      </c>
    </row>
    <row r="376" spans="1:20" ht="43.5" x14ac:dyDescent="0.3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 s="9">
        <f t="shared" si="20"/>
        <v>42794</v>
      </c>
      <c r="K376">
        <v>1486996729</v>
      </c>
      <c r="L376" s="12">
        <f t="shared" si="21"/>
        <v>42779.610289351855</v>
      </c>
      <c r="M376" t="b">
        <v>0</v>
      </c>
      <c r="N376">
        <v>51</v>
      </c>
      <c r="O376" t="b">
        <v>1</v>
      </c>
      <c r="P376" t="s">
        <v>8271</v>
      </c>
      <c r="Q376" s="10">
        <f t="shared" si="22"/>
        <v>118.91891891891892</v>
      </c>
      <c r="R376">
        <f t="shared" si="23"/>
        <v>17.254901960784313</v>
      </c>
      <c r="S376" t="s">
        <v>8321</v>
      </c>
      <c r="T376" t="s">
        <v>8322</v>
      </c>
    </row>
    <row r="377" spans="1:20" ht="43.5" x14ac:dyDescent="0.3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 s="9">
        <f t="shared" si="20"/>
        <v>41267.991400462961</v>
      </c>
      <c r="K377">
        <v>1352504857</v>
      </c>
      <c r="L377" s="12">
        <f t="shared" si="21"/>
        <v>41222.991400462961</v>
      </c>
      <c r="M377" t="b">
        <v>0</v>
      </c>
      <c r="N377">
        <v>34</v>
      </c>
      <c r="O377" t="b">
        <v>1</v>
      </c>
      <c r="P377" t="s">
        <v>8300</v>
      </c>
      <c r="Q377" s="10">
        <f t="shared" si="22"/>
        <v>105.50335570469798</v>
      </c>
      <c r="R377">
        <f t="shared" si="23"/>
        <v>23.117647058823529</v>
      </c>
      <c r="S377" t="s">
        <v>8329</v>
      </c>
      <c r="T377" t="s">
        <v>8358</v>
      </c>
    </row>
    <row r="378" spans="1:20" ht="43.5" x14ac:dyDescent="0.3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 s="9">
        <f t="shared" si="20"/>
        <v>41104.126388888886</v>
      </c>
      <c r="K378">
        <v>1341892127</v>
      </c>
      <c r="L378" s="12">
        <f t="shared" si="21"/>
        <v>41100.158877314818</v>
      </c>
      <c r="M378" t="b">
        <v>0</v>
      </c>
      <c r="N378">
        <v>28</v>
      </c>
      <c r="O378" t="b">
        <v>1</v>
      </c>
      <c r="P378" t="s">
        <v>8266</v>
      </c>
      <c r="Q378" s="10">
        <f t="shared" si="22"/>
        <v>198</v>
      </c>
      <c r="R378">
        <f t="shared" si="23"/>
        <v>53.035714285714285</v>
      </c>
      <c r="S378" t="s">
        <v>8314</v>
      </c>
      <c r="T378" t="s">
        <v>8316</v>
      </c>
    </row>
    <row r="379" spans="1:20" ht="29" x14ac:dyDescent="0.3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 s="9">
        <f t="shared" si="20"/>
        <v>42137.703877314809</v>
      </c>
      <c r="K379">
        <v>1428944015</v>
      </c>
      <c r="L379" s="12">
        <f t="shared" si="21"/>
        <v>42107.703877314809</v>
      </c>
      <c r="M379" t="b">
        <v>0</v>
      </c>
      <c r="N379">
        <v>12</v>
      </c>
      <c r="O379" t="b">
        <v>0</v>
      </c>
      <c r="P379" t="s">
        <v>8270</v>
      </c>
      <c r="Q379" s="10">
        <f t="shared" si="22"/>
        <v>64</v>
      </c>
      <c r="R379">
        <f t="shared" si="23"/>
        <v>40</v>
      </c>
      <c r="S379" t="s">
        <v>8314</v>
      </c>
      <c r="T379" t="s">
        <v>8320</v>
      </c>
    </row>
    <row r="380" spans="1:20" ht="43.5" x14ac:dyDescent="0.3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 s="9">
        <f t="shared" si="20"/>
        <v>42087.841493055559</v>
      </c>
      <c r="K380">
        <v>1424639505</v>
      </c>
      <c r="L380" s="12">
        <f t="shared" si="21"/>
        <v>42057.883159722223</v>
      </c>
      <c r="M380" t="b">
        <v>0</v>
      </c>
      <c r="N380">
        <v>0</v>
      </c>
      <c r="O380" t="b">
        <v>0</v>
      </c>
      <c r="P380" t="s">
        <v>8272</v>
      </c>
      <c r="Q380" s="10">
        <f t="shared" si="22"/>
        <v>0</v>
      </c>
      <c r="R380" t="e">
        <f t="shared" si="23"/>
        <v>#DIV/0!</v>
      </c>
      <c r="S380" t="s">
        <v>8323</v>
      </c>
      <c r="T380" t="s">
        <v>8324</v>
      </c>
    </row>
    <row r="381" spans="1:20" ht="43.5" x14ac:dyDescent="0.3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 s="9">
        <f t="shared" si="20"/>
        <v>40691.099097222221</v>
      </c>
      <c r="K381">
        <v>1302661362</v>
      </c>
      <c r="L381" s="12">
        <f t="shared" si="21"/>
        <v>40646.099097222221</v>
      </c>
      <c r="M381" t="b">
        <v>0</v>
      </c>
      <c r="N381">
        <v>8</v>
      </c>
      <c r="O381" t="b">
        <v>0</v>
      </c>
      <c r="P381" t="s">
        <v>8279</v>
      </c>
      <c r="Q381" s="10">
        <f t="shared" si="22"/>
        <v>37.333333333333336</v>
      </c>
      <c r="R381">
        <f t="shared" si="23"/>
        <v>35</v>
      </c>
      <c r="S381" t="s">
        <v>8329</v>
      </c>
      <c r="T381" t="s">
        <v>8333</v>
      </c>
    </row>
    <row r="382" spans="1:20" ht="29" x14ac:dyDescent="0.3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 s="9">
        <f t="shared" si="20"/>
        <v>40832.964594907404</v>
      </c>
      <c r="K382">
        <v>1316214541</v>
      </c>
      <c r="L382" s="12">
        <f t="shared" si="21"/>
        <v>40802.964594907404</v>
      </c>
      <c r="M382" t="b">
        <v>0</v>
      </c>
      <c r="N382">
        <v>1</v>
      </c>
      <c r="O382" t="b">
        <v>0</v>
      </c>
      <c r="P382" t="s">
        <v>8282</v>
      </c>
      <c r="Q382" s="10">
        <f t="shared" si="22"/>
        <v>1.3333333333333335</v>
      </c>
      <c r="R382">
        <f t="shared" si="23"/>
        <v>10</v>
      </c>
      <c r="S382" t="s">
        <v>8337</v>
      </c>
      <c r="T382" t="s">
        <v>8338</v>
      </c>
    </row>
    <row r="383" spans="1:20" ht="43.5" x14ac:dyDescent="0.3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 s="9">
        <f t="shared" si="20"/>
        <v>42795.125</v>
      </c>
      <c r="K383">
        <v>1484623726</v>
      </c>
      <c r="L383" s="12">
        <f t="shared" si="21"/>
        <v>42752.144976851851</v>
      </c>
      <c r="M383" t="b">
        <v>0</v>
      </c>
      <c r="N383">
        <v>17</v>
      </c>
      <c r="O383" t="b">
        <v>1</v>
      </c>
      <c r="P383" t="s">
        <v>8276</v>
      </c>
      <c r="Q383" s="10">
        <f t="shared" si="22"/>
        <v>122.13333333333334</v>
      </c>
      <c r="R383">
        <f t="shared" si="23"/>
        <v>53.882352941176471</v>
      </c>
      <c r="S383" t="s">
        <v>8329</v>
      </c>
      <c r="T383" t="s">
        <v>8330</v>
      </c>
    </row>
    <row r="384" spans="1:20" ht="58" x14ac:dyDescent="0.3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 s="9">
        <f t="shared" si="20"/>
        <v>42502.449467592596</v>
      </c>
      <c r="K384">
        <v>1460458034</v>
      </c>
      <c r="L384" s="12">
        <f t="shared" si="21"/>
        <v>42472.449467592596</v>
      </c>
      <c r="M384" t="b">
        <v>0</v>
      </c>
      <c r="N384">
        <v>7</v>
      </c>
      <c r="O384" t="b">
        <v>0</v>
      </c>
      <c r="P384" t="s">
        <v>8289</v>
      </c>
      <c r="Q384" s="10">
        <f t="shared" si="22"/>
        <v>13.466666666666665</v>
      </c>
      <c r="R384">
        <f t="shared" si="23"/>
        <v>14.428571428571429</v>
      </c>
      <c r="S384" t="s">
        <v>8342</v>
      </c>
      <c r="T384" t="s">
        <v>8347</v>
      </c>
    </row>
    <row r="385" spans="1:20" ht="43.5" x14ac:dyDescent="0.3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 s="9">
        <f t="shared" si="20"/>
        <v>42264.708333333328</v>
      </c>
      <c r="K385">
        <v>1440513832</v>
      </c>
      <c r="L385" s="12">
        <f t="shared" si="21"/>
        <v>42241.613796296297</v>
      </c>
      <c r="M385" t="b">
        <v>0</v>
      </c>
      <c r="N385">
        <v>0</v>
      </c>
      <c r="O385" t="b">
        <v>0</v>
      </c>
      <c r="P385" t="s">
        <v>8289</v>
      </c>
      <c r="Q385" s="10">
        <f t="shared" si="22"/>
        <v>0</v>
      </c>
      <c r="R385" t="e">
        <f t="shared" si="23"/>
        <v>#DIV/0!</v>
      </c>
      <c r="S385" t="s">
        <v>8342</v>
      </c>
      <c r="T385" t="s">
        <v>8347</v>
      </c>
    </row>
    <row r="386" spans="1:20" ht="43.5" x14ac:dyDescent="0.3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 s="9">
        <f t="shared" ref="J386:J449" si="24">(((I386/60)/60)/24)+DATE(1970,1,1)</f>
        <v>42244.508333333331</v>
      </c>
      <c r="K386">
        <v>1435656759</v>
      </c>
      <c r="L386" s="12">
        <f t="shared" ref="L386:L449" si="25">(((K386/60)/60)/24)+DATE(1970,1,1)</f>
        <v>42185.397673611107</v>
      </c>
      <c r="M386" t="b">
        <v>0</v>
      </c>
      <c r="N386">
        <v>3</v>
      </c>
      <c r="O386" t="b">
        <v>0</v>
      </c>
      <c r="P386" t="s">
        <v>8289</v>
      </c>
      <c r="Q386" s="10">
        <f t="shared" ref="Q386:Q449" si="26">(E386/D386)*100</f>
        <v>4.666666666666667</v>
      </c>
      <c r="R386">
        <f t="shared" ref="R386:R449" si="27">E386/N386</f>
        <v>11.666666666666666</v>
      </c>
      <c r="S386" t="s">
        <v>8342</v>
      </c>
      <c r="T386" t="s">
        <v>8347</v>
      </c>
    </row>
    <row r="387" spans="1:20" ht="43.5" x14ac:dyDescent="0.3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 s="9">
        <f t="shared" si="24"/>
        <v>41513.688530092593</v>
      </c>
      <c r="K387">
        <v>1372437089</v>
      </c>
      <c r="L387" s="12">
        <f t="shared" si="25"/>
        <v>41453.688530092593</v>
      </c>
      <c r="M387" t="b">
        <v>0</v>
      </c>
      <c r="N387">
        <v>18</v>
      </c>
      <c r="O387" t="b">
        <v>1</v>
      </c>
      <c r="P387" t="s">
        <v>8276</v>
      </c>
      <c r="Q387" s="10">
        <f t="shared" si="26"/>
        <v>101.06666666666666</v>
      </c>
      <c r="R387">
        <f t="shared" si="27"/>
        <v>42.111111111111114</v>
      </c>
      <c r="S387" t="s">
        <v>8329</v>
      </c>
      <c r="T387" t="s">
        <v>8330</v>
      </c>
    </row>
    <row r="388" spans="1:20" ht="43.5" x14ac:dyDescent="0.3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 s="9">
        <f t="shared" si="24"/>
        <v>41676.709305555552</v>
      </c>
      <c r="K388">
        <v>1389891684</v>
      </c>
      <c r="L388" s="12">
        <f t="shared" si="25"/>
        <v>41655.709305555552</v>
      </c>
      <c r="M388" t="b">
        <v>0</v>
      </c>
      <c r="N388">
        <v>19</v>
      </c>
      <c r="O388" t="b">
        <v>1</v>
      </c>
      <c r="P388" t="s">
        <v>8276</v>
      </c>
      <c r="Q388" s="10">
        <f t="shared" si="26"/>
        <v>133.46666666666667</v>
      </c>
      <c r="R388">
        <f t="shared" si="27"/>
        <v>52.684210526315788</v>
      </c>
      <c r="S388" t="s">
        <v>8329</v>
      </c>
      <c r="T388" t="s">
        <v>8330</v>
      </c>
    </row>
    <row r="389" spans="1:20" ht="43.5" x14ac:dyDescent="0.3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 s="9">
        <f t="shared" si="24"/>
        <v>41064.72216435185</v>
      </c>
      <c r="K389">
        <v>1336238395</v>
      </c>
      <c r="L389" s="12">
        <f t="shared" si="25"/>
        <v>41034.72216435185</v>
      </c>
      <c r="M389" t="b">
        <v>0</v>
      </c>
      <c r="N389">
        <v>25</v>
      </c>
      <c r="O389" t="b">
        <v>1</v>
      </c>
      <c r="P389" t="s">
        <v>8279</v>
      </c>
      <c r="Q389" s="10">
        <f t="shared" si="26"/>
        <v>113.33333333333333</v>
      </c>
      <c r="R389">
        <f t="shared" si="27"/>
        <v>34</v>
      </c>
      <c r="S389" t="s">
        <v>8329</v>
      </c>
      <c r="T389" t="s">
        <v>8333</v>
      </c>
    </row>
    <row r="390" spans="1:20" ht="58" x14ac:dyDescent="0.3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 s="9">
        <f t="shared" si="24"/>
        <v>42780.833645833336</v>
      </c>
      <c r="K390">
        <v>1486065627</v>
      </c>
      <c r="L390" s="12">
        <f t="shared" si="25"/>
        <v>42768.833645833336</v>
      </c>
      <c r="M390" t="b">
        <v>0</v>
      </c>
      <c r="N390">
        <v>25</v>
      </c>
      <c r="O390" t="b">
        <v>1</v>
      </c>
      <c r="P390" t="s">
        <v>8297</v>
      </c>
      <c r="Q390" s="10">
        <f t="shared" si="26"/>
        <v>119.73333333333333</v>
      </c>
      <c r="R390">
        <f t="shared" si="27"/>
        <v>35.92</v>
      </c>
      <c r="S390" t="s">
        <v>8337</v>
      </c>
      <c r="T390" t="s">
        <v>8355</v>
      </c>
    </row>
    <row r="391" spans="1:20" ht="43.5" x14ac:dyDescent="0.3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 s="9">
        <f t="shared" si="24"/>
        <v>41061.82163194444</v>
      </c>
      <c r="K391">
        <v>1335987789</v>
      </c>
      <c r="L391" s="12">
        <f t="shared" si="25"/>
        <v>41031.82163194444</v>
      </c>
      <c r="M391" t="b">
        <v>0</v>
      </c>
      <c r="N391">
        <v>27</v>
      </c>
      <c r="O391" t="b">
        <v>1</v>
      </c>
      <c r="P391" t="s">
        <v>8280</v>
      </c>
      <c r="Q391" s="10">
        <f t="shared" si="26"/>
        <v>152</v>
      </c>
      <c r="R391">
        <f t="shared" si="27"/>
        <v>42.222222222222221</v>
      </c>
      <c r="S391" t="s">
        <v>8329</v>
      </c>
      <c r="T391" t="s">
        <v>8334</v>
      </c>
    </row>
    <row r="392" spans="1:20" ht="29" x14ac:dyDescent="0.3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 s="9">
        <f t="shared" si="24"/>
        <v>42383.17460648148</v>
      </c>
      <c r="K392">
        <v>1447560686</v>
      </c>
      <c r="L392" s="12">
        <f t="shared" si="25"/>
        <v>42323.17460648148</v>
      </c>
      <c r="M392" t="b">
        <v>0</v>
      </c>
      <c r="N392">
        <v>12</v>
      </c>
      <c r="O392" t="b">
        <v>1</v>
      </c>
      <c r="P392" t="s">
        <v>8276</v>
      </c>
      <c r="Q392" s="10">
        <f t="shared" si="26"/>
        <v>185.33333333333331</v>
      </c>
      <c r="R392">
        <f t="shared" si="27"/>
        <v>115.83333333333333</v>
      </c>
      <c r="S392" t="s">
        <v>8329</v>
      </c>
      <c r="T392" t="s">
        <v>8330</v>
      </c>
    </row>
    <row r="393" spans="1:20" ht="29" x14ac:dyDescent="0.3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 s="9">
        <f t="shared" si="24"/>
        <v>41133.691493055558</v>
      </c>
      <c r="K393">
        <v>1340901345</v>
      </c>
      <c r="L393" s="12">
        <f t="shared" si="25"/>
        <v>41088.691493055558</v>
      </c>
      <c r="M393" t="b">
        <v>0</v>
      </c>
      <c r="N393">
        <v>41</v>
      </c>
      <c r="O393" t="b">
        <v>1</v>
      </c>
      <c r="P393" t="s">
        <v>8279</v>
      </c>
      <c r="Q393" s="10">
        <f t="shared" si="26"/>
        <v>171.33333333333334</v>
      </c>
      <c r="R393">
        <f t="shared" si="27"/>
        <v>31.341463414634145</v>
      </c>
      <c r="S393" t="s">
        <v>8329</v>
      </c>
      <c r="T393" t="s">
        <v>8333</v>
      </c>
    </row>
    <row r="394" spans="1:20" ht="43.5" x14ac:dyDescent="0.3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 s="9">
        <f t="shared" si="24"/>
        <v>41523.791666666664</v>
      </c>
      <c r="K394">
        <v>1375880598</v>
      </c>
      <c r="L394" s="12">
        <f t="shared" si="25"/>
        <v>41493.543958333335</v>
      </c>
      <c r="M394" t="b">
        <v>0</v>
      </c>
      <c r="N394">
        <v>269</v>
      </c>
      <c r="O394" t="b">
        <v>1</v>
      </c>
      <c r="P394" t="s">
        <v>8295</v>
      </c>
      <c r="Q394" s="10">
        <f t="shared" si="26"/>
        <v>1462</v>
      </c>
      <c r="R394">
        <f t="shared" si="27"/>
        <v>40.762081784386616</v>
      </c>
      <c r="S394" t="s">
        <v>8323</v>
      </c>
      <c r="T394" t="s">
        <v>8353</v>
      </c>
    </row>
    <row r="395" spans="1:20" ht="43.5" x14ac:dyDescent="0.3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 s="9">
        <f t="shared" si="24"/>
        <v>41346.833333333336</v>
      </c>
      <c r="K395">
        <v>1360551250</v>
      </c>
      <c r="L395" s="12">
        <f t="shared" si="25"/>
        <v>41316.120949074073</v>
      </c>
      <c r="M395" t="b">
        <v>0</v>
      </c>
      <c r="N395">
        <v>339</v>
      </c>
      <c r="O395" t="b">
        <v>1</v>
      </c>
      <c r="P395" t="s">
        <v>8295</v>
      </c>
      <c r="Q395" s="10">
        <f t="shared" si="26"/>
        <v>978.13466666666682</v>
      </c>
      <c r="R395">
        <f t="shared" si="27"/>
        <v>21.640147492625371</v>
      </c>
      <c r="S395" t="s">
        <v>8323</v>
      </c>
      <c r="T395" t="s">
        <v>8353</v>
      </c>
    </row>
    <row r="396" spans="1:20" ht="58" x14ac:dyDescent="0.3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 s="9">
        <f t="shared" si="24"/>
        <v>42491.596273148149</v>
      </c>
      <c r="K396">
        <v>1459520318</v>
      </c>
      <c r="L396" s="12">
        <f t="shared" si="25"/>
        <v>42461.596273148149</v>
      </c>
      <c r="M396" t="b">
        <v>0</v>
      </c>
      <c r="N396">
        <v>4</v>
      </c>
      <c r="O396" t="b">
        <v>0</v>
      </c>
      <c r="P396" t="s">
        <v>8271</v>
      </c>
      <c r="Q396" s="10">
        <f t="shared" si="26"/>
        <v>33.6</v>
      </c>
      <c r="R396">
        <f t="shared" si="27"/>
        <v>63</v>
      </c>
      <c r="S396" t="s">
        <v>8321</v>
      </c>
      <c r="T396" t="s">
        <v>8322</v>
      </c>
    </row>
    <row r="397" spans="1:20" ht="43.5" x14ac:dyDescent="0.3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 s="9">
        <f t="shared" si="24"/>
        <v>42042.904386574075</v>
      </c>
      <c r="K397">
        <v>1418161339</v>
      </c>
      <c r="L397" s="12">
        <f t="shared" si="25"/>
        <v>41982.904386574075</v>
      </c>
      <c r="M397" t="b">
        <v>0</v>
      </c>
      <c r="N397">
        <v>2</v>
      </c>
      <c r="O397" t="b">
        <v>0</v>
      </c>
      <c r="P397" t="s">
        <v>8271</v>
      </c>
      <c r="Q397" s="10">
        <f t="shared" si="26"/>
        <v>0.8</v>
      </c>
      <c r="R397">
        <f t="shared" si="27"/>
        <v>3</v>
      </c>
      <c r="S397" t="s">
        <v>8321</v>
      </c>
      <c r="T397" t="s">
        <v>8322</v>
      </c>
    </row>
    <row r="398" spans="1:20" ht="58" x14ac:dyDescent="0.3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 s="9">
        <f t="shared" si="24"/>
        <v>41897.255555555559</v>
      </c>
      <c r="K398">
        <v>1408604363</v>
      </c>
      <c r="L398" s="12">
        <f t="shared" si="25"/>
        <v>41872.291238425925</v>
      </c>
      <c r="M398" t="b">
        <v>0</v>
      </c>
      <c r="N398">
        <v>9</v>
      </c>
      <c r="O398" t="b">
        <v>1</v>
      </c>
      <c r="P398" t="s">
        <v>8305</v>
      </c>
      <c r="Q398" s="10">
        <f t="shared" si="26"/>
        <v>106</v>
      </c>
      <c r="R398">
        <f t="shared" si="27"/>
        <v>88.333333333333329</v>
      </c>
      <c r="S398" t="s">
        <v>8321</v>
      </c>
      <c r="T398" t="s">
        <v>8363</v>
      </c>
    </row>
    <row r="399" spans="1:20" ht="58" x14ac:dyDescent="0.3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 s="9">
        <f t="shared" si="24"/>
        <v>41932.249305555553</v>
      </c>
      <c r="K399">
        <v>1412954547</v>
      </c>
      <c r="L399" s="12">
        <f t="shared" si="25"/>
        <v>41922.640590277777</v>
      </c>
      <c r="M399" t="b">
        <v>0</v>
      </c>
      <c r="N399">
        <v>16</v>
      </c>
      <c r="O399" t="b">
        <v>1</v>
      </c>
      <c r="P399" t="s">
        <v>8271</v>
      </c>
      <c r="Q399" s="10">
        <f t="shared" si="26"/>
        <v>129.46666666666667</v>
      </c>
      <c r="R399">
        <f t="shared" si="27"/>
        <v>60.6875</v>
      </c>
      <c r="S399" t="s">
        <v>8321</v>
      </c>
      <c r="T399" t="s">
        <v>8322</v>
      </c>
    </row>
    <row r="400" spans="1:20" ht="43.5" x14ac:dyDescent="0.3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 s="9">
        <f t="shared" si="24"/>
        <v>42095.515335648146</v>
      </c>
      <c r="K400">
        <v>1426681325</v>
      </c>
      <c r="L400" s="12">
        <f t="shared" si="25"/>
        <v>42081.515335648146</v>
      </c>
      <c r="M400" t="b">
        <v>0</v>
      </c>
      <c r="N400">
        <v>10</v>
      </c>
      <c r="O400" t="b">
        <v>0</v>
      </c>
      <c r="P400" t="s">
        <v>8303</v>
      </c>
      <c r="Q400" s="10">
        <f t="shared" si="26"/>
        <v>57.333333333333336</v>
      </c>
      <c r="R400">
        <f t="shared" si="27"/>
        <v>43</v>
      </c>
      <c r="S400" t="s">
        <v>8321</v>
      </c>
      <c r="T400" t="s">
        <v>8361</v>
      </c>
    </row>
    <row r="401" spans="1:20" ht="58" x14ac:dyDescent="0.3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 s="9">
        <f t="shared" si="24"/>
        <v>40666.165972222225</v>
      </c>
      <c r="K401">
        <v>1302493760</v>
      </c>
      <c r="L401" s="12">
        <f t="shared" si="25"/>
        <v>40644.159259259257</v>
      </c>
      <c r="M401" t="b">
        <v>1</v>
      </c>
      <c r="N401">
        <v>21</v>
      </c>
      <c r="O401" t="b">
        <v>1</v>
      </c>
      <c r="P401" t="s">
        <v>8271</v>
      </c>
      <c r="Q401" s="10">
        <f t="shared" si="26"/>
        <v>162.66666666666666</v>
      </c>
      <c r="R401">
        <f t="shared" si="27"/>
        <v>58.095238095238095</v>
      </c>
      <c r="S401" t="s">
        <v>8321</v>
      </c>
      <c r="T401" t="s">
        <v>8322</v>
      </c>
    </row>
    <row r="402" spans="1:20" ht="43.5" x14ac:dyDescent="0.3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 s="9">
        <f t="shared" si="24"/>
        <v>42217.933958333335</v>
      </c>
      <c r="K402">
        <v>1436307894</v>
      </c>
      <c r="L402" s="12">
        <f t="shared" si="25"/>
        <v>42192.933958333335</v>
      </c>
      <c r="M402" t="b">
        <v>0</v>
      </c>
      <c r="N402">
        <v>30</v>
      </c>
      <c r="O402" t="b">
        <v>1</v>
      </c>
      <c r="P402" t="s">
        <v>8271</v>
      </c>
      <c r="Q402" s="10">
        <f t="shared" si="26"/>
        <v>118.66666666666667</v>
      </c>
      <c r="R402">
        <f t="shared" si="27"/>
        <v>29.666666666666668</v>
      </c>
      <c r="S402" t="s">
        <v>8321</v>
      </c>
      <c r="T402" t="s">
        <v>8322</v>
      </c>
    </row>
    <row r="403" spans="1:20" ht="43.5" x14ac:dyDescent="0.3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 s="9">
        <f t="shared" si="24"/>
        <v>41806.712893518517</v>
      </c>
      <c r="K403">
        <v>1400691994</v>
      </c>
      <c r="L403" s="12">
        <f t="shared" si="25"/>
        <v>41780.712893518517</v>
      </c>
      <c r="M403" t="b">
        <v>0</v>
      </c>
      <c r="N403">
        <v>8</v>
      </c>
      <c r="O403" t="b">
        <v>1</v>
      </c>
      <c r="P403" t="s">
        <v>8271</v>
      </c>
      <c r="Q403" s="10">
        <f t="shared" si="26"/>
        <v>104</v>
      </c>
      <c r="R403">
        <f t="shared" si="27"/>
        <v>97.5</v>
      </c>
      <c r="S403" t="s">
        <v>8321</v>
      </c>
      <c r="T403" t="s">
        <v>8322</v>
      </c>
    </row>
    <row r="404" spans="1:20" ht="43.5" x14ac:dyDescent="0.3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 s="9">
        <f t="shared" si="24"/>
        <v>42249.180393518516</v>
      </c>
      <c r="K404">
        <v>1438575586</v>
      </c>
      <c r="L404" s="12">
        <f t="shared" si="25"/>
        <v>42219.180393518516</v>
      </c>
      <c r="M404" t="b">
        <v>0</v>
      </c>
      <c r="N404">
        <v>23</v>
      </c>
      <c r="O404" t="b">
        <v>1</v>
      </c>
      <c r="P404" t="s">
        <v>8271</v>
      </c>
      <c r="Q404" s="10">
        <f t="shared" si="26"/>
        <v>139.06666666666666</v>
      </c>
      <c r="R404">
        <f t="shared" si="27"/>
        <v>45.347826086956523</v>
      </c>
      <c r="S404" t="s">
        <v>8321</v>
      </c>
      <c r="T404" t="s">
        <v>8322</v>
      </c>
    </row>
    <row r="405" spans="1:20" ht="58" x14ac:dyDescent="0.3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 s="9">
        <f t="shared" si="24"/>
        <v>41849.135370370372</v>
      </c>
      <c r="K405">
        <v>1405307696</v>
      </c>
      <c r="L405" s="12">
        <f t="shared" si="25"/>
        <v>41834.135370370372</v>
      </c>
      <c r="M405" t="b">
        <v>0</v>
      </c>
      <c r="N405">
        <v>4</v>
      </c>
      <c r="O405" t="b">
        <v>0</v>
      </c>
      <c r="P405" t="s">
        <v>8271</v>
      </c>
      <c r="Q405" s="10">
        <f t="shared" si="26"/>
        <v>8.6666666666666679</v>
      </c>
      <c r="R405">
        <f t="shared" si="27"/>
        <v>16.25</v>
      </c>
      <c r="S405" t="s">
        <v>8321</v>
      </c>
      <c r="T405" t="s">
        <v>8322</v>
      </c>
    </row>
    <row r="406" spans="1:20" ht="43.5" x14ac:dyDescent="0.3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 s="9">
        <f t="shared" si="24"/>
        <v>42065.958333333328</v>
      </c>
      <c r="K406">
        <v>1421432810</v>
      </c>
      <c r="L406" s="12">
        <f t="shared" si="25"/>
        <v>42020.768634259264</v>
      </c>
      <c r="M406" t="b">
        <v>0</v>
      </c>
      <c r="N406">
        <v>6</v>
      </c>
      <c r="O406" t="b">
        <v>0</v>
      </c>
      <c r="P406" t="s">
        <v>8271</v>
      </c>
      <c r="Q406" s="10">
        <f t="shared" si="26"/>
        <v>8.1333333333333329</v>
      </c>
      <c r="R406">
        <f t="shared" si="27"/>
        <v>10.166666666666666</v>
      </c>
      <c r="S406" t="s">
        <v>8321</v>
      </c>
      <c r="T406" t="s">
        <v>8322</v>
      </c>
    </row>
    <row r="407" spans="1:20" ht="43.5" x14ac:dyDescent="0.3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 s="9">
        <f t="shared" si="24"/>
        <v>41818.587083333332</v>
      </c>
      <c r="K407">
        <v>1401372324</v>
      </c>
      <c r="L407" s="12">
        <f t="shared" si="25"/>
        <v>41788.587083333332</v>
      </c>
      <c r="M407" t="b">
        <v>0</v>
      </c>
      <c r="N407">
        <v>20</v>
      </c>
      <c r="O407" t="b">
        <v>1</v>
      </c>
      <c r="P407" t="s">
        <v>8271</v>
      </c>
      <c r="Q407" s="10">
        <f t="shared" si="26"/>
        <v>100</v>
      </c>
      <c r="R407">
        <f t="shared" si="27"/>
        <v>38.65</v>
      </c>
      <c r="S407" t="s">
        <v>8321</v>
      </c>
      <c r="T407" t="s">
        <v>8322</v>
      </c>
    </row>
    <row r="408" spans="1:20" ht="43.5" x14ac:dyDescent="0.3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 s="9">
        <f t="shared" si="24"/>
        <v>42829.151863425926</v>
      </c>
      <c r="K408">
        <v>1489376321</v>
      </c>
      <c r="L408" s="12">
        <f t="shared" si="25"/>
        <v>42807.151863425926</v>
      </c>
      <c r="M408" t="b">
        <v>0</v>
      </c>
      <c r="N408">
        <v>7</v>
      </c>
      <c r="O408" t="b">
        <v>0</v>
      </c>
      <c r="P408" t="s">
        <v>8271</v>
      </c>
      <c r="Q408" s="10">
        <f t="shared" si="26"/>
        <v>20.849420849420849</v>
      </c>
      <c r="R408">
        <f t="shared" si="27"/>
        <v>23.142857142857142</v>
      </c>
      <c r="S408" t="s">
        <v>8321</v>
      </c>
      <c r="T408" t="s">
        <v>8322</v>
      </c>
    </row>
    <row r="409" spans="1:20" ht="43.5" x14ac:dyDescent="0.3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 s="9">
        <f t="shared" si="24"/>
        <v>42337.075740740736</v>
      </c>
      <c r="K409">
        <v>1446166144</v>
      </c>
      <c r="L409" s="12">
        <f t="shared" si="25"/>
        <v>42307.034074074079</v>
      </c>
      <c r="M409" t="b">
        <v>0</v>
      </c>
      <c r="N409">
        <v>1</v>
      </c>
      <c r="O409" t="b">
        <v>0</v>
      </c>
      <c r="P409" t="s">
        <v>8272</v>
      </c>
      <c r="Q409" s="10">
        <f t="shared" si="26"/>
        <v>0.64102564102564097</v>
      </c>
      <c r="R409">
        <f t="shared" si="27"/>
        <v>5</v>
      </c>
      <c r="S409" t="s">
        <v>8323</v>
      </c>
      <c r="T409" t="s">
        <v>8324</v>
      </c>
    </row>
    <row r="410" spans="1:20" ht="43.5" x14ac:dyDescent="0.3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 s="9">
        <f t="shared" si="24"/>
        <v>41874.922662037039</v>
      </c>
      <c r="K410">
        <v>1406239718</v>
      </c>
      <c r="L410" s="12">
        <f t="shared" si="25"/>
        <v>41844.922662037039</v>
      </c>
      <c r="M410" t="b">
        <v>0</v>
      </c>
      <c r="N410">
        <v>5</v>
      </c>
      <c r="O410" t="b">
        <v>0</v>
      </c>
      <c r="P410" t="s">
        <v>8270</v>
      </c>
      <c r="Q410" s="10">
        <f t="shared" si="26"/>
        <v>17.625</v>
      </c>
      <c r="R410">
        <f t="shared" si="27"/>
        <v>28.2</v>
      </c>
      <c r="S410" t="s">
        <v>8314</v>
      </c>
      <c r="T410" t="s">
        <v>8320</v>
      </c>
    </row>
    <row r="411" spans="1:20" ht="43.5" x14ac:dyDescent="0.3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 s="9">
        <f t="shared" si="24"/>
        <v>41862.852627314816</v>
      </c>
      <c r="K411">
        <v>1405196867</v>
      </c>
      <c r="L411" s="12">
        <f t="shared" si="25"/>
        <v>41832.852627314816</v>
      </c>
      <c r="M411" t="b">
        <v>0</v>
      </c>
      <c r="N411">
        <v>27</v>
      </c>
      <c r="O411" t="b">
        <v>1</v>
      </c>
      <c r="P411" t="s">
        <v>8273</v>
      </c>
      <c r="Q411" s="10">
        <f t="shared" si="26"/>
        <v>131.87625</v>
      </c>
      <c r="R411">
        <f t="shared" si="27"/>
        <v>39.074444444444445</v>
      </c>
      <c r="S411" t="s">
        <v>8323</v>
      </c>
      <c r="T411" t="s">
        <v>8325</v>
      </c>
    </row>
    <row r="412" spans="1:20" ht="43.5" x14ac:dyDescent="0.3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 s="9">
        <f t="shared" si="24"/>
        <v>41433.000856481485</v>
      </c>
      <c r="K412">
        <v>1368057674</v>
      </c>
      <c r="L412" s="12">
        <f t="shared" si="25"/>
        <v>41403.000856481485</v>
      </c>
      <c r="M412" t="b">
        <v>0</v>
      </c>
      <c r="N412">
        <v>25</v>
      </c>
      <c r="O412" t="b">
        <v>1</v>
      </c>
      <c r="P412" t="s">
        <v>8276</v>
      </c>
      <c r="Q412" s="10">
        <f t="shared" si="26"/>
        <v>133.15375</v>
      </c>
      <c r="R412">
        <f t="shared" si="27"/>
        <v>42.609200000000001</v>
      </c>
      <c r="S412" t="s">
        <v>8329</v>
      </c>
      <c r="T412" t="s">
        <v>8330</v>
      </c>
    </row>
    <row r="413" spans="1:20" ht="43.5" x14ac:dyDescent="0.3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 s="9">
        <f t="shared" si="24"/>
        <v>42085.931157407409</v>
      </c>
      <c r="K413">
        <v>1424474452</v>
      </c>
      <c r="L413" s="12">
        <f t="shared" si="25"/>
        <v>42055.972824074073</v>
      </c>
      <c r="M413" t="b">
        <v>0</v>
      </c>
      <c r="N413">
        <v>33</v>
      </c>
      <c r="O413" t="b">
        <v>1</v>
      </c>
      <c r="P413" t="s">
        <v>8276</v>
      </c>
      <c r="Q413" s="10">
        <f t="shared" si="26"/>
        <v>179.5</v>
      </c>
      <c r="R413">
        <f t="shared" si="27"/>
        <v>43.515151515151516</v>
      </c>
      <c r="S413" t="s">
        <v>8329</v>
      </c>
      <c r="T413" t="s">
        <v>8330</v>
      </c>
    </row>
    <row r="414" spans="1:20" ht="58" x14ac:dyDescent="0.3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 s="9">
        <f t="shared" si="24"/>
        <v>42211.667337962965</v>
      </c>
      <c r="K414">
        <v>1432742458</v>
      </c>
      <c r="L414" s="12">
        <f t="shared" si="25"/>
        <v>42151.667337962965</v>
      </c>
      <c r="M414" t="b">
        <v>0</v>
      </c>
      <c r="N414">
        <v>1</v>
      </c>
      <c r="O414" t="b">
        <v>0</v>
      </c>
      <c r="P414" t="s">
        <v>8291</v>
      </c>
      <c r="Q414" s="10">
        <f t="shared" si="26"/>
        <v>0.125</v>
      </c>
      <c r="R414">
        <f t="shared" si="27"/>
        <v>1</v>
      </c>
      <c r="S414" t="s">
        <v>8342</v>
      </c>
      <c r="T414" t="s">
        <v>8349</v>
      </c>
    </row>
    <row r="415" spans="1:20" x14ac:dyDescent="0.3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 s="9">
        <f t="shared" si="24"/>
        <v>41430.00037037037</v>
      </c>
      <c r="K415">
        <v>1368576032</v>
      </c>
      <c r="L415" s="12">
        <f t="shared" si="25"/>
        <v>41409.00037037037</v>
      </c>
      <c r="M415" t="b">
        <v>0</v>
      </c>
      <c r="N415">
        <v>27</v>
      </c>
      <c r="O415" t="b">
        <v>1</v>
      </c>
      <c r="P415" t="s">
        <v>8276</v>
      </c>
      <c r="Q415" s="10">
        <f t="shared" si="26"/>
        <v>125.125</v>
      </c>
      <c r="R415">
        <f t="shared" si="27"/>
        <v>37.074074074074076</v>
      </c>
      <c r="S415" t="s">
        <v>8329</v>
      </c>
      <c r="T415" t="s">
        <v>8330</v>
      </c>
    </row>
    <row r="416" spans="1:20" ht="58" x14ac:dyDescent="0.3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 s="9">
        <f t="shared" si="24"/>
        <v>41227.102048611108</v>
      </c>
      <c r="K416">
        <v>1348536417</v>
      </c>
      <c r="L416" s="12">
        <f t="shared" si="25"/>
        <v>41177.060381944444</v>
      </c>
      <c r="M416" t="b">
        <v>0</v>
      </c>
      <c r="N416">
        <v>14</v>
      </c>
      <c r="O416" t="b">
        <v>1</v>
      </c>
      <c r="P416" t="s">
        <v>8276</v>
      </c>
      <c r="Q416" s="10">
        <f t="shared" si="26"/>
        <v>101.875</v>
      </c>
      <c r="R416">
        <f t="shared" si="27"/>
        <v>58.214285714285715</v>
      </c>
      <c r="S416" t="s">
        <v>8329</v>
      </c>
      <c r="T416" t="s">
        <v>8330</v>
      </c>
    </row>
    <row r="417" spans="1:20" ht="58" x14ac:dyDescent="0.3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 s="9">
        <f t="shared" si="24"/>
        <v>40140.249305555553</v>
      </c>
      <c r="K417">
        <v>1255730520</v>
      </c>
      <c r="L417" s="12">
        <f t="shared" si="25"/>
        <v>40102.918055555558</v>
      </c>
      <c r="M417" t="b">
        <v>1</v>
      </c>
      <c r="N417">
        <v>23</v>
      </c>
      <c r="O417" t="b">
        <v>1</v>
      </c>
      <c r="P417" t="s">
        <v>8295</v>
      </c>
      <c r="Q417" s="10">
        <f t="shared" si="26"/>
        <v>100.63375000000001</v>
      </c>
      <c r="R417">
        <f t="shared" si="27"/>
        <v>35.003043478260871</v>
      </c>
      <c r="S417" t="s">
        <v>8323</v>
      </c>
      <c r="T417" t="s">
        <v>8353</v>
      </c>
    </row>
    <row r="418" spans="1:20" ht="43.5" x14ac:dyDescent="0.3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 s="9">
        <f t="shared" si="24"/>
        <v>41425</v>
      </c>
      <c r="K418">
        <v>1367286434</v>
      </c>
      <c r="L418" s="12">
        <f t="shared" si="25"/>
        <v>41394.074467592596</v>
      </c>
      <c r="M418" t="b">
        <v>0</v>
      </c>
      <c r="N418">
        <v>37</v>
      </c>
      <c r="O418" t="b">
        <v>1</v>
      </c>
      <c r="P418" t="s">
        <v>8279</v>
      </c>
      <c r="Q418" s="10">
        <f t="shared" si="26"/>
        <v>129.5</v>
      </c>
      <c r="R418">
        <f t="shared" si="27"/>
        <v>28</v>
      </c>
      <c r="S418" t="s">
        <v>8329</v>
      </c>
      <c r="T418" t="s">
        <v>8333</v>
      </c>
    </row>
    <row r="419" spans="1:20" ht="43.5" x14ac:dyDescent="0.3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 s="9">
        <f t="shared" si="24"/>
        <v>41088.727037037039</v>
      </c>
      <c r="K419">
        <v>1339694816</v>
      </c>
      <c r="L419" s="12">
        <f t="shared" si="25"/>
        <v>41074.727037037039</v>
      </c>
      <c r="M419" t="b">
        <v>0</v>
      </c>
      <c r="N419">
        <v>7</v>
      </c>
      <c r="O419" t="b">
        <v>1</v>
      </c>
      <c r="P419" t="s">
        <v>8276</v>
      </c>
      <c r="Q419" s="10">
        <f t="shared" si="26"/>
        <v>101.25</v>
      </c>
      <c r="R419">
        <f t="shared" si="27"/>
        <v>115.71428571428571</v>
      </c>
      <c r="S419" t="s">
        <v>8329</v>
      </c>
      <c r="T419" t="s">
        <v>8330</v>
      </c>
    </row>
    <row r="420" spans="1:20" ht="43.5" x14ac:dyDescent="0.3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 s="9">
        <f t="shared" si="24"/>
        <v>40862.817361111112</v>
      </c>
      <c r="K420">
        <v>1318539484</v>
      </c>
      <c r="L420" s="12">
        <f t="shared" si="25"/>
        <v>40829.873657407406</v>
      </c>
      <c r="M420" t="b">
        <v>0</v>
      </c>
      <c r="N420">
        <v>25</v>
      </c>
      <c r="O420" t="b">
        <v>1</v>
      </c>
      <c r="P420" t="s">
        <v>8300</v>
      </c>
      <c r="Q420" s="10">
        <f t="shared" si="26"/>
        <v>111.25</v>
      </c>
      <c r="R420">
        <f t="shared" si="27"/>
        <v>35.6</v>
      </c>
      <c r="S420" t="s">
        <v>8329</v>
      </c>
      <c r="T420" t="s">
        <v>8358</v>
      </c>
    </row>
    <row r="421" spans="1:20" ht="43.5" x14ac:dyDescent="0.3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 s="9">
        <f t="shared" si="24"/>
        <v>42379.035833333335</v>
      </c>
      <c r="K421">
        <v>1447203096</v>
      </c>
      <c r="L421" s="12">
        <f t="shared" si="25"/>
        <v>42319.035833333335</v>
      </c>
      <c r="M421" t="b">
        <v>0</v>
      </c>
      <c r="N421">
        <v>11</v>
      </c>
      <c r="O421" t="b">
        <v>1</v>
      </c>
      <c r="P421" t="s">
        <v>8302</v>
      </c>
      <c r="Q421" s="10">
        <f t="shared" si="26"/>
        <v>125.125</v>
      </c>
      <c r="R421">
        <f t="shared" si="27"/>
        <v>91</v>
      </c>
      <c r="S421" t="s">
        <v>8323</v>
      </c>
      <c r="T421" t="s">
        <v>8360</v>
      </c>
    </row>
    <row r="422" spans="1:20" ht="43.5" x14ac:dyDescent="0.3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 s="9">
        <f t="shared" si="24"/>
        <v>41795.826273148145</v>
      </c>
      <c r="K422">
        <v>1397677790</v>
      </c>
      <c r="L422" s="12">
        <f t="shared" si="25"/>
        <v>41745.826273148145</v>
      </c>
      <c r="M422" t="b">
        <v>0</v>
      </c>
      <c r="N422">
        <v>2</v>
      </c>
      <c r="O422" t="b">
        <v>0</v>
      </c>
      <c r="P422" t="s">
        <v>8304</v>
      </c>
      <c r="Q422" s="10">
        <f t="shared" si="26"/>
        <v>0.25</v>
      </c>
      <c r="R422">
        <f t="shared" si="27"/>
        <v>1</v>
      </c>
      <c r="S422" t="s">
        <v>8326</v>
      </c>
      <c r="T422" t="s">
        <v>8362</v>
      </c>
    </row>
    <row r="423" spans="1:20" ht="43.5" x14ac:dyDescent="0.3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 s="9">
        <f t="shared" si="24"/>
        <v>41825.528101851851</v>
      </c>
      <c r="K423">
        <v>1401972028</v>
      </c>
      <c r="L423" s="12">
        <f t="shared" si="25"/>
        <v>41795.528101851851</v>
      </c>
      <c r="M423" t="b">
        <v>0</v>
      </c>
      <c r="N423">
        <v>21</v>
      </c>
      <c r="O423" t="b">
        <v>1</v>
      </c>
      <c r="P423" t="s">
        <v>8271</v>
      </c>
      <c r="Q423" s="10">
        <f t="shared" si="26"/>
        <v>115.5</v>
      </c>
      <c r="R423">
        <f t="shared" si="27"/>
        <v>44</v>
      </c>
      <c r="S423" t="s">
        <v>8321</v>
      </c>
      <c r="T423" t="s">
        <v>8322</v>
      </c>
    </row>
    <row r="424" spans="1:20" ht="43.5" x14ac:dyDescent="0.3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 s="9">
        <f t="shared" si="24"/>
        <v>42034.959837962961</v>
      </c>
      <c r="K424">
        <v>1421362930</v>
      </c>
      <c r="L424" s="12">
        <f t="shared" si="25"/>
        <v>42019.959837962961</v>
      </c>
      <c r="M424" t="b">
        <v>0</v>
      </c>
      <c r="N424">
        <v>21</v>
      </c>
      <c r="O424" t="b">
        <v>1</v>
      </c>
      <c r="P424" t="s">
        <v>8271</v>
      </c>
      <c r="Q424" s="10">
        <f t="shared" si="26"/>
        <v>170</v>
      </c>
      <c r="R424">
        <f t="shared" si="27"/>
        <v>64.761904761904759</v>
      </c>
      <c r="S424" t="s">
        <v>8321</v>
      </c>
      <c r="T424" t="s">
        <v>8322</v>
      </c>
    </row>
    <row r="425" spans="1:20" ht="58" x14ac:dyDescent="0.3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 s="9">
        <f t="shared" si="24"/>
        <v>42410.875</v>
      </c>
      <c r="K425">
        <v>1452448298</v>
      </c>
      <c r="L425" s="12">
        <f t="shared" si="25"/>
        <v>42379.74418981481</v>
      </c>
      <c r="M425" t="b">
        <v>0</v>
      </c>
      <c r="N425">
        <v>47</v>
      </c>
      <c r="O425" t="b">
        <v>1</v>
      </c>
      <c r="P425" t="s">
        <v>8271</v>
      </c>
      <c r="Q425" s="10">
        <f t="shared" si="26"/>
        <v>104.75000000000001</v>
      </c>
      <c r="R425">
        <f t="shared" si="27"/>
        <v>17.829787234042552</v>
      </c>
      <c r="S425" t="s">
        <v>8321</v>
      </c>
      <c r="T425" t="s">
        <v>8322</v>
      </c>
    </row>
    <row r="426" spans="1:20" ht="43.5" x14ac:dyDescent="0.3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 s="9">
        <f t="shared" si="24"/>
        <v>42132.836805555555</v>
      </c>
      <c r="K426">
        <v>1428733511</v>
      </c>
      <c r="L426" s="12">
        <f t="shared" si="25"/>
        <v>42105.267488425925</v>
      </c>
      <c r="M426" t="b">
        <v>0</v>
      </c>
      <c r="N426">
        <v>58</v>
      </c>
      <c r="O426" t="b">
        <v>1</v>
      </c>
      <c r="P426" t="s">
        <v>8271</v>
      </c>
      <c r="Q426" s="10">
        <f t="shared" si="26"/>
        <v>210.75</v>
      </c>
      <c r="R426">
        <f t="shared" si="27"/>
        <v>29.068965517241381</v>
      </c>
      <c r="S426" t="s">
        <v>8321</v>
      </c>
      <c r="T426" t="s">
        <v>8322</v>
      </c>
    </row>
    <row r="427" spans="1:20" ht="43.5" x14ac:dyDescent="0.3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 s="9">
        <f t="shared" si="24"/>
        <v>42498.374606481477</v>
      </c>
      <c r="K427">
        <v>1460105966</v>
      </c>
      <c r="L427" s="12">
        <f t="shared" si="25"/>
        <v>42468.374606481477</v>
      </c>
      <c r="M427" t="b">
        <v>0</v>
      </c>
      <c r="N427">
        <v>33</v>
      </c>
      <c r="O427" t="b">
        <v>1</v>
      </c>
      <c r="P427" t="s">
        <v>8271</v>
      </c>
      <c r="Q427" s="10">
        <f t="shared" si="26"/>
        <v>101.25</v>
      </c>
      <c r="R427">
        <f t="shared" si="27"/>
        <v>24.545454545454547</v>
      </c>
      <c r="S427" t="s">
        <v>8321</v>
      </c>
      <c r="T427" t="s">
        <v>8322</v>
      </c>
    </row>
    <row r="428" spans="1:20" ht="43.5" x14ac:dyDescent="0.3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 s="9">
        <f t="shared" si="24"/>
        <v>42560.166666666672</v>
      </c>
      <c r="K428">
        <v>1465607738</v>
      </c>
      <c r="L428" s="12">
        <f t="shared" si="25"/>
        <v>42532.052523148144</v>
      </c>
      <c r="M428" t="b">
        <v>0</v>
      </c>
      <c r="N428">
        <v>20</v>
      </c>
      <c r="O428" t="b">
        <v>1</v>
      </c>
      <c r="P428" t="s">
        <v>8271</v>
      </c>
      <c r="Q428" s="10">
        <f t="shared" si="26"/>
        <v>170.625</v>
      </c>
      <c r="R428">
        <f t="shared" si="27"/>
        <v>68.25</v>
      </c>
      <c r="S428" t="s">
        <v>8321</v>
      </c>
      <c r="T428" t="s">
        <v>8322</v>
      </c>
    </row>
    <row r="429" spans="1:20" ht="43.5" x14ac:dyDescent="0.3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 s="9">
        <f t="shared" si="24"/>
        <v>42538.583333333328</v>
      </c>
      <c r="K429">
        <v>1463418090</v>
      </c>
      <c r="L429" s="12">
        <f t="shared" si="25"/>
        <v>42506.709375000006</v>
      </c>
      <c r="M429" t="b">
        <v>0</v>
      </c>
      <c r="N429">
        <v>27</v>
      </c>
      <c r="O429" t="b">
        <v>1</v>
      </c>
      <c r="P429" t="s">
        <v>8271</v>
      </c>
      <c r="Q429" s="10">
        <f t="shared" si="26"/>
        <v>100</v>
      </c>
      <c r="R429">
        <f t="shared" si="27"/>
        <v>29.62962962962963</v>
      </c>
      <c r="S429" t="s">
        <v>8321</v>
      </c>
      <c r="T429" t="s">
        <v>8322</v>
      </c>
    </row>
    <row r="430" spans="1:20" ht="43.5" x14ac:dyDescent="0.3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 s="9">
        <f t="shared" si="24"/>
        <v>42537.248715277776</v>
      </c>
      <c r="K430">
        <v>1464847089</v>
      </c>
      <c r="L430" s="12">
        <f t="shared" si="25"/>
        <v>42523.248715277776</v>
      </c>
      <c r="M430" t="b">
        <v>0</v>
      </c>
      <c r="N430">
        <v>19</v>
      </c>
      <c r="O430" t="b">
        <v>1</v>
      </c>
      <c r="P430" t="s">
        <v>8271</v>
      </c>
      <c r="Q430" s="10">
        <f t="shared" si="26"/>
        <v>109.375</v>
      </c>
      <c r="R430">
        <f t="shared" si="27"/>
        <v>46.05263157894737</v>
      </c>
      <c r="S430" t="s">
        <v>8321</v>
      </c>
      <c r="T430" t="s">
        <v>8322</v>
      </c>
    </row>
    <row r="431" spans="1:20" ht="43.5" x14ac:dyDescent="0.3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 s="9">
        <f t="shared" si="24"/>
        <v>41894.815787037034</v>
      </c>
      <c r="K431">
        <v>1408995284</v>
      </c>
      <c r="L431" s="12">
        <f t="shared" si="25"/>
        <v>41876.815787037034</v>
      </c>
      <c r="M431" t="b">
        <v>0</v>
      </c>
      <c r="N431">
        <v>16</v>
      </c>
      <c r="O431" t="b">
        <v>1</v>
      </c>
      <c r="P431" t="s">
        <v>8271</v>
      </c>
      <c r="Q431" s="10">
        <f t="shared" si="26"/>
        <v>128.75</v>
      </c>
      <c r="R431">
        <f t="shared" si="27"/>
        <v>64.375</v>
      </c>
      <c r="S431" t="s">
        <v>8321</v>
      </c>
      <c r="T431" t="s">
        <v>8322</v>
      </c>
    </row>
    <row r="432" spans="1:20" ht="43.5" x14ac:dyDescent="0.3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 s="9">
        <f t="shared" si="24"/>
        <v>42390.887835648144</v>
      </c>
      <c r="K432">
        <v>1450819109</v>
      </c>
      <c r="L432" s="12">
        <f t="shared" si="25"/>
        <v>42360.887835648144</v>
      </c>
      <c r="M432" t="b">
        <v>0</v>
      </c>
      <c r="N432">
        <v>24</v>
      </c>
      <c r="O432" t="b">
        <v>1</v>
      </c>
      <c r="P432" t="s">
        <v>8271</v>
      </c>
      <c r="Q432" s="10">
        <f t="shared" si="26"/>
        <v>155.75</v>
      </c>
      <c r="R432">
        <f t="shared" si="27"/>
        <v>51.916666666666664</v>
      </c>
      <c r="S432" t="s">
        <v>8321</v>
      </c>
      <c r="T432" t="s">
        <v>8322</v>
      </c>
    </row>
    <row r="433" spans="1:20" ht="43.5" x14ac:dyDescent="0.3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 s="9">
        <f t="shared" si="24"/>
        <v>42585.172916666663</v>
      </c>
      <c r="K433">
        <v>1467497652</v>
      </c>
      <c r="L433" s="12">
        <f t="shared" si="25"/>
        <v>42553.926527777774</v>
      </c>
      <c r="M433" t="b">
        <v>0</v>
      </c>
      <c r="N433">
        <v>14</v>
      </c>
      <c r="O433" t="b">
        <v>1</v>
      </c>
      <c r="P433" t="s">
        <v>8271</v>
      </c>
      <c r="Q433" s="10">
        <f t="shared" si="26"/>
        <v>112.5</v>
      </c>
      <c r="R433">
        <f t="shared" si="27"/>
        <v>64.285714285714292</v>
      </c>
      <c r="S433" t="s">
        <v>8321</v>
      </c>
      <c r="T433" t="s">
        <v>8322</v>
      </c>
    </row>
    <row r="434" spans="1:20" ht="29" x14ac:dyDescent="0.3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 s="9">
        <f t="shared" si="24"/>
        <v>42086.207638888889</v>
      </c>
      <c r="K434">
        <v>1424488244</v>
      </c>
      <c r="L434" s="12">
        <f t="shared" si="25"/>
        <v>42056.1324537037</v>
      </c>
      <c r="M434" t="b">
        <v>0</v>
      </c>
      <c r="N434">
        <v>7</v>
      </c>
      <c r="O434" t="b">
        <v>0</v>
      </c>
      <c r="P434" t="s">
        <v>8271</v>
      </c>
      <c r="Q434" s="10">
        <f t="shared" si="26"/>
        <v>32.5</v>
      </c>
      <c r="R434">
        <f t="shared" si="27"/>
        <v>37.142857142857146</v>
      </c>
      <c r="S434" t="s">
        <v>8321</v>
      </c>
      <c r="T434" t="s">
        <v>8322</v>
      </c>
    </row>
    <row r="435" spans="1:20" ht="43.5" x14ac:dyDescent="0.3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 s="9">
        <f t="shared" si="24"/>
        <v>42247.670104166667</v>
      </c>
      <c r="K435">
        <v>1438445097</v>
      </c>
      <c r="L435" s="12">
        <f t="shared" si="25"/>
        <v>42217.670104166667</v>
      </c>
      <c r="M435" t="b">
        <v>0</v>
      </c>
      <c r="N435">
        <v>1</v>
      </c>
      <c r="O435" t="b">
        <v>0</v>
      </c>
      <c r="P435" t="s">
        <v>8271</v>
      </c>
      <c r="Q435" s="10">
        <f t="shared" si="26"/>
        <v>1.25</v>
      </c>
      <c r="R435">
        <f t="shared" si="27"/>
        <v>10</v>
      </c>
      <c r="S435" t="s">
        <v>8321</v>
      </c>
      <c r="T435" t="s">
        <v>8322</v>
      </c>
    </row>
    <row r="436" spans="1:20" ht="43.5" x14ac:dyDescent="0.3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 s="9">
        <f t="shared" si="24"/>
        <v>41973.966053240743</v>
      </c>
      <c r="K436">
        <v>1415661067</v>
      </c>
      <c r="L436" s="12">
        <f t="shared" si="25"/>
        <v>41953.966053240743</v>
      </c>
      <c r="M436" t="b">
        <v>0</v>
      </c>
      <c r="N436">
        <v>21</v>
      </c>
      <c r="O436" t="b">
        <v>1</v>
      </c>
      <c r="P436" t="s">
        <v>8301</v>
      </c>
      <c r="Q436" s="10">
        <f t="shared" si="26"/>
        <v>110.36948748510132</v>
      </c>
      <c r="R436">
        <f t="shared" si="27"/>
        <v>44.095238095238095</v>
      </c>
      <c r="S436" t="s">
        <v>8323</v>
      </c>
      <c r="T436" t="s">
        <v>8359</v>
      </c>
    </row>
    <row r="437" spans="1:20" ht="43.5" x14ac:dyDescent="0.3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 s="9">
        <f t="shared" si="24"/>
        <v>42205.816365740742</v>
      </c>
      <c r="K437">
        <v>1434828934</v>
      </c>
      <c r="L437" s="12">
        <f t="shared" si="25"/>
        <v>42175.816365740742</v>
      </c>
      <c r="M437" t="b">
        <v>0</v>
      </c>
      <c r="N437">
        <v>22</v>
      </c>
      <c r="O437" t="b">
        <v>1</v>
      </c>
      <c r="P437" t="s">
        <v>8265</v>
      </c>
      <c r="Q437" s="10">
        <f t="shared" si="26"/>
        <v>145.29411764705881</v>
      </c>
      <c r="R437">
        <f t="shared" si="27"/>
        <v>56.136363636363633</v>
      </c>
      <c r="S437" t="s">
        <v>8314</v>
      </c>
      <c r="T437" t="s">
        <v>8315</v>
      </c>
    </row>
    <row r="438" spans="1:20" ht="58" x14ac:dyDescent="0.3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 s="9">
        <f t="shared" si="24"/>
        <v>42551.781319444446</v>
      </c>
      <c r="K438">
        <v>1462128306</v>
      </c>
      <c r="L438" s="12">
        <f t="shared" si="25"/>
        <v>42491.781319444446</v>
      </c>
      <c r="M438" t="b">
        <v>0</v>
      </c>
      <c r="N438">
        <v>0</v>
      </c>
      <c r="O438" t="b">
        <v>0</v>
      </c>
      <c r="P438" t="s">
        <v>8273</v>
      </c>
      <c r="Q438" s="10">
        <f t="shared" si="26"/>
        <v>0</v>
      </c>
      <c r="R438" t="e">
        <f t="shared" si="27"/>
        <v>#DIV/0!</v>
      </c>
      <c r="S438" t="s">
        <v>8323</v>
      </c>
      <c r="T438" t="s">
        <v>8325</v>
      </c>
    </row>
    <row r="439" spans="1:20" ht="58" x14ac:dyDescent="0.3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 s="9">
        <f t="shared" si="24"/>
        <v>42443.008946759262</v>
      </c>
      <c r="K439">
        <v>1456189973</v>
      </c>
      <c r="L439" s="12">
        <f t="shared" si="25"/>
        <v>42423.050613425927</v>
      </c>
      <c r="M439" t="b">
        <v>0</v>
      </c>
      <c r="N439">
        <v>23</v>
      </c>
      <c r="O439" t="b">
        <v>1</v>
      </c>
      <c r="P439" t="s">
        <v>8271</v>
      </c>
      <c r="Q439" s="10">
        <f t="shared" si="26"/>
        <v>141.1764705882353</v>
      </c>
      <c r="R439">
        <f t="shared" si="27"/>
        <v>52.173913043478258</v>
      </c>
      <c r="S439" t="s">
        <v>8321</v>
      </c>
      <c r="T439" t="s">
        <v>8322</v>
      </c>
    </row>
    <row r="440" spans="1:20" ht="29" x14ac:dyDescent="0.3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 s="9">
        <f t="shared" si="24"/>
        <v>41177.165972222225</v>
      </c>
      <c r="K440">
        <v>1346345999</v>
      </c>
      <c r="L440" s="12">
        <f t="shared" si="25"/>
        <v>41151.708321759259</v>
      </c>
      <c r="M440" t="b">
        <v>0</v>
      </c>
      <c r="N440">
        <v>27</v>
      </c>
      <c r="O440" t="b">
        <v>1</v>
      </c>
      <c r="P440" t="s">
        <v>8276</v>
      </c>
      <c r="Q440" s="10">
        <f t="shared" si="26"/>
        <v>108.23529411764706</v>
      </c>
      <c r="R440">
        <f t="shared" si="27"/>
        <v>34.074074074074076</v>
      </c>
      <c r="S440" t="s">
        <v>8329</v>
      </c>
      <c r="T440" t="s">
        <v>8330</v>
      </c>
    </row>
    <row r="441" spans="1:20" ht="58" x14ac:dyDescent="0.3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 s="9">
        <f t="shared" si="24"/>
        <v>42347.950046296297</v>
      </c>
      <c r="K441">
        <v>1446241684</v>
      </c>
      <c r="L441" s="12">
        <f t="shared" si="25"/>
        <v>42307.908379629633</v>
      </c>
      <c r="M441" t="b">
        <v>0</v>
      </c>
      <c r="N441">
        <v>21</v>
      </c>
      <c r="O441" t="b">
        <v>1</v>
      </c>
      <c r="P441" t="s">
        <v>8271</v>
      </c>
      <c r="Q441" s="10">
        <f t="shared" si="26"/>
        <v>100</v>
      </c>
      <c r="R441">
        <f t="shared" si="27"/>
        <v>40.476190476190474</v>
      </c>
      <c r="S441" t="s">
        <v>8321</v>
      </c>
      <c r="T441" t="s">
        <v>8322</v>
      </c>
    </row>
    <row r="442" spans="1:20" ht="43.5" x14ac:dyDescent="0.3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 s="9">
        <f t="shared" si="24"/>
        <v>42489.875</v>
      </c>
      <c r="K442">
        <v>1459567371</v>
      </c>
      <c r="L442" s="12">
        <f t="shared" si="25"/>
        <v>42462.140868055561</v>
      </c>
      <c r="M442" t="b">
        <v>0</v>
      </c>
      <c r="N442">
        <v>46</v>
      </c>
      <c r="O442" t="b">
        <v>1</v>
      </c>
      <c r="P442" t="s">
        <v>8271</v>
      </c>
      <c r="Q442" s="10">
        <f t="shared" si="26"/>
        <v>338.70588235294122</v>
      </c>
      <c r="R442">
        <f t="shared" si="27"/>
        <v>62.586956521739133</v>
      </c>
      <c r="S442" t="s">
        <v>8321</v>
      </c>
      <c r="T442" t="s">
        <v>8322</v>
      </c>
    </row>
    <row r="443" spans="1:20" ht="43.5" x14ac:dyDescent="0.3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 s="9">
        <f t="shared" si="24"/>
        <v>42028.5</v>
      </c>
      <c r="K443">
        <v>1416932133</v>
      </c>
      <c r="L443" s="12">
        <f t="shared" si="25"/>
        <v>41968.677465277782</v>
      </c>
      <c r="M443" t="b">
        <v>0</v>
      </c>
      <c r="N443">
        <v>4</v>
      </c>
      <c r="O443" t="b">
        <v>0</v>
      </c>
      <c r="P443" t="s">
        <v>8271</v>
      </c>
      <c r="Q443" s="10">
        <f t="shared" si="26"/>
        <v>15.411764705882353</v>
      </c>
      <c r="R443">
        <f t="shared" si="27"/>
        <v>32.75</v>
      </c>
      <c r="S443" t="s">
        <v>8321</v>
      </c>
      <c r="T443" t="s">
        <v>8322</v>
      </c>
    </row>
    <row r="444" spans="1:20" ht="58" x14ac:dyDescent="0.3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 s="9">
        <f t="shared" si="24"/>
        <v>42192.809953703705</v>
      </c>
      <c r="K444">
        <v>1431113180</v>
      </c>
      <c r="L444" s="12">
        <f t="shared" si="25"/>
        <v>42132.809953703705</v>
      </c>
      <c r="M444" t="b">
        <v>0</v>
      </c>
      <c r="N444">
        <v>5</v>
      </c>
      <c r="O444" t="b">
        <v>0</v>
      </c>
      <c r="P444" t="s">
        <v>8271</v>
      </c>
      <c r="Q444" s="10">
        <f t="shared" si="26"/>
        <v>20</v>
      </c>
      <c r="R444">
        <f t="shared" si="27"/>
        <v>34</v>
      </c>
      <c r="S444" t="s">
        <v>8321</v>
      </c>
      <c r="T444" t="s">
        <v>8322</v>
      </c>
    </row>
    <row r="445" spans="1:20" ht="43.5" x14ac:dyDescent="0.3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 s="9">
        <f t="shared" si="24"/>
        <v>40666.165972222225</v>
      </c>
      <c r="K445">
        <v>1297620584</v>
      </c>
      <c r="L445" s="12">
        <f t="shared" si="25"/>
        <v>40587.75675925926</v>
      </c>
      <c r="M445" t="b">
        <v>0</v>
      </c>
      <c r="N445">
        <v>18</v>
      </c>
      <c r="O445" t="b">
        <v>1</v>
      </c>
      <c r="P445" t="s">
        <v>8266</v>
      </c>
      <c r="Q445" s="10">
        <f t="shared" si="26"/>
        <v>100</v>
      </c>
      <c r="R445">
        <f t="shared" si="27"/>
        <v>50</v>
      </c>
      <c r="S445" t="s">
        <v>8314</v>
      </c>
      <c r="T445" t="s">
        <v>8316</v>
      </c>
    </row>
    <row r="446" spans="1:20" ht="58" x14ac:dyDescent="0.3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 s="9">
        <f t="shared" si="24"/>
        <v>40354.897222222222</v>
      </c>
      <c r="K446">
        <v>1273874306</v>
      </c>
      <c r="L446" s="12">
        <f t="shared" si="25"/>
        <v>40312.915578703702</v>
      </c>
      <c r="M446" t="b">
        <v>0</v>
      </c>
      <c r="N446">
        <v>5</v>
      </c>
      <c r="O446" t="b">
        <v>0</v>
      </c>
      <c r="P446" t="s">
        <v>8278</v>
      </c>
      <c r="Q446" s="10">
        <f t="shared" si="26"/>
        <v>38.333333333333336</v>
      </c>
      <c r="R446">
        <f t="shared" si="27"/>
        <v>69</v>
      </c>
      <c r="S446" t="s">
        <v>8329</v>
      </c>
      <c r="T446" t="s">
        <v>8332</v>
      </c>
    </row>
    <row r="447" spans="1:20" ht="58" x14ac:dyDescent="0.3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 s="9">
        <f t="shared" si="24"/>
        <v>42805.561805555553</v>
      </c>
      <c r="K447">
        <v>1486406253</v>
      </c>
      <c r="L447" s="12">
        <f t="shared" si="25"/>
        <v>42772.776076388895</v>
      </c>
      <c r="M447" t="b">
        <v>0</v>
      </c>
      <c r="N447">
        <v>32</v>
      </c>
      <c r="O447" t="b">
        <v>1</v>
      </c>
      <c r="P447" t="s">
        <v>8285</v>
      </c>
      <c r="Q447" s="10">
        <f t="shared" si="26"/>
        <v>114.99999999999999</v>
      </c>
      <c r="R447">
        <f t="shared" si="27"/>
        <v>32.34375</v>
      </c>
      <c r="S447" t="s">
        <v>8342</v>
      </c>
      <c r="T447" t="s">
        <v>8343</v>
      </c>
    </row>
    <row r="448" spans="1:20" ht="43.5" x14ac:dyDescent="0.3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 s="9">
        <f t="shared" si="24"/>
        <v>42481.447662037041</v>
      </c>
      <c r="K448">
        <v>1459507478</v>
      </c>
      <c r="L448" s="12">
        <f t="shared" si="25"/>
        <v>42461.447662037041</v>
      </c>
      <c r="M448" t="b">
        <v>0</v>
      </c>
      <c r="N448">
        <v>0</v>
      </c>
      <c r="O448" t="b">
        <v>0</v>
      </c>
      <c r="P448" t="s">
        <v>8287</v>
      </c>
      <c r="Q448" s="10">
        <f t="shared" si="26"/>
        <v>0</v>
      </c>
      <c r="R448" t="e">
        <f t="shared" si="27"/>
        <v>#DIV/0!</v>
      </c>
      <c r="S448" t="s">
        <v>8326</v>
      </c>
      <c r="T448" t="s">
        <v>8345</v>
      </c>
    </row>
    <row r="449" spans="1:20" ht="43.5" x14ac:dyDescent="0.3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 s="9">
        <f t="shared" si="24"/>
        <v>41401.207638888889</v>
      </c>
      <c r="K449">
        <v>1366251510</v>
      </c>
      <c r="L449" s="12">
        <f t="shared" si="25"/>
        <v>41382.096180555556</v>
      </c>
      <c r="M449" t="b">
        <v>0</v>
      </c>
      <c r="N449">
        <v>13</v>
      </c>
      <c r="O449" t="b">
        <v>1</v>
      </c>
      <c r="P449" t="s">
        <v>8276</v>
      </c>
      <c r="Q449" s="10">
        <f t="shared" si="26"/>
        <v>108.88888888888889</v>
      </c>
      <c r="R449">
        <f t="shared" si="27"/>
        <v>75.384615384615387</v>
      </c>
      <c r="S449" t="s">
        <v>8329</v>
      </c>
      <c r="T449" t="s">
        <v>8330</v>
      </c>
    </row>
    <row r="450" spans="1:20" ht="43.5" x14ac:dyDescent="0.3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 s="9">
        <f t="shared" ref="J450:J513" si="28">(((I450/60)/60)/24)+DATE(1970,1,1)</f>
        <v>42088.90006944444</v>
      </c>
      <c r="K450">
        <v>1424730966</v>
      </c>
      <c r="L450" s="12">
        <f t="shared" ref="L450:L513" si="29">(((K450/60)/60)/24)+DATE(1970,1,1)</f>
        <v>42058.941736111112</v>
      </c>
      <c r="M450" t="b">
        <v>0</v>
      </c>
      <c r="N450">
        <v>42</v>
      </c>
      <c r="O450" t="b">
        <v>1</v>
      </c>
      <c r="P450" t="s">
        <v>8279</v>
      </c>
      <c r="Q450" s="10">
        <f t="shared" ref="Q450:Q513" si="30">(E450/D450)*100</f>
        <v>133.33333333333331</v>
      </c>
      <c r="R450">
        <f t="shared" ref="R450:R513" si="31">E450/N450</f>
        <v>28.571428571428573</v>
      </c>
      <c r="S450" t="s">
        <v>8329</v>
      </c>
      <c r="T450" t="s">
        <v>8333</v>
      </c>
    </row>
    <row r="451" spans="1:20" ht="43.5" x14ac:dyDescent="0.3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 s="9">
        <f t="shared" si="28"/>
        <v>41961.017268518524</v>
      </c>
      <c r="K451">
        <v>1413674692</v>
      </c>
      <c r="L451" s="12">
        <f t="shared" si="29"/>
        <v>41930.975601851853</v>
      </c>
      <c r="M451" t="b">
        <v>0</v>
      </c>
      <c r="N451">
        <v>26</v>
      </c>
      <c r="O451" t="b">
        <v>1</v>
      </c>
      <c r="P451" t="s">
        <v>8300</v>
      </c>
      <c r="Q451" s="10">
        <f t="shared" si="30"/>
        <v>156.44444444444446</v>
      </c>
      <c r="R451">
        <f t="shared" si="31"/>
        <v>54.153846153846153</v>
      </c>
      <c r="S451" t="s">
        <v>8329</v>
      </c>
      <c r="T451" t="s">
        <v>8358</v>
      </c>
    </row>
    <row r="452" spans="1:20" ht="29" x14ac:dyDescent="0.3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 s="9">
        <f t="shared" si="28"/>
        <v>41774.745208333334</v>
      </c>
      <c r="K452">
        <v>1397584386</v>
      </c>
      <c r="L452" s="12">
        <f t="shared" si="29"/>
        <v>41744.745208333334</v>
      </c>
      <c r="M452" t="b">
        <v>0</v>
      </c>
      <c r="N452">
        <v>36</v>
      </c>
      <c r="O452" t="b">
        <v>1</v>
      </c>
      <c r="P452" t="s">
        <v>8300</v>
      </c>
      <c r="Q452" s="10">
        <f t="shared" si="30"/>
        <v>118.44444444444444</v>
      </c>
      <c r="R452">
        <f t="shared" si="31"/>
        <v>29.611111111111111</v>
      </c>
      <c r="S452" t="s">
        <v>8329</v>
      </c>
      <c r="T452" t="s">
        <v>8358</v>
      </c>
    </row>
    <row r="453" spans="1:20" ht="58" x14ac:dyDescent="0.3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 s="9">
        <f t="shared" si="28"/>
        <v>42797.459398148145</v>
      </c>
      <c r="K453">
        <v>1487329292</v>
      </c>
      <c r="L453" s="12">
        <f t="shared" si="29"/>
        <v>42783.459398148145</v>
      </c>
      <c r="M453" t="b">
        <v>0</v>
      </c>
      <c r="N453">
        <v>25</v>
      </c>
      <c r="O453" t="b">
        <v>1</v>
      </c>
      <c r="P453" t="s">
        <v>8303</v>
      </c>
      <c r="Q453" s="10">
        <f t="shared" si="30"/>
        <v>143.33333333333334</v>
      </c>
      <c r="R453">
        <f t="shared" si="31"/>
        <v>51.6</v>
      </c>
      <c r="S453" t="s">
        <v>8321</v>
      </c>
      <c r="T453" t="s">
        <v>8361</v>
      </c>
    </row>
    <row r="454" spans="1:20" ht="58" x14ac:dyDescent="0.3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 s="9">
        <f t="shared" si="28"/>
        <v>41822.62090277778</v>
      </c>
      <c r="K454">
        <v>1402584846</v>
      </c>
      <c r="L454" s="12">
        <f t="shared" si="29"/>
        <v>41802.62090277778</v>
      </c>
      <c r="M454" t="b">
        <v>0</v>
      </c>
      <c r="N454">
        <v>15</v>
      </c>
      <c r="O454" t="b">
        <v>1</v>
      </c>
      <c r="P454" t="s">
        <v>8271</v>
      </c>
      <c r="Q454" s="10">
        <f t="shared" si="30"/>
        <v>100.55555555555556</v>
      </c>
      <c r="R454">
        <f t="shared" si="31"/>
        <v>60.333333333333336</v>
      </c>
      <c r="S454" t="s">
        <v>8321</v>
      </c>
      <c r="T454" t="s">
        <v>8322</v>
      </c>
    </row>
    <row r="455" spans="1:20" ht="43.5" x14ac:dyDescent="0.3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 s="9">
        <f t="shared" si="28"/>
        <v>42004.743148148147</v>
      </c>
      <c r="K455">
        <v>1417456208</v>
      </c>
      <c r="L455" s="12">
        <f t="shared" si="29"/>
        <v>41974.743148148147</v>
      </c>
      <c r="M455" t="b">
        <v>0</v>
      </c>
      <c r="N455">
        <v>12</v>
      </c>
      <c r="O455" t="b">
        <v>1</v>
      </c>
      <c r="P455" t="s">
        <v>8271</v>
      </c>
      <c r="Q455" s="10">
        <f t="shared" si="30"/>
        <v>130.55555555555557</v>
      </c>
      <c r="R455">
        <f t="shared" si="31"/>
        <v>97.916666666666671</v>
      </c>
      <c r="S455" t="s">
        <v>8321</v>
      </c>
      <c r="T455" t="s">
        <v>8322</v>
      </c>
    </row>
    <row r="456" spans="1:20" ht="43.5" x14ac:dyDescent="0.3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 s="9">
        <f t="shared" si="28"/>
        <v>42064.207638888889</v>
      </c>
      <c r="K456">
        <v>1421900022</v>
      </c>
      <c r="L456" s="12">
        <f t="shared" si="29"/>
        <v>42026.176180555558</v>
      </c>
      <c r="M456" t="b">
        <v>0</v>
      </c>
      <c r="N456">
        <v>27</v>
      </c>
      <c r="O456" t="b">
        <v>1</v>
      </c>
      <c r="P456" t="s">
        <v>8271</v>
      </c>
      <c r="Q456" s="10">
        <f t="shared" si="30"/>
        <v>113.88888888888889</v>
      </c>
      <c r="R456">
        <f t="shared" si="31"/>
        <v>37.962962962962962</v>
      </c>
      <c r="S456" t="s">
        <v>8321</v>
      </c>
      <c r="T456" t="s">
        <v>8322</v>
      </c>
    </row>
    <row r="457" spans="1:20" ht="43.5" x14ac:dyDescent="0.3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 s="9">
        <f t="shared" si="28"/>
        <v>40797.554166666669</v>
      </c>
      <c r="K457">
        <v>1314417502</v>
      </c>
      <c r="L457" s="12">
        <f t="shared" si="29"/>
        <v>40782.165532407409</v>
      </c>
      <c r="M457" t="b">
        <v>0</v>
      </c>
      <c r="N457">
        <v>1</v>
      </c>
      <c r="O457" t="b">
        <v>0</v>
      </c>
      <c r="P457" t="s">
        <v>8286</v>
      </c>
      <c r="Q457" s="10">
        <f t="shared" si="30"/>
        <v>0.54884742041712409</v>
      </c>
      <c r="R457">
        <f t="shared" si="31"/>
        <v>5</v>
      </c>
      <c r="S457" t="s">
        <v>8329</v>
      </c>
      <c r="T457" t="s">
        <v>8344</v>
      </c>
    </row>
    <row r="458" spans="1:20" ht="43.5" x14ac:dyDescent="0.3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 s="9">
        <f t="shared" si="28"/>
        <v>42642.656493055561</v>
      </c>
      <c r="K458">
        <v>1472571921</v>
      </c>
      <c r="L458" s="12">
        <f t="shared" si="29"/>
        <v>42612.656493055561</v>
      </c>
      <c r="M458" t="b">
        <v>0</v>
      </c>
      <c r="N458">
        <v>25</v>
      </c>
      <c r="O458" t="b">
        <v>1</v>
      </c>
      <c r="P458" t="s">
        <v>8301</v>
      </c>
      <c r="Q458" s="10">
        <f t="shared" si="30"/>
        <v>106.02150537634409</v>
      </c>
      <c r="R458">
        <f t="shared" si="31"/>
        <v>39.44</v>
      </c>
      <c r="S458" t="s">
        <v>8323</v>
      </c>
      <c r="T458" t="s">
        <v>8359</v>
      </c>
    </row>
    <row r="459" spans="1:20" ht="58" x14ac:dyDescent="0.3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 s="9">
        <f t="shared" si="28"/>
        <v>41900.165972222225</v>
      </c>
      <c r="K459">
        <v>1409667827</v>
      </c>
      <c r="L459" s="12">
        <f t="shared" si="29"/>
        <v>41884.599849537037</v>
      </c>
      <c r="M459" t="b">
        <v>0</v>
      </c>
      <c r="N459">
        <v>27</v>
      </c>
      <c r="O459" t="b">
        <v>1</v>
      </c>
      <c r="P459" t="s">
        <v>8271</v>
      </c>
      <c r="Q459" s="10">
        <f t="shared" si="30"/>
        <v>118.95833333333334</v>
      </c>
      <c r="R459">
        <f t="shared" si="31"/>
        <v>42.296296296296298</v>
      </c>
      <c r="S459" t="s">
        <v>8321</v>
      </c>
      <c r="T459" t="s">
        <v>8322</v>
      </c>
    </row>
    <row r="460" spans="1:20" ht="43.5" x14ac:dyDescent="0.3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 s="9">
        <f t="shared" si="28"/>
        <v>42038.185416666667</v>
      </c>
      <c r="K460">
        <v>1420606303</v>
      </c>
      <c r="L460" s="12">
        <f t="shared" si="29"/>
        <v>42011.202581018515</v>
      </c>
      <c r="M460" t="b">
        <v>0</v>
      </c>
      <c r="N460">
        <v>27</v>
      </c>
      <c r="O460" t="b">
        <v>1</v>
      </c>
      <c r="P460" t="s">
        <v>8271</v>
      </c>
      <c r="Q460" s="10">
        <f t="shared" si="30"/>
        <v>124.33537832310839</v>
      </c>
      <c r="R460">
        <f t="shared" si="31"/>
        <v>45.037037037037038</v>
      </c>
      <c r="S460" t="s">
        <v>8321</v>
      </c>
      <c r="T460" t="s">
        <v>8322</v>
      </c>
    </row>
    <row r="461" spans="1:20" ht="43.5" x14ac:dyDescent="0.3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 s="9">
        <f t="shared" si="28"/>
        <v>41778.117581018516</v>
      </c>
      <c r="K461">
        <v>1398480559</v>
      </c>
      <c r="L461" s="12">
        <f t="shared" si="29"/>
        <v>41755.117581018516</v>
      </c>
      <c r="M461" t="b">
        <v>0</v>
      </c>
      <c r="N461">
        <v>48</v>
      </c>
      <c r="O461" t="b">
        <v>1</v>
      </c>
      <c r="P461" t="s">
        <v>8269</v>
      </c>
      <c r="Q461" s="10">
        <f t="shared" si="30"/>
        <v>206.70670670670671</v>
      </c>
      <c r="R461">
        <f t="shared" si="31"/>
        <v>43.020833333333336</v>
      </c>
      <c r="S461" t="s">
        <v>8314</v>
      </c>
      <c r="T461" t="s">
        <v>8319</v>
      </c>
    </row>
    <row r="462" spans="1:20" ht="43.5" x14ac:dyDescent="0.3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 s="9">
        <f t="shared" si="28"/>
        <v>41007.906342592592</v>
      </c>
      <c r="K462">
        <v>1331333108</v>
      </c>
      <c r="L462" s="12">
        <f t="shared" si="29"/>
        <v>40977.948009259257</v>
      </c>
      <c r="M462" t="b">
        <v>0</v>
      </c>
      <c r="N462">
        <v>32</v>
      </c>
      <c r="O462" t="b">
        <v>1</v>
      </c>
      <c r="P462" t="s">
        <v>8279</v>
      </c>
      <c r="Q462" s="10">
        <f t="shared" si="30"/>
        <v>104.8048048048048</v>
      </c>
      <c r="R462">
        <f t="shared" si="31"/>
        <v>32.71875</v>
      </c>
      <c r="S462" t="s">
        <v>8329</v>
      </c>
      <c r="T462" t="s">
        <v>8333</v>
      </c>
    </row>
    <row r="463" spans="1:20" ht="43.5" x14ac:dyDescent="0.3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 s="9">
        <f t="shared" si="28"/>
        <v>42122</v>
      </c>
      <c r="K463">
        <v>1428130814</v>
      </c>
      <c r="L463" s="12">
        <f t="shared" si="29"/>
        <v>42098.291828703703</v>
      </c>
      <c r="M463" t="b">
        <v>0</v>
      </c>
      <c r="N463">
        <v>28</v>
      </c>
      <c r="O463" t="b">
        <v>1</v>
      </c>
      <c r="P463" t="s">
        <v>8265</v>
      </c>
      <c r="Q463" s="10">
        <f t="shared" si="30"/>
        <v>166.5</v>
      </c>
      <c r="R463">
        <f t="shared" si="31"/>
        <v>59.464285714285715</v>
      </c>
      <c r="S463" t="s">
        <v>8314</v>
      </c>
      <c r="T463" t="s">
        <v>8315</v>
      </c>
    </row>
    <row r="464" spans="1:20" ht="58" x14ac:dyDescent="0.3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 s="9">
        <f t="shared" si="28"/>
        <v>41093.875</v>
      </c>
      <c r="K464">
        <v>1338928537</v>
      </c>
      <c r="L464" s="12">
        <f t="shared" si="29"/>
        <v>41065.858067129629</v>
      </c>
      <c r="M464" t="b">
        <v>0</v>
      </c>
      <c r="N464">
        <v>15</v>
      </c>
      <c r="O464" t="b">
        <v>1</v>
      </c>
      <c r="P464" t="s">
        <v>8266</v>
      </c>
      <c r="Q464" s="10">
        <f t="shared" si="30"/>
        <v>110.60000000000001</v>
      </c>
      <c r="R464">
        <f t="shared" si="31"/>
        <v>73.733333333333334</v>
      </c>
      <c r="S464" t="s">
        <v>8314</v>
      </c>
      <c r="T464" t="s">
        <v>8316</v>
      </c>
    </row>
    <row r="465" spans="1:20" ht="43.5" x14ac:dyDescent="0.3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 s="9">
        <f t="shared" si="28"/>
        <v>40600.025810185187</v>
      </c>
      <c r="K465">
        <v>1296088630</v>
      </c>
      <c r="L465" s="12">
        <f t="shared" si="29"/>
        <v>40570.025810185187</v>
      </c>
      <c r="M465" t="b">
        <v>0</v>
      </c>
      <c r="N465">
        <v>47</v>
      </c>
      <c r="O465" t="b">
        <v>1</v>
      </c>
      <c r="P465" t="s">
        <v>8266</v>
      </c>
      <c r="Q465" s="10">
        <f t="shared" si="30"/>
        <v>219.49999999999997</v>
      </c>
      <c r="R465">
        <f t="shared" si="31"/>
        <v>46.702127659574465</v>
      </c>
      <c r="S465" t="s">
        <v>8314</v>
      </c>
      <c r="T465" t="s">
        <v>8316</v>
      </c>
    </row>
    <row r="466" spans="1:20" ht="29" x14ac:dyDescent="0.3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 s="9">
        <f t="shared" si="28"/>
        <v>42433.080497685187</v>
      </c>
      <c r="K466">
        <v>1454464555</v>
      </c>
      <c r="L466" s="12">
        <f t="shared" si="29"/>
        <v>42403.080497685187</v>
      </c>
      <c r="M466" t="b">
        <v>0</v>
      </c>
      <c r="N466">
        <v>2</v>
      </c>
      <c r="O466" t="b">
        <v>0</v>
      </c>
      <c r="P466" t="s">
        <v>8268</v>
      </c>
      <c r="Q466" s="10">
        <f t="shared" si="30"/>
        <v>20</v>
      </c>
      <c r="R466">
        <f t="shared" si="31"/>
        <v>100</v>
      </c>
      <c r="S466" t="s">
        <v>8314</v>
      </c>
      <c r="T466" t="s">
        <v>8318</v>
      </c>
    </row>
    <row r="467" spans="1:20" ht="58" x14ac:dyDescent="0.3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 s="9">
        <f t="shared" si="28"/>
        <v>42742.011944444443</v>
      </c>
      <c r="K467">
        <v>1481156232</v>
      </c>
      <c r="L467" s="12">
        <f t="shared" si="29"/>
        <v>42712.011944444443</v>
      </c>
      <c r="M467" t="b">
        <v>0</v>
      </c>
      <c r="N467">
        <v>0</v>
      </c>
      <c r="O467" t="b">
        <v>0</v>
      </c>
      <c r="P467" t="s">
        <v>8268</v>
      </c>
      <c r="Q467" s="10">
        <f t="shared" si="30"/>
        <v>0</v>
      </c>
      <c r="R467" t="e">
        <f t="shared" si="31"/>
        <v>#DIV/0!</v>
      </c>
      <c r="S467" t="s">
        <v>8314</v>
      </c>
      <c r="T467" t="s">
        <v>8318</v>
      </c>
    </row>
    <row r="468" spans="1:20" ht="58" x14ac:dyDescent="0.3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 s="9">
        <f t="shared" si="28"/>
        <v>41971.976458333331</v>
      </c>
      <c r="K468">
        <v>1412029566</v>
      </c>
      <c r="L468" s="12">
        <f t="shared" si="29"/>
        <v>41911.934791666667</v>
      </c>
      <c r="M468" t="b">
        <v>0</v>
      </c>
      <c r="N468">
        <v>0</v>
      </c>
      <c r="O468" t="b">
        <v>0</v>
      </c>
      <c r="P468" t="s">
        <v>8268</v>
      </c>
      <c r="Q468" s="10">
        <f t="shared" si="30"/>
        <v>0</v>
      </c>
      <c r="R468" t="e">
        <f t="shared" si="31"/>
        <v>#DIV/0!</v>
      </c>
      <c r="S468" t="s">
        <v>8314</v>
      </c>
      <c r="T468" t="s">
        <v>8318</v>
      </c>
    </row>
    <row r="469" spans="1:20" ht="43.5" x14ac:dyDescent="0.3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 s="9">
        <f t="shared" si="28"/>
        <v>42090.110416666663</v>
      </c>
      <c r="K469">
        <v>1422383318</v>
      </c>
      <c r="L469" s="12">
        <f t="shared" si="29"/>
        <v>42031.769884259258</v>
      </c>
      <c r="M469" t="b">
        <v>0</v>
      </c>
      <c r="N469">
        <v>2</v>
      </c>
      <c r="O469" t="b">
        <v>0</v>
      </c>
      <c r="P469" t="s">
        <v>8268</v>
      </c>
      <c r="Q469" s="10">
        <f t="shared" si="30"/>
        <v>13</v>
      </c>
      <c r="R469">
        <f t="shared" si="31"/>
        <v>65</v>
      </c>
      <c r="S469" t="s">
        <v>8314</v>
      </c>
      <c r="T469" t="s">
        <v>8318</v>
      </c>
    </row>
    <row r="470" spans="1:20" ht="58" x14ac:dyDescent="0.3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 s="9">
        <f t="shared" si="28"/>
        <v>42176.035405092596</v>
      </c>
      <c r="K470">
        <v>1431391859</v>
      </c>
      <c r="L470" s="12">
        <f t="shared" si="29"/>
        <v>42136.035405092596</v>
      </c>
      <c r="M470" t="b">
        <v>0</v>
      </c>
      <c r="N470">
        <v>5</v>
      </c>
      <c r="O470" t="b">
        <v>0</v>
      </c>
      <c r="P470" t="s">
        <v>8268</v>
      </c>
      <c r="Q470" s="10">
        <f t="shared" si="30"/>
        <v>40.1</v>
      </c>
      <c r="R470">
        <f t="shared" si="31"/>
        <v>80.2</v>
      </c>
      <c r="S470" t="s">
        <v>8314</v>
      </c>
      <c r="T470" t="s">
        <v>8318</v>
      </c>
    </row>
    <row r="471" spans="1:20" ht="43.5" x14ac:dyDescent="0.3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 s="9">
        <f t="shared" si="28"/>
        <v>42316.5</v>
      </c>
      <c r="K471">
        <v>1445308730</v>
      </c>
      <c r="L471" s="12">
        <f t="shared" si="29"/>
        <v>42297.110300925924</v>
      </c>
      <c r="M471" t="b">
        <v>0</v>
      </c>
      <c r="N471">
        <v>5</v>
      </c>
      <c r="O471" t="b">
        <v>0</v>
      </c>
      <c r="P471" t="s">
        <v>8268</v>
      </c>
      <c r="Q471" s="10">
        <f t="shared" si="30"/>
        <v>25</v>
      </c>
      <c r="R471">
        <f t="shared" si="31"/>
        <v>50</v>
      </c>
      <c r="S471" t="s">
        <v>8314</v>
      </c>
      <c r="T471" t="s">
        <v>8318</v>
      </c>
    </row>
    <row r="472" spans="1:20" ht="58" x14ac:dyDescent="0.3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 s="9">
        <f t="shared" si="28"/>
        <v>40291.160416666666</v>
      </c>
      <c r="K472">
        <v>1264565507</v>
      </c>
      <c r="L472" s="12">
        <f t="shared" si="29"/>
        <v>40205.174849537041</v>
      </c>
      <c r="M472" t="b">
        <v>1</v>
      </c>
      <c r="N472">
        <v>36</v>
      </c>
      <c r="O472" t="b">
        <v>1</v>
      </c>
      <c r="P472" t="s">
        <v>8269</v>
      </c>
      <c r="Q472" s="10">
        <f t="shared" si="30"/>
        <v>145.5</v>
      </c>
      <c r="R472">
        <f t="shared" si="31"/>
        <v>40.416666666666664</v>
      </c>
      <c r="S472" t="s">
        <v>8314</v>
      </c>
      <c r="T472" t="s">
        <v>8319</v>
      </c>
    </row>
    <row r="473" spans="1:20" ht="29" x14ac:dyDescent="0.3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 s="9">
        <f t="shared" si="28"/>
        <v>41353.795520833337</v>
      </c>
      <c r="K473">
        <v>1362081933</v>
      </c>
      <c r="L473" s="12">
        <f t="shared" si="29"/>
        <v>41333.837187500001</v>
      </c>
      <c r="M473" t="b">
        <v>1</v>
      </c>
      <c r="N473">
        <v>80</v>
      </c>
      <c r="O473" t="b">
        <v>1</v>
      </c>
      <c r="P473" t="s">
        <v>8269</v>
      </c>
      <c r="Q473" s="10">
        <f t="shared" si="30"/>
        <v>292.89999999999998</v>
      </c>
      <c r="R473">
        <f t="shared" si="31"/>
        <v>36.612499999999997</v>
      </c>
      <c r="S473" t="s">
        <v>8314</v>
      </c>
      <c r="T473" t="s">
        <v>8319</v>
      </c>
    </row>
    <row r="474" spans="1:20" ht="43.5" x14ac:dyDescent="0.3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 s="9">
        <f t="shared" si="28"/>
        <v>40836.083333333336</v>
      </c>
      <c r="K474">
        <v>1317788623</v>
      </c>
      <c r="L474" s="12">
        <f t="shared" si="29"/>
        <v>40821.183136574073</v>
      </c>
      <c r="M474" t="b">
        <v>1</v>
      </c>
      <c r="N474">
        <v>36</v>
      </c>
      <c r="O474" t="b">
        <v>1</v>
      </c>
      <c r="P474" t="s">
        <v>8269</v>
      </c>
      <c r="Q474" s="10">
        <f t="shared" si="30"/>
        <v>104.129</v>
      </c>
      <c r="R474">
        <f t="shared" si="31"/>
        <v>28.924722222222222</v>
      </c>
      <c r="S474" t="s">
        <v>8314</v>
      </c>
      <c r="T474" t="s">
        <v>8319</v>
      </c>
    </row>
    <row r="475" spans="1:20" ht="43.5" x14ac:dyDescent="0.3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 s="9">
        <f t="shared" si="28"/>
        <v>41334.833194444444</v>
      </c>
      <c r="K475">
        <v>1359575988</v>
      </c>
      <c r="L475" s="12">
        <f t="shared" si="29"/>
        <v>41304.833194444444</v>
      </c>
      <c r="M475" t="b">
        <v>1</v>
      </c>
      <c r="N475">
        <v>120</v>
      </c>
      <c r="O475" t="b">
        <v>1</v>
      </c>
      <c r="P475" t="s">
        <v>8269</v>
      </c>
      <c r="Q475" s="10">
        <f t="shared" si="30"/>
        <v>385.15000000000003</v>
      </c>
      <c r="R475">
        <f t="shared" si="31"/>
        <v>32.095833333333331</v>
      </c>
      <c r="S475" t="s">
        <v>8314</v>
      </c>
      <c r="T475" t="s">
        <v>8319</v>
      </c>
    </row>
    <row r="476" spans="1:20" ht="43.5" x14ac:dyDescent="0.3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 s="9">
        <f t="shared" si="28"/>
        <v>42132.036712962959</v>
      </c>
      <c r="K476">
        <v>1429318372</v>
      </c>
      <c r="L476" s="12">
        <f t="shared" si="29"/>
        <v>42112.036712962959</v>
      </c>
      <c r="M476" t="b">
        <v>0</v>
      </c>
      <c r="N476">
        <v>14</v>
      </c>
      <c r="O476" t="b">
        <v>1</v>
      </c>
      <c r="P476" t="s">
        <v>8269</v>
      </c>
      <c r="Q476" s="10">
        <f t="shared" si="30"/>
        <v>100</v>
      </c>
      <c r="R476">
        <f t="shared" si="31"/>
        <v>71.428571428571431</v>
      </c>
      <c r="S476" t="s">
        <v>8314</v>
      </c>
      <c r="T476" t="s">
        <v>8319</v>
      </c>
    </row>
    <row r="477" spans="1:20" ht="43.5" x14ac:dyDescent="0.3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 s="9">
        <f t="shared" si="28"/>
        <v>42173.981446759266</v>
      </c>
      <c r="K477">
        <v>1429486397</v>
      </c>
      <c r="L477" s="12">
        <f t="shared" si="29"/>
        <v>42113.981446759266</v>
      </c>
      <c r="M477" t="b">
        <v>0</v>
      </c>
      <c r="N477">
        <v>7</v>
      </c>
      <c r="O477" t="b">
        <v>1</v>
      </c>
      <c r="P477" t="s">
        <v>8269</v>
      </c>
      <c r="Q477" s="10">
        <f t="shared" si="30"/>
        <v>128.29999999999998</v>
      </c>
      <c r="R477">
        <f t="shared" si="31"/>
        <v>183.28571428571428</v>
      </c>
      <c r="S477" t="s">
        <v>8314</v>
      </c>
      <c r="T477" t="s">
        <v>8319</v>
      </c>
    </row>
    <row r="478" spans="1:20" ht="43.5" x14ac:dyDescent="0.3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 s="9">
        <f t="shared" si="28"/>
        <v>41678.396192129629</v>
      </c>
      <c r="K478">
        <v>1389259831</v>
      </c>
      <c r="L478" s="12">
        <f t="shared" si="29"/>
        <v>41648.396192129629</v>
      </c>
      <c r="M478" t="b">
        <v>0</v>
      </c>
      <c r="N478">
        <v>25</v>
      </c>
      <c r="O478" t="b">
        <v>1</v>
      </c>
      <c r="P478" t="s">
        <v>8269</v>
      </c>
      <c r="Q478" s="10">
        <f t="shared" si="30"/>
        <v>120.21700000000001</v>
      </c>
      <c r="R478">
        <f t="shared" si="31"/>
        <v>48.086800000000004</v>
      </c>
      <c r="S478" t="s">
        <v>8314</v>
      </c>
      <c r="T478" t="s">
        <v>8319</v>
      </c>
    </row>
    <row r="479" spans="1:20" ht="43.5" x14ac:dyDescent="0.3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 s="9">
        <f t="shared" si="28"/>
        <v>41528.107256944444</v>
      </c>
      <c r="K479">
        <v>1377570867</v>
      </c>
      <c r="L479" s="12">
        <f t="shared" si="29"/>
        <v>41513.107256944444</v>
      </c>
      <c r="M479" t="b">
        <v>0</v>
      </c>
      <c r="N479">
        <v>5</v>
      </c>
      <c r="O479" t="b">
        <v>0</v>
      </c>
      <c r="P479" t="s">
        <v>8270</v>
      </c>
      <c r="Q479" s="10">
        <f t="shared" si="30"/>
        <v>2.4</v>
      </c>
      <c r="R479">
        <f t="shared" si="31"/>
        <v>4.8</v>
      </c>
      <c r="S479" t="s">
        <v>8314</v>
      </c>
      <c r="T479" t="s">
        <v>8320</v>
      </c>
    </row>
    <row r="480" spans="1:20" ht="43.5" x14ac:dyDescent="0.3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 s="9">
        <f t="shared" si="28"/>
        <v>41486.36241898148</v>
      </c>
      <c r="K480">
        <v>1372668113</v>
      </c>
      <c r="L480" s="12">
        <f t="shared" si="29"/>
        <v>41456.36241898148</v>
      </c>
      <c r="M480" t="b">
        <v>0</v>
      </c>
      <c r="N480">
        <v>0</v>
      </c>
      <c r="O480" t="b">
        <v>0</v>
      </c>
      <c r="P480" t="s">
        <v>8270</v>
      </c>
      <c r="Q480" s="10">
        <f t="shared" si="30"/>
        <v>0</v>
      </c>
      <c r="R480" t="e">
        <f t="shared" si="31"/>
        <v>#DIV/0!</v>
      </c>
      <c r="S480" t="s">
        <v>8314</v>
      </c>
      <c r="T480" t="s">
        <v>8320</v>
      </c>
    </row>
    <row r="481" spans="1:20" ht="43.5" x14ac:dyDescent="0.3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 s="9">
        <f t="shared" si="28"/>
        <v>40954.906956018516</v>
      </c>
      <c r="K481">
        <v>1324158361</v>
      </c>
      <c r="L481" s="12">
        <f t="shared" si="29"/>
        <v>40894.906956018516</v>
      </c>
      <c r="M481" t="b">
        <v>0</v>
      </c>
      <c r="N481">
        <v>1</v>
      </c>
      <c r="O481" t="b">
        <v>0</v>
      </c>
      <c r="P481" t="s">
        <v>8270</v>
      </c>
      <c r="Q481" s="10">
        <f t="shared" si="30"/>
        <v>5</v>
      </c>
      <c r="R481">
        <f t="shared" si="31"/>
        <v>50</v>
      </c>
      <c r="S481" t="s">
        <v>8314</v>
      </c>
      <c r="T481" t="s">
        <v>8320</v>
      </c>
    </row>
    <row r="482" spans="1:20" x14ac:dyDescent="0.3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 s="9">
        <f t="shared" si="28"/>
        <v>41143.968576388892</v>
      </c>
      <c r="K482">
        <v>1343085285</v>
      </c>
      <c r="L482" s="12">
        <f t="shared" si="29"/>
        <v>41113.968576388892</v>
      </c>
      <c r="M482" t="b">
        <v>0</v>
      </c>
      <c r="N482">
        <v>0</v>
      </c>
      <c r="O482" t="b">
        <v>0</v>
      </c>
      <c r="P482" t="s">
        <v>8270</v>
      </c>
      <c r="Q482" s="10">
        <f t="shared" si="30"/>
        <v>0</v>
      </c>
      <c r="R482" t="e">
        <f t="shared" si="31"/>
        <v>#DIV/0!</v>
      </c>
      <c r="S482" t="s">
        <v>8314</v>
      </c>
      <c r="T482" t="s">
        <v>8320</v>
      </c>
    </row>
    <row r="483" spans="1:20" ht="43.5" x14ac:dyDescent="0.3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 s="9">
        <f t="shared" si="28"/>
        <v>42079.674953703703</v>
      </c>
      <c r="K483">
        <v>1423933916</v>
      </c>
      <c r="L483" s="12">
        <f t="shared" si="29"/>
        <v>42049.716620370367</v>
      </c>
      <c r="M483" t="b">
        <v>0</v>
      </c>
      <c r="N483">
        <v>2</v>
      </c>
      <c r="O483" t="b">
        <v>0</v>
      </c>
      <c r="P483" t="s">
        <v>8272</v>
      </c>
      <c r="Q483" s="10">
        <f t="shared" si="30"/>
        <v>1</v>
      </c>
      <c r="R483">
        <f t="shared" si="31"/>
        <v>5</v>
      </c>
      <c r="S483" t="s">
        <v>8323</v>
      </c>
      <c r="T483" t="s">
        <v>8324</v>
      </c>
    </row>
    <row r="484" spans="1:20" ht="43.5" x14ac:dyDescent="0.3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 s="9">
        <f t="shared" si="28"/>
        <v>40666.673900462964</v>
      </c>
      <c r="K484">
        <v>1301847025</v>
      </c>
      <c r="L484" s="12">
        <f t="shared" si="29"/>
        <v>40636.673900462964</v>
      </c>
      <c r="M484" t="b">
        <v>0</v>
      </c>
      <c r="N484">
        <v>27</v>
      </c>
      <c r="O484" t="b">
        <v>1</v>
      </c>
      <c r="P484" t="s">
        <v>8276</v>
      </c>
      <c r="Q484" s="10">
        <f t="shared" si="30"/>
        <v>104</v>
      </c>
      <c r="R484">
        <f t="shared" si="31"/>
        <v>38.518518518518519</v>
      </c>
      <c r="S484" t="s">
        <v>8329</v>
      </c>
      <c r="T484" t="s">
        <v>8330</v>
      </c>
    </row>
    <row r="485" spans="1:20" ht="43.5" x14ac:dyDescent="0.3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 s="9">
        <f t="shared" si="28"/>
        <v>41715.107858796298</v>
      </c>
      <c r="K485">
        <v>1391571319</v>
      </c>
      <c r="L485" s="12">
        <f t="shared" si="29"/>
        <v>41675.149525462963</v>
      </c>
      <c r="M485" t="b">
        <v>0</v>
      </c>
      <c r="N485">
        <v>10</v>
      </c>
      <c r="O485" t="b">
        <v>1</v>
      </c>
      <c r="P485" t="s">
        <v>8276</v>
      </c>
      <c r="Q485" s="10">
        <f t="shared" si="30"/>
        <v>102.49999999999999</v>
      </c>
      <c r="R485">
        <f t="shared" si="31"/>
        <v>102.5</v>
      </c>
      <c r="S485" t="s">
        <v>8329</v>
      </c>
      <c r="T485" t="s">
        <v>8330</v>
      </c>
    </row>
    <row r="486" spans="1:20" ht="43.5" x14ac:dyDescent="0.3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 s="9">
        <f t="shared" si="28"/>
        <v>41097.165972222225</v>
      </c>
      <c r="K486">
        <v>1338336588</v>
      </c>
      <c r="L486" s="12">
        <f t="shared" si="29"/>
        <v>41059.006805555553</v>
      </c>
      <c r="M486" t="b">
        <v>0</v>
      </c>
      <c r="N486">
        <v>34</v>
      </c>
      <c r="O486" t="b">
        <v>1</v>
      </c>
      <c r="P486" t="s">
        <v>8276</v>
      </c>
      <c r="Q486" s="10">
        <f t="shared" si="30"/>
        <v>203.505</v>
      </c>
      <c r="R486">
        <f t="shared" si="31"/>
        <v>59.85441176470588</v>
      </c>
      <c r="S486" t="s">
        <v>8329</v>
      </c>
      <c r="T486" t="s">
        <v>8330</v>
      </c>
    </row>
    <row r="487" spans="1:20" ht="29" x14ac:dyDescent="0.3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 s="9">
        <f t="shared" si="28"/>
        <v>41465.702777777777</v>
      </c>
      <c r="K487">
        <v>1371569202</v>
      </c>
      <c r="L487" s="12">
        <f t="shared" si="29"/>
        <v>41443.643541666665</v>
      </c>
      <c r="M487" t="b">
        <v>0</v>
      </c>
      <c r="N487">
        <v>12</v>
      </c>
      <c r="O487" t="b">
        <v>1</v>
      </c>
      <c r="P487" t="s">
        <v>8276</v>
      </c>
      <c r="Q487" s="10">
        <f t="shared" si="30"/>
        <v>104</v>
      </c>
      <c r="R487">
        <f t="shared" si="31"/>
        <v>86.666666666666671</v>
      </c>
      <c r="S487" t="s">
        <v>8329</v>
      </c>
      <c r="T487" t="s">
        <v>8330</v>
      </c>
    </row>
    <row r="488" spans="1:20" ht="43.5" x14ac:dyDescent="0.3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 s="9">
        <f t="shared" si="28"/>
        <v>40694.75277777778</v>
      </c>
      <c r="K488">
        <v>1305568201</v>
      </c>
      <c r="L488" s="12">
        <f t="shared" si="29"/>
        <v>40679.743067129632</v>
      </c>
      <c r="M488" t="b">
        <v>0</v>
      </c>
      <c r="N488">
        <v>28</v>
      </c>
      <c r="O488" t="b">
        <v>1</v>
      </c>
      <c r="P488" t="s">
        <v>8276</v>
      </c>
      <c r="Q488" s="10">
        <f t="shared" si="30"/>
        <v>127.3</v>
      </c>
      <c r="R488">
        <f t="shared" si="31"/>
        <v>45.464285714285715</v>
      </c>
      <c r="S488" t="s">
        <v>8329</v>
      </c>
      <c r="T488" t="s">
        <v>8330</v>
      </c>
    </row>
    <row r="489" spans="1:20" ht="43.5" x14ac:dyDescent="0.3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 s="9">
        <f t="shared" si="28"/>
        <v>42734.941099537042</v>
      </c>
      <c r="K489">
        <v>1481322911</v>
      </c>
      <c r="L489" s="12">
        <f t="shared" si="29"/>
        <v>42713.941099537042</v>
      </c>
      <c r="M489" t="b">
        <v>0</v>
      </c>
      <c r="N489">
        <v>21</v>
      </c>
      <c r="O489" t="b">
        <v>0</v>
      </c>
      <c r="P489" t="s">
        <v>8279</v>
      </c>
      <c r="Q489" s="10">
        <f t="shared" si="30"/>
        <v>75</v>
      </c>
      <c r="R489">
        <f t="shared" si="31"/>
        <v>35.714285714285715</v>
      </c>
      <c r="S489" t="s">
        <v>8329</v>
      </c>
      <c r="T489" t="s">
        <v>8333</v>
      </c>
    </row>
    <row r="490" spans="1:20" ht="43.5" x14ac:dyDescent="0.3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 s="9">
        <f t="shared" si="28"/>
        <v>41056.958969907406</v>
      </c>
      <c r="K490">
        <v>1335567655</v>
      </c>
      <c r="L490" s="12">
        <f t="shared" si="29"/>
        <v>41026.958969907406</v>
      </c>
      <c r="M490" t="b">
        <v>0</v>
      </c>
      <c r="N490">
        <v>0</v>
      </c>
      <c r="O490" t="b">
        <v>0</v>
      </c>
      <c r="P490" t="s">
        <v>8279</v>
      </c>
      <c r="Q490" s="10">
        <f t="shared" si="30"/>
        <v>0</v>
      </c>
      <c r="R490" t="e">
        <f t="shared" si="31"/>
        <v>#DIV/0!</v>
      </c>
      <c r="S490" t="s">
        <v>8329</v>
      </c>
      <c r="T490" t="s">
        <v>8333</v>
      </c>
    </row>
    <row r="491" spans="1:20" ht="58" x14ac:dyDescent="0.3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 s="9">
        <f t="shared" si="28"/>
        <v>40787.25</v>
      </c>
      <c r="K491">
        <v>1311789885</v>
      </c>
      <c r="L491" s="12">
        <f t="shared" si="29"/>
        <v>40751.753298611111</v>
      </c>
      <c r="M491" t="b">
        <v>0</v>
      </c>
      <c r="N491">
        <v>4</v>
      </c>
      <c r="O491" t="b">
        <v>0</v>
      </c>
      <c r="P491" t="s">
        <v>8279</v>
      </c>
      <c r="Q491" s="10">
        <f t="shared" si="30"/>
        <v>7.1999999999999993</v>
      </c>
      <c r="R491">
        <f t="shared" si="31"/>
        <v>18</v>
      </c>
      <c r="S491" t="s">
        <v>8329</v>
      </c>
      <c r="T491" t="s">
        <v>8333</v>
      </c>
    </row>
    <row r="492" spans="1:20" ht="58" x14ac:dyDescent="0.3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 s="9">
        <f t="shared" si="28"/>
        <v>42142.208333333328</v>
      </c>
      <c r="K492">
        <v>1429991062</v>
      </c>
      <c r="L492" s="12">
        <f t="shared" si="29"/>
        <v>42119.822476851856</v>
      </c>
      <c r="M492" t="b">
        <v>0</v>
      </c>
      <c r="N492">
        <v>21</v>
      </c>
      <c r="O492" t="b">
        <v>1</v>
      </c>
      <c r="P492" t="s">
        <v>8280</v>
      </c>
      <c r="Q492" s="10">
        <f t="shared" si="30"/>
        <v>102.1</v>
      </c>
      <c r="R492">
        <f t="shared" si="31"/>
        <v>48.61904761904762</v>
      </c>
      <c r="S492" t="s">
        <v>8329</v>
      </c>
      <c r="T492" t="s">
        <v>8334</v>
      </c>
    </row>
    <row r="493" spans="1:20" ht="43.5" x14ac:dyDescent="0.3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 s="9">
        <f t="shared" si="28"/>
        <v>42613.030810185184</v>
      </c>
      <c r="K493">
        <v>1470012262</v>
      </c>
      <c r="L493" s="12">
        <f t="shared" si="29"/>
        <v>42583.030810185184</v>
      </c>
      <c r="M493" t="b">
        <v>0</v>
      </c>
      <c r="N493">
        <v>0</v>
      </c>
      <c r="O493" t="b">
        <v>0</v>
      </c>
      <c r="P493" t="s">
        <v>8281</v>
      </c>
      <c r="Q493" s="10">
        <f t="shared" si="30"/>
        <v>0</v>
      </c>
      <c r="R493" t="e">
        <f t="shared" si="31"/>
        <v>#DIV/0!</v>
      </c>
      <c r="S493" t="s">
        <v>8335</v>
      </c>
      <c r="T493" t="s">
        <v>8336</v>
      </c>
    </row>
    <row r="494" spans="1:20" ht="29" x14ac:dyDescent="0.3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 s="9">
        <f t="shared" si="28"/>
        <v>41035.904120370367</v>
      </c>
      <c r="K494">
        <v>1333748516</v>
      </c>
      <c r="L494" s="12">
        <f t="shared" si="29"/>
        <v>41005.904120370367</v>
      </c>
      <c r="M494" t="b">
        <v>0</v>
      </c>
      <c r="N494">
        <v>3</v>
      </c>
      <c r="O494" t="b">
        <v>0</v>
      </c>
      <c r="P494" t="s">
        <v>8282</v>
      </c>
      <c r="Q494" s="10">
        <f t="shared" si="30"/>
        <v>4.5</v>
      </c>
      <c r="R494">
        <f t="shared" si="31"/>
        <v>15</v>
      </c>
      <c r="S494" t="s">
        <v>8337</v>
      </c>
      <c r="T494" t="s">
        <v>8338</v>
      </c>
    </row>
    <row r="495" spans="1:20" ht="43.5" x14ac:dyDescent="0.3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 s="9">
        <f t="shared" si="28"/>
        <v>41865.977083333331</v>
      </c>
      <c r="K495">
        <v>1405466820</v>
      </c>
      <c r="L495" s="12">
        <f t="shared" si="29"/>
        <v>41835.977083333331</v>
      </c>
      <c r="M495" t="b">
        <v>0</v>
      </c>
      <c r="N495">
        <v>1</v>
      </c>
      <c r="O495" t="b">
        <v>0</v>
      </c>
      <c r="P495" t="s">
        <v>8282</v>
      </c>
      <c r="Q495" s="10">
        <f t="shared" si="30"/>
        <v>0.5</v>
      </c>
      <c r="R495">
        <f t="shared" si="31"/>
        <v>5</v>
      </c>
      <c r="S495" t="s">
        <v>8337</v>
      </c>
      <c r="T495" t="s">
        <v>8338</v>
      </c>
    </row>
    <row r="496" spans="1:20" ht="43.5" x14ac:dyDescent="0.3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 s="9">
        <f t="shared" si="28"/>
        <v>42363.598530092597</v>
      </c>
      <c r="K496">
        <v>1448461313</v>
      </c>
      <c r="L496" s="12">
        <f t="shared" si="29"/>
        <v>42333.598530092597</v>
      </c>
      <c r="M496" t="b">
        <v>0</v>
      </c>
      <c r="N496">
        <v>8</v>
      </c>
      <c r="O496" t="b">
        <v>0</v>
      </c>
      <c r="P496" t="s">
        <v>8282</v>
      </c>
      <c r="Q496" s="10">
        <f t="shared" si="30"/>
        <v>8.3000000000000007</v>
      </c>
      <c r="R496">
        <f t="shared" si="31"/>
        <v>10.375</v>
      </c>
      <c r="S496" t="s">
        <v>8337</v>
      </c>
      <c r="T496" t="s">
        <v>8338</v>
      </c>
    </row>
    <row r="497" spans="1:20" x14ac:dyDescent="0.3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 s="9">
        <f t="shared" si="28"/>
        <v>41858.649502314816</v>
      </c>
      <c r="K497">
        <v>1404833717</v>
      </c>
      <c r="L497" s="12">
        <f t="shared" si="29"/>
        <v>41828.649502314816</v>
      </c>
      <c r="M497" t="b">
        <v>0</v>
      </c>
      <c r="N497">
        <v>1</v>
      </c>
      <c r="O497" t="b">
        <v>0</v>
      </c>
      <c r="P497" t="s">
        <v>8283</v>
      </c>
      <c r="Q497" s="10">
        <f t="shared" si="30"/>
        <v>0.1</v>
      </c>
      <c r="R497">
        <f t="shared" si="31"/>
        <v>1</v>
      </c>
      <c r="S497" t="s">
        <v>8337</v>
      </c>
      <c r="T497" t="s">
        <v>8339</v>
      </c>
    </row>
    <row r="498" spans="1:20" ht="58" x14ac:dyDescent="0.3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 s="9">
        <f t="shared" si="28"/>
        <v>42588.989513888882</v>
      </c>
      <c r="K498">
        <v>1467935094</v>
      </c>
      <c r="L498" s="12">
        <f t="shared" si="29"/>
        <v>42558.989513888882</v>
      </c>
      <c r="M498" t="b">
        <v>0</v>
      </c>
      <c r="N498">
        <v>1</v>
      </c>
      <c r="O498" t="b">
        <v>0</v>
      </c>
      <c r="P498" t="s">
        <v>8283</v>
      </c>
      <c r="Q498" s="10">
        <f t="shared" si="30"/>
        <v>5</v>
      </c>
      <c r="R498">
        <f t="shared" si="31"/>
        <v>50</v>
      </c>
      <c r="S498" t="s">
        <v>8337</v>
      </c>
      <c r="T498" t="s">
        <v>8339</v>
      </c>
    </row>
    <row r="499" spans="1:20" ht="58" x14ac:dyDescent="0.3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 s="9">
        <f t="shared" si="28"/>
        <v>42747.695833333331</v>
      </c>
      <c r="K499">
        <v>1482609088</v>
      </c>
      <c r="L499" s="12">
        <f t="shared" si="29"/>
        <v>42728.827407407407</v>
      </c>
      <c r="M499" t="b">
        <v>0</v>
      </c>
      <c r="N499">
        <v>4</v>
      </c>
      <c r="O499" t="b">
        <v>0</v>
      </c>
      <c r="P499" t="s">
        <v>8284</v>
      </c>
      <c r="Q499" s="10">
        <f t="shared" si="30"/>
        <v>4.2</v>
      </c>
      <c r="R499">
        <f t="shared" si="31"/>
        <v>10.5</v>
      </c>
      <c r="S499" t="s">
        <v>8340</v>
      </c>
      <c r="T499" t="s">
        <v>8341</v>
      </c>
    </row>
    <row r="500" spans="1:20" ht="43.5" x14ac:dyDescent="0.3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 s="9">
        <f t="shared" si="28"/>
        <v>42530.866446759261</v>
      </c>
      <c r="K500">
        <v>1464209261</v>
      </c>
      <c r="L500" s="12">
        <f t="shared" si="29"/>
        <v>42515.866446759261</v>
      </c>
      <c r="M500" t="b">
        <v>0</v>
      </c>
      <c r="N500">
        <v>6</v>
      </c>
      <c r="O500" t="b">
        <v>1</v>
      </c>
      <c r="P500" t="s">
        <v>8285</v>
      </c>
      <c r="Q500" s="10">
        <f t="shared" si="30"/>
        <v>101.1</v>
      </c>
      <c r="R500">
        <f t="shared" si="31"/>
        <v>168.5</v>
      </c>
      <c r="S500" t="s">
        <v>8342</v>
      </c>
      <c r="T500" t="s">
        <v>8343</v>
      </c>
    </row>
    <row r="501" spans="1:20" ht="43.5" x14ac:dyDescent="0.3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 s="9">
        <f t="shared" si="28"/>
        <v>40960.948773148149</v>
      </c>
      <c r="K501">
        <v>1328049974</v>
      </c>
      <c r="L501" s="12">
        <f t="shared" si="29"/>
        <v>40939.948773148149</v>
      </c>
      <c r="M501" t="b">
        <v>0</v>
      </c>
      <c r="N501">
        <v>6</v>
      </c>
      <c r="O501" t="b">
        <v>0</v>
      </c>
      <c r="P501" t="s">
        <v>8286</v>
      </c>
      <c r="Q501" s="10">
        <f t="shared" si="30"/>
        <v>11.600000000000001</v>
      </c>
      <c r="R501">
        <f t="shared" si="31"/>
        <v>19.333333333333332</v>
      </c>
      <c r="S501" t="s">
        <v>8329</v>
      </c>
      <c r="T501" t="s">
        <v>8344</v>
      </c>
    </row>
    <row r="502" spans="1:20" ht="58" x14ac:dyDescent="0.3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 s="9">
        <f t="shared" si="28"/>
        <v>40761.61037037037</v>
      </c>
      <c r="K502">
        <v>1310049536</v>
      </c>
      <c r="L502" s="12">
        <f t="shared" si="29"/>
        <v>40731.61037037037</v>
      </c>
      <c r="M502" t="b">
        <v>0</v>
      </c>
      <c r="N502">
        <v>3</v>
      </c>
      <c r="O502" t="b">
        <v>0</v>
      </c>
      <c r="P502" t="s">
        <v>8286</v>
      </c>
      <c r="Q502" s="10">
        <f t="shared" si="30"/>
        <v>17.8</v>
      </c>
      <c r="R502">
        <f t="shared" si="31"/>
        <v>59.333333333333336</v>
      </c>
      <c r="S502" t="s">
        <v>8329</v>
      </c>
      <c r="T502" t="s">
        <v>8344</v>
      </c>
    </row>
    <row r="503" spans="1:20" ht="43.5" x14ac:dyDescent="0.3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 s="9">
        <f t="shared" si="28"/>
        <v>41344.166666666664</v>
      </c>
      <c r="K503">
        <v>1360948389</v>
      </c>
      <c r="L503" s="12">
        <f t="shared" si="29"/>
        <v>41320.717465277776</v>
      </c>
      <c r="M503" t="b">
        <v>1</v>
      </c>
      <c r="N503">
        <v>22</v>
      </c>
      <c r="O503" t="b">
        <v>1</v>
      </c>
      <c r="P503" t="s">
        <v>8276</v>
      </c>
      <c r="Q503" s="10">
        <f t="shared" si="30"/>
        <v>211.05</v>
      </c>
      <c r="R503">
        <f t="shared" si="31"/>
        <v>95.931818181818187</v>
      </c>
      <c r="S503" t="s">
        <v>8329</v>
      </c>
      <c r="T503" t="s">
        <v>8330</v>
      </c>
    </row>
    <row r="504" spans="1:20" ht="43.5" x14ac:dyDescent="0.3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 s="9">
        <f t="shared" si="28"/>
        <v>41344</v>
      </c>
      <c r="K504">
        <v>1359946188</v>
      </c>
      <c r="L504" s="12">
        <f t="shared" si="29"/>
        <v>41309.11791666667</v>
      </c>
      <c r="M504" t="b">
        <v>0</v>
      </c>
      <c r="N504">
        <v>42</v>
      </c>
      <c r="O504" t="b">
        <v>1</v>
      </c>
      <c r="P504" t="s">
        <v>8274</v>
      </c>
      <c r="Q504" s="10">
        <f t="shared" si="30"/>
        <v>133.6</v>
      </c>
      <c r="R504">
        <f t="shared" si="31"/>
        <v>31.80952380952381</v>
      </c>
      <c r="S504" t="s">
        <v>8326</v>
      </c>
      <c r="T504" t="s">
        <v>8327</v>
      </c>
    </row>
    <row r="505" spans="1:20" ht="43.5" x14ac:dyDescent="0.3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 s="9">
        <f t="shared" si="28"/>
        <v>41524.934386574074</v>
      </c>
      <c r="K505">
        <v>1373408731</v>
      </c>
      <c r="L505" s="12">
        <f t="shared" si="29"/>
        <v>41464.934386574074</v>
      </c>
      <c r="M505" t="b">
        <v>0</v>
      </c>
      <c r="N505">
        <v>25</v>
      </c>
      <c r="O505" t="b">
        <v>1</v>
      </c>
      <c r="P505" t="s">
        <v>8274</v>
      </c>
      <c r="Q505" s="10">
        <f t="shared" si="30"/>
        <v>109.1</v>
      </c>
      <c r="R505">
        <f t="shared" si="31"/>
        <v>43.64</v>
      </c>
      <c r="S505" t="s">
        <v>8326</v>
      </c>
      <c r="T505" t="s">
        <v>8327</v>
      </c>
    </row>
    <row r="506" spans="1:20" ht="43.5" x14ac:dyDescent="0.3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 s="9">
        <f t="shared" si="28"/>
        <v>42321.913842592592</v>
      </c>
      <c r="K506">
        <v>1444856156</v>
      </c>
      <c r="L506" s="12">
        <f t="shared" si="29"/>
        <v>42291.872175925921</v>
      </c>
      <c r="M506" t="b">
        <v>0</v>
      </c>
      <c r="N506">
        <v>6</v>
      </c>
      <c r="O506" t="b">
        <v>0</v>
      </c>
      <c r="P506" t="s">
        <v>8287</v>
      </c>
      <c r="Q506" s="10">
        <f t="shared" si="30"/>
        <v>7.1999999999999993</v>
      </c>
      <c r="R506">
        <f t="shared" si="31"/>
        <v>12</v>
      </c>
      <c r="S506" t="s">
        <v>8326</v>
      </c>
      <c r="T506" t="s">
        <v>8345</v>
      </c>
    </row>
    <row r="507" spans="1:20" ht="43.5" x14ac:dyDescent="0.3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 s="9">
        <f t="shared" si="28"/>
        <v>42240.390277777777</v>
      </c>
      <c r="K507">
        <v>1435224120</v>
      </c>
      <c r="L507" s="12">
        <f t="shared" si="29"/>
        <v>42180.390277777777</v>
      </c>
      <c r="M507" t="b">
        <v>0</v>
      </c>
      <c r="N507">
        <v>0</v>
      </c>
      <c r="O507" t="b">
        <v>0</v>
      </c>
      <c r="P507" t="s">
        <v>8287</v>
      </c>
      <c r="Q507" s="10">
        <f t="shared" si="30"/>
        <v>0</v>
      </c>
      <c r="R507" t="e">
        <f t="shared" si="31"/>
        <v>#DIV/0!</v>
      </c>
      <c r="S507" t="s">
        <v>8326</v>
      </c>
      <c r="T507" t="s">
        <v>8345</v>
      </c>
    </row>
    <row r="508" spans="1:20" ht="43.5" x14ac:dyDescent="0.3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 s="9">
        <f t="shared" si="28"/>
        <v>42462.338159722218</v>
      </c>
      <c r="K508">
        <v>1456996017</v>
      </c>
      <c r="L508" s="12">
        <f t="shared" si="29"/>
        <v>42432.379826388889</v>
      </c>
      <c r="M508" t="b">
        <v>0</v>
      </c>
      <c r="N508">
        <v>3</v>
      </c>
      <c r="O508" t="b">
        <v>0</v>
      </c>
      <c r="P508" t="s">
        <v>8287</v>
      </c>
      <c r="Q508" s="10">
        <f t="shared" si="30"/>
        <v>4.5</v>
      </c>
      <c r="R508">
        <f t="shared" si="31"/>
        <v>15</v>
      </c>
      <c r="S508" t="s">
        <v>8326</v>
      </c>
      <c r="T508" t="s">
        <v>8345</v>
      </c>
    </row>
    <row r="509" spans="1:20" ht="43.5" x14ac:dyDescent="0.3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 s="9">
        <f t="shared" si="28"/>
        <v>42095.012499999997</v>
      </c>
      <c r="K509">
        <v>1424222024</v>
      </c>
      <c r="L509" s="12">
        <f t="shared" si="29"/>
        <v>42053.051203703704</v>
      </c>
      <c r="M509" t="b">
        <v>0</v>
      </c>
      <c r="N509">
        <v>0</v>
      </c>
      <c r="O509" t="b">
        <v>0</v>
      </c>
      <c r="P509" t="s">
        <v>8289</v>
      </c>
      <c r="Q509" s="10">
        <f t="shared" si="30"/>
        <v>0</v>
      </c>
      <c r="R509" t="e">
        <f t="shared" si="31"/>
        <v>#DIV/0!</v>
      </c>
      <c r="S509" t="s">
        <v>8342</v>
      </c>
      <c r="T509" t="s">
        <v>8347</v>
      </c>
    </row>
    <row r="510" spans="1:20" ht="43.5" x14ac:dyDescent="0.3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 s="9">
        <f t="shared" si="28"/>
        <v>41899.212951388887</v>
      </c>
      <c r="K510">
        <v>1405746399</v>
      </c>
      <c r="L510" s="12">
        <f t="shared" si="29"/>
        <v>41839.212951388887</v>
      </c>
      <c r="M510" t="b">
        <v>0</v>
      </c>
      <c r="N510">
        <v>11</v>
      </c>
      <c r="O510" t="b">
        <v>0</v>
      </c>
      <c r="P510" t="s">
        <v>8289</v>
      </c>
      <c r="Q510" s="10">
        <f t="shared" si="30"/>
        <v>28.9</v>
      </c>
      <c r="R510">
        <f t="shared" si="31"/>
        <v>26.272727272727273</v>
      </c>
      <c r="S510" t="s">
        <v>8342</v>
      </c>
      <c r="T510" t="s">
        <v>8347</v>
      </c>
    </row>
    <row r="511" spans="1:20" ht="43.5" x14ac:dyDescent="0.3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 s="9">
        <f t="shared" si="28"/>
        <v>42357.448958333334</v>
      </c>
      <c r="K511">
        <v>1447757190</v>
      </c>
      <c r="L511" s="12">
        <f t="shared" si="29"/>
        <v>42325.448958333334</v>
      </c>
      <c r="M511" t="b">
        <v>0</v>
      </c>
      <c r="N511">
        <v>1</v>
      </c>
      <c r="O511" t="b">
        <v>0</v>
      </c>
      <c r="P511" t="s">
        <v>8291</v>
      </c>
      <c r="Q511" s="10">
        <f t="shared" si="30"/>
        <v>0.5</v>
      </c>
      <c r="R511">
        <f t="shared" si="31"/>
        <v>5</v>
      </c>
      <c r="S511" t="s">
        <v>8342</v>
      </c>
      <c r="T511" t="s">
        <v>8349</v>
      </c>
    </row>
    <row r="512" spans="1:20" ht="29" x14ac:dyDescent="0.3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 s="9">
        <f t="shared" si="28"/>
        <v>42303.888888888891</v>
      </c>
      <c r="K512">
        <v>1440961053</v>
      </c>
      <c r="L512" s="12">
        <f t="shared" si="29"/>
        <v>42246.789965277778</v>
      </c>
      <c r="M512" t="b">
        <v>0</v>
      </c>
      <c r="N512">
        <v>3</v>
      </c>
      <c r="O512" t="b">
        <v>0</v>
      </c>
      <c r="P512" t="s">
        <v>8291</v>
      </c>
      <c r="Q512" s="10">
        <f t="shared" si="30"/>
        <v>9.3000000000000007</v>
      </c>
      <c r="R512">
        <f t="shared" si="31"/>
        <v>31</v>
      </c>
      <c r="S512" t="s">
        <v>8342</v>
      </c>
      <c r="T512" t="s">
        <v>8349</v>
      </c>
    </row>
    <row r="513" spans="1:20" ht="29" x14ac:dyDescent="0.3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 s="9">
        <f t="shared" si="28"/>
        <v>42505.681249999994</v>
      </c>
      <c r="K513">
        <v>1458147982</v>
      </c>
      <c r="L513" s="12">
        <f t="shared" si="29"/>
        <v>42445.712754629625</v>
      </c>
      <c r="M513" t="b">
        <v>0</v>
      </c>
      <c r="N513">
        <v>10</v>
      </c>
      <c r="O513" t="b">
        <v>0</v>
      </c>
      <c r="P513" t="s">
        <v>8291</v>
      </c>
      <c r="Q513" s="10">
        <f t="shared" si="30"/>
        <v>20.5</v>
      </c>
      <c r="R513">
        <f t="shared" si="31"/>
        <v>20.5</v>
      </c>
      <c r="S513" t="s">
        <v>8342</v>
      </c>
      <c r="T513" t="s">
        <v>8349</v>
      </c>
    </row>
    <row r="514" spans="1:20" ht="43.5" x14ac:dyDescent="0.3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 s="9">
        <f t="shared" ref="J514:J577" si="32">(((I514/60)/60)/24)+DATE(1970,1,1)</f>
        <v>41112.069467592592</v>
      </c>
      <c r="K514">
        <v>1340329202</v>
      </c>
      <c r="L514" s="12">
        <f t="shared" ref="L514:L577" si="33">(((K514/60)/60)/24)+DATE(1970,1,1)</f>
        <v>41082.069467592592</v>
      </c>
      <c r="M514" t="b">
        <v>0</v>
      </c>
      <c r="N514">
        <v>26</v>
      </c>
      <c r="O514" t="b">
        <v>1</v>
      </c>
      <c r="P514" t="s">
        <v>8276</v>
      </c>
      <c r="Q514" s="10">
        <f t="shared" ref="Q514:Q577" si="34">(E514/D514)*100</f>
        <v>101.49999999999999</v>
      </c>
      <c r="R514">
        <f t="shared" ref="R514:R577" si="35">E514/N514</f>
        <v>39.03846153846154</v>
      </c>
      <c r="S514" t="s">
        <v>8329</v>
      </c>
      <c r="T514" t="s">
        <v>8330</v>
      </c>
    </row>
    <row r="515" spans="1:20" ht="29" x14ac:dyDescent="0.3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 s="9">
        <f t="shared" si="32"/>
        <v>41328.339583333334</v>
      </c>
      <c r="K515">
        <v>1361002140</v>
      </c>
      <c r="L515" s="12">
        <f t="shared" si="33"/>
        <v>41321.339583333334</v>
      </c>
      <c r="M515" t="b">
        <v>0</v>
      </c>
      <c r="N515">
        <v>17</v>
      </c>
      <c r="O515" t="b">
        <v>1</v>
      </c>
      <c r="P515" t="s">
        <v>8276</v>
      </c>
      <c r="Q515" s="10">
        <f t="shared" si="34"/>
        <v>112.99999999999999</v>
      </c>
      <c r="R515">
        <f t="shared" si="35"/>
        <v>66.470588235294116</v>
      </c>
      <c r="S515" t="s">
        <v>8329</v>
      </c>
      <c r="T515" t="s">
        <v>8330</v>
      </c>
    </row>
    <row r="516" spans="1:20" ht="43.5" x14ac:dyDescent="0.3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 s="9">
        <f t="shared" si="32"/>
        <v>41283.367303240739</v>
      </c>
      <c r="K516">
        <v>1354265335</v>
      </c>
      <c r="L516" s="12">
        <f t="shared" si="33"/>
        <v>41243.367303240739</v>
      </c>
      <c r="M516" t="b">
        <v>0</v>
      </c>
      <c r="N516">
        <v>25</v>
      </c>
      <c r="O516" t="b">
        <v>1</v>
      </c>
      <c r="P516" t="s">
        <v>8276</v>
      </c>
      <c r="Q516" s="10">
        <f t="shared" si="34"/>
        <v>118</v>
      </c>
      <c r="R516">
        <f t="shared" si="35"/>
        <v>47.2</v>
      </c>
      <c r="S516" t="s">
        <v>8329</v>
      </c>
      <c r="T516" t="s">
        <v>8330</v>
      </c>
    </row>
    <row r="517" spans="1:20" ht="29" x14ac:dyDescent="0.3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 s="9">
        <f t="shared" si="32"/>
        <v>41333.892361111109</v>
      </c>
      <c r="K517">
        <v>1358180968</v>
      </c>
      <c r="L517" s="12">
        <f t="shared" si="33"/>
        <v>41288.68712962963</v>
      </c>
      <c r="M517" t="b">
        <v>0</v>
      </c>
      <c r="N517">
        <v>27</v>
      </c>
      <c r="O517" t="b">
        <v>1</v>
      </c>
      <c r="P517" t="s">
        <v>8276</v>
      </c>
      <c r="Q517" s="10">
        <f t="shared" si="34"/>
        <v>105</v>
      </c>
      <c r="R517">
        <f t="shared" si="35"/>
        <v>38.888888888888886</v>
      </c>
      <c r="S517" t="s">
        <v>8329</v>
      </c>
      <c r="T517" t="s">
        <v>8330</v>
      </c>
    </row>
    <row r="518" spans="1:20" ht="43.5" x14ac:dyDescent="0.3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 s="9">
        <f t="shared" si="32"/>
        <v>42036.02207175926</v>
      </c>
      <c r="K518">
        <v>1420158707</v>
      </c>
      <c r="L518" s="12">
        <f t="shared" si="33"/>
        <v>42006.02207175926</v>
      </c>
      <c r="M518" t="b">
        <v>0</v>
      </c>
      <c r="N518">
        <v>32</v>
      </c>
      <c r="O518" t="b">
        <v>1</v>
      </c>
      <c r="P518" t="s">
        <v>8292</v>
      </c>
      <c r="Q518" s="10">
        <f t="shared" si="34"/>
        <v>108</v>
      </c>
      <c r="R518">
        <f t="shared" si="35"/>
        <v>33.75</v>
      </c>
      <c r="S518" t="s">
        <v>8329</v>
      </c>
      <c r="T518" t="s">
        <v>8350</v>
      </c>
    </row>
    <row r="519" spans="1:20" ht="58" x14ac:dyDescent="0.3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 s="9">
        <f t="shared" si="32"/>
        <v>40364.166666666664</v>
      </c>
      <c r="K519">
        <v>1273961999</v>
      </c>
      <c r="L519" s="12">
        <f t="shared" si="33"/>
        <v>40313.930543981485</v>
      </c>
      <c r="M519" t="b">
        <v>0</v>
      </c>
      <c r="N519">
        <v>23</v>
      </c>
      <c r="O519" t="b">
        <v>1</v>
      </c>
      <c r="P519" t="s">
        <v>8292</v>
      </c>
      <c r="Q519" s="10">
        <f t="shared" si="34"/>
        <v>102.60000000000001</v>
      </c>
      <c r="R519">
        <f t="shared" si="35"/>
        <v>44.608695652173914</v>
      </c>
      <c r="S519" t="s">
        <v>8329</v>
      </c>
      <c r="T519" t="s">
        <v>8350</v>
      </c>
    </row>
    <row r="520" spans="1:20" ht="29" x14ac:dyDescent="0.3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 s="9">
        <f t="shared" si="32"/>
        <v>40832.918749999997</v>
      </c>
      <c r="K520">
        <v>1316194540</v>
      </c>
      <c r="L520" s="12">
        <f t="shared" si="33"/>
        <v>40802.733101851853</v>
      </c>
      <c r="M520" t="b">
        <v>0</v>
      </c>
      <c r="N520">
        <v>34</v>
      </c>
      <c r="O520" t="b">
        <v>1</v>
      </c>
      <c r="P520" t="s">
        <v>8292</v>
      </c>
      <c r="Q520" s="10">
        <f t="shared" si="34"/>
        <v>137.416</v>
      </c>
      <c r="R520">
        <f t="shared" si="35"/>
        <v>40.416470588235299</v>
      </c>
      <c r="S520" t="s">
        <v>8329</v>
      </c>
      <c r="T520" t="s">
        <v>8350</v>
      </c>
    </row>
    <row r="521" spans="1:20" ht="29" x14ac:dyDescent="0.3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 s="9">
        <f t="shared" si="32"/>
        <v>41832.757719907408</v>
      </c>
      <c r="K521">
        <v>1402596667</v>
      </c>
      <c r="L521" s="12">
        <f t="shared" si="33"/>
        <v>41802.757719907408</v>
      </c>
      <c r="M521" t="b">
        <v>0</v>
      </c>
      <c r="N521">
        <v>25</v>
      </c>
      <c r="O521" t="b">
        <v>1</v>
      </c>
      <c r="P521" t="s">
        <v>8292</v>
      </c>
      <c r="Q521" s="10">
        <f t="shared" si="34"/>
        <v>117.5</v>
      </c>
      <c r="R521">
        <f t="shared" si="35"/>
        <v>47</v>
      </c>
      <c r="S521" t="s">
        <v>8329</v>
      </c>
      <c r="T521" t="s">
        <v>8350</v>
      </c>
    </row>
    <row r="522" spans="1:20" ht="29" x14ac:dyDescent="0.3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 s="9">
        <f t="shared" si="32"/>
        <v>42166.625</v>
      </c>
      <c r="K522">
        <v>1432849552</v>
      </c>
      <c r="L522" s="12">
        <f t="shared" si="33"/>
        <v>42152.906851851847</v>
      </c>
      <c r="M522" t="b">
        <v>0</v>
      </c>
      <c r="N522">
        <v>0</v>
      </c>
      <c r="O522" t="b">
        <v>0</v>
      </c>
      <c r="P522" t="s">
        <v>8293</v>
      </c>
      <c r="Q522" s="10">
        <f t="shared" si="34"/>
        <v>0</v>
      </c>
      <c r="R522" t="e">
        <f t="shared" si="35"/>
        <v>#DIV/0!</v>
      </c>
      <c r="S522" t="s">
        <v>8329</v>
      </c>
      <c r="T522" t="s">
        <v>8351</v>
      </c>
    </row>
    <row r="523" spans="1:20" ht="43.5" x14ac:dyDescent="0.3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 s="9">
        <f t="shared" si="32"/>
        <v>42589.814178240747</v>
      </c>
      <c r="K523">
        <v>1468006345</v>
      </c>
      <c r="L523" s="12">
        <f t="shared" si="33"/>
        <v>42559.814178240747</v>
      </c>
      <c r="M523" t="b">
        <v>0</v>
      </c>
      <c r="N523">
        <v>2</v>
      </c>
      <c r="O523" t="b">
        <v>0</v>
      </c>
      <c r="P523" t="s">
        <v>8293</v>
      </c>
      <c r="Q523" s="10">
        <f t="shared" si="34"/>
        <v>11</v>
      </c>
      <c r="R523">
        <f t="shared" si="35"/>
        <v>55</v>
      </c>
      <c r="S523" t="s">
        <v>8329</v>
      </c>
      <c r="T523" t="s">
        <v>8351</v>
      </c>
    </row>
    <row r="524" spans="1:20" ht="43.5" x14ac:dyDescent="0.3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 s="9">
        <f t="shared" si="32"/>
        <v>42494.832546296297</v>
      </c>
      <c r="K524">
        <v>1457297932</v>
      </c>
      <c r="L524" s="12">
        <f t="shared" si="33"/>
        <v>42435.874212962968</v>
      </c>
      <c r="M524" t="b">
        <v>0</v>
      </c>
      <c r="N524">
        <v>1</v>
      </c>
      <c r="O524" t="b">
        <v>0</v>
      </c>
      <c r="P524" t="s">
        <v>8293</v>
      </c>
      <c r="Q524" s="10">
        <f t="shared" si="34"/>
        <v>0.1</v>
      </c>
      <c r="R524">
        <f t="shared" si="35"/>
        <v>1</v>
      </c>
      <c r="S524" t="s">
        <v>8329</v>
      </c>
      <c r="T524" t="s">
        <v>8351</v>
      </c>
    </row>
    <row r="525" spans="1:20" ht="58" x14ac:dyDescent="0.3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 s="9">
        <f t="shared" si="32"/>
        <v>42565.955925925926</v>
      </c>
      <c r="K525">
        <v>1463352992</v>
      </c>
      <c r="L525" s="12">
        <f t="shared" si="33"/>
        <v>42505.955925925926</v>
      </c>
      <c r="M525" t="b">
        <v>0</v>
      </c>
      <c r="N525">
        <v>27</v>
      </c>
      <c r="O525" t="b">
        <v>1</v>
      </c>
      <c r="P525" t="s">
        <v>8285</v>
      </c>
      <c r="Q525" s="10">
        <f t="shared" si="34"/>
        <v>114.7</v>
      </c>
      <c r="R525">
        <f t="shared" si="35"/>
        <v>42.481481481481481</v>
      </c>
      <c r="S525" t="s">
        <v>8342</v>
      </c>
      <c r="T525" t="s">
        <v>8343</v>
      </c>
    </row>
    <row r="526" spans="1:20" ht="43.5" x14ac:dyDescent="0.3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 s="9">
        <f t="shared" si="32"/>
        <v>41041.996099537035</v>
      </c>
      <c r="K526">
        <v>1335570863</v>
      </c>
      <c r="L526" s="12">
        <f t="shared" si="33"/>
        <v>41026.996099537035</v>
      </c>
      <c r="M526" t="b">
        <v>0</v>
      </c>
      <c r="N526">
        <v>14</v>
      </c>
      <c r="O526" t="b">
        <v>1</v>
      </c>
      <c r="P526" t="s">
        <v>8276</v>
      </c>
      <c r="Q526" s="10">
        <f t="shared" si="34"/>
        <v>103</v>
      </c>
      <c r="R526">
        <f t="shared" si="35"/>
        <v>73.571428571428569</v>
      </c>
      <c r="S526" t="s">
        <v>8329</v>
      </c>
      <c r="T526" t="s">
        <v>8330</v>
      </c>
    </row>
    <row r="527" spans="1:20" ht="43.5" x14ac:dyDescent="0.3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 s="9">
        <f t="shared" si="32"/>
        <v>40817.125</v>
      </c>
      <c r="K527">
        <v>1314989557</v>
      </c>
      <c r="L527" s="12">
        <f t="shared" si="33"/>
        <v>40788.786539351851</v>
      </c>
      <c r="M527" t="b">
        <v>0</v>
      </c>
      <c r="N527">
        <v>28</v>
      </c>
      <c r="O527" t="b">
        <v>1</v>
      </c>
      <c r="P527" t="s">
        <v>8276</v>
      </c>
      <c r="Q527" s="10">
        <f t="shared" si="34"/>
        <v>100.149</v>
      </c>
      <c r="R527">
        <f t="shared" si="35"/>
        <v>35.767499999999998</v>
      </c>
      <c r="S527" t="s">
        <v>8329</v>
      </c>
      <c r="T527" t="s">
        <v>8330</v>
      </c>
    </row>
    <row r="528" spans="1:20" ht="43.5" x14ac:dyDescent="0.3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 s="9">
        <f t="shared" si="32"/>
        <v>42644.722013888888</v>
      </c>
      <c r="K528">
        <v>1472750382</v>
      </c>
      <c r="L528" s="12">
        <f t="shared" si="33"/>
        <v>42614.722013888888</v>
      </c>
      <c r="M528" t="b">
        <v>0</v>
      </c>
      <c r="N528">
        <v>45</v>
      </c>
      <c r="O528" t="b">
        <v>1</v>
      </c>
      <c r="P528" t="s">
        <v>8276</v>
      </c>
      <c r="Q528" s="10">
        <f t="shared" si="34"/>
        <v>205.29999999999998</v>
      </c>
      <c r="R528">
        <f t="shared" si="35"/>
        <v>45.62222222222222</v>
      </c>
      <c r="S528" t="s">
        <v>8329</v>
      </c>
      <c r="T528" t="s">
        <v>8330</v>
      </c>
    </row>
    <row r="529" spans="1:20" ht="87" x14ac:dyDescent="0.3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 s="9">
        <f t="shared" si="32"/>
        <v>42538.204861111109</v>
      </c>
      <c r="K529">
        <v>1464854398</v>
      </c>
      <c r="L529" s="12">
        <f t="shared" si="33"/>
        <v>42523.333310185189</v>
      </c>
      <c r="M529" t="b">
        <v>0</v>
      </c>
      <c r="N529">
        <v>19</v>
      </c>
      <c r="O529" t="b">
        <v>1</v>
      </c>
      <c r="P529" t="s">
        <v>8276</v>
      </c>
      <c r="Q529" s="10">
        <f t="shared" si="34"/>
        <v>100</v>
      </c>
      <c r="R529">
        <f t="shared" si="35"/>
        <v>52.631578947368418</v>
      </c>
      <c r="S529" t="s">
        <v>8329</v>
      </c>
      <c r="T529" t="s">
        <v>8330</v>
      </c>
    </row>
    <row r="530" spans="1:20" ht="43.5" x14ac:dyDescent="0.3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 s="9">
        <f t="shared" si="32"/>
        <v>41240.5</v>
      </c>
      <c r="K530">
        <v>1350967535</v>
      </c>
      <c r="L530" s="12">
        <f t="shared" si="33"/>
        <v>41205.198321759257</v>
      </c>
      <c r="M530" t="b">
        <v>0</v>
      </c>
      <c r="N530">
        <v>26</v>
      </c>
      <c r="O530" t="b">
        <v>1</v>
      </c>
      <c r="P530" t="s">
        <v>8279</v>
      </c>
      <c r="Q530" s="10">
        <f t="shared" si="34"/>
        <v>135.1</v>
      </c>
      <c r="R530">
        <f t="shared" si="35"/>
        <v>51.96153846153846</v>
      </c>
      <c r="S530" t="s">
        <v>8329</v>
      </c>
      <c r="T530" t="s">
        <v>8333</v>
      </c>
    </row>
    <row r="531" spans="1:20" ht="29" x14ac:dyDescent="0.3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 s="9">
        <f t="shared" si="32"/>
        <v>40951.904895833337</v>
      </c>
      <c r="K531">
        <v>1326404583</v>
      </c>
      <c r="L531" s="12">
        <f t="shared" si="33"/>
        <v>40920.904895833337</v>
      </c>
      <c r="M531" t="b">
        <v>0</v>
      </c>
      <c r="N531">
        <v>20</v>
      </c>
      <c r="O531" t="b">
        <v>1</v>
      </c>
      <c r="P531" t="s">
        <v>8279</v>
      </c>
      <c r="Q531" s="10">
        <f t="shared" si="34"/>
        <v>114.5</v>
      </c>
      <c r="R531">
        <f t="shared" si="35"/>
        <v>57.25</v>
      </c>
      <c r="S531" t="s">
        <v>8329</v>
      </c>
      <c r="T531" t="s">
        <v>8333</v>
      </c>
    </row>
    <row r="532" spans="1:20" ht="43.5" x14ac:dyDescent="0.3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 s="9">
        <f t="shared" si="32"/>
        <v>42401.75</v>
      </c>
      <c r="K532">
        <v>1451277473</v>
      </c>
      <c r="L532" s="12">
        <f t="shared" si="33"/>
        <v>42366.192974537036</v>
      </c>
      <c r="M532" t="b">
        <v>0</v>
      </c>
      <c r="N532">
        <v>21</v>
      </c>
      <c r="O532" t="b">
        <v>1</v>
      </c>
      <c r="P532" t="s">
        <v>8279</v>
      </c>
      <c r="Q532" s="10">
        <f t="shared" si="34"/>
        <v>144.5</v>
      </c>
      <c r="R532">
        <f t="shared" si="35"/>
        <v>68.80952380952381</v>
      </c>
      <c r="S532" t="s">
        <v>8329</v>
      </c>
      <c r="T532" t="s">
        <v>8333</v>
      </c>
    </row>
    <row r="533" spans="1:20" ht="58" x14ac:dyDescent="0.3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 s="9">
        <f t="shared" si="32"/>
        <v>42067.789895833332</v>
      </c>
      <c r="K533">
        <v>1422903447</v>
      </c>
      <c r="L533" s="12">
        <f t="shared" si="33"/>
        <v>42037.789895833332</v>
      </c>
      <c r="M533" t="b">
        <v>0</v>
      </c>
      <c r="N533">
        <v>3</v>
      </c>
      <c r="O533" t="b">
        <v>0</v>
      </c>
      <c r="P533" t="s">
        <v>8294</v>
      </c>
      <c r="Q533" s="10">
        <f t="shared" si="34"/>
        <v>1.2</v>
      </c>
      <c r="R533">
        <f t="shared" si="35"/>
        <v>4</v>
      </c>
      <c r="S533" t="s">
        <v>8323</v>
      </c>
      <c r="T533" t="s">
        <v>8352</v>
      </c>
    </row>
    <row r="534" spans="1:20" ht="29" x14ac:dyDescent="0.3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 s="9">
        <f t="shared" si="32"/>
        <v>41462.558819444443</v>
      </c>
      <c r="K534">
        <v>1368019482</v>
      </c>
      <c r="L534" s="12">
        <f t="shared" si="33"/>
        <v>41402.558819444443</v>
      </c>
      <c r="M534" t="b">
        <v>0</v>
      </c>
      <c r="N534">
        <v>26</v>
      </c>
      <c r="O534" t="b">
        <v>1</v>
      </c>
      <c r="P534" t="s">
        <v>8279</v>
      </c>
      <c r="Q534" s="10">
        <f t="shared" si="34"/>
        <v>127</v>
      </c>
      <c r="R534">
        <f t="shared" si="35"/>
        <v>48.846153846153847</v>
      </c>
      <c r="S534" t="s">
        <v>8329</v>
      </c>
      <c r="T534" t="s">
        <v>8333</v>
      </c>
    </row>
    <row r="535" spans="1:20" ht="43.5" x14ac:dyDescent="0.3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 s="9">
        <f t="shared" si="32"/>
        <v>42201.902037037042</v>
      </c>
      <c r="K535">
        <v>1435354736</v>
      </c>
      <c r="L535" s="12">
        <f t="shared" si="33"/>
        <v>42181.902037037042</v>
      </c>
      <c r="M535" t="b">
        <v>0</v>
      </c>
      <c r="N535">
        <v>3</v>
      </c>
      <c r="O535" t="b">
        <v>0</v>
      </c>
      <c r="P535" t="s">
        <v>8296</v>
      </c>
      <c r="Q535" s="10">
        <f t="shared" si="34"/>
        <v>7.8</v>
      </c>
      <c r="R535">
        <f t="shared" si="35"/>
        <v>26</v>
      </c>
      <c r="S535" t="s">
        <v>8342</v>
      </c>
      <c r="T535" t="s">
        <v>8354</v>
      </c>
    </row>
    <row r="536" spans="1:20" ht="43.5" x14ac:dyDescent="0.3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 s="9">
        <f t="shared" si="32"/>
        <v>42319.998842592591</v>
      </c>
      <c r="K536">
        <v>1444690700</v>
      </c>
      <c r="L536" s="12">
        <f t="shared" si="33"/>
        <v>42289.957175925927</v>
      </c>
      <c r="M536" t="b">
        <v>0</v>
      </c>
      <c r="N536">
        <v>50</v>
      </c>
      <c r="O536" t="b">
        <v>1</v>
      </c>
      <c r="P536" t="s">
        <v>8295</v>
      </c>
      <c r="Q536" s="10">
        <f t="shared" si="34"/>
        <v>507.8</v>
      </c>
      <c r="R536">
        <f t="shared" si="35"/>
        <v>101.56</v>
      </c>
      <c r="S536" t="s">
        <v>8323</v>
      </c>
      <c r="T536" t="s">
        <v>8353</v>
      </c>
    </row>
    <row r="537" spans="1:20" ht="43.5" x14ac:dyDescent="0.3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 s="9">
        <f t="shared" si="32"/>
        <v>40668.868611111109</v>
      </c>
      <c r="K537">
        <v>1302036648</v>
      </c>
      <c r="L537" s="12">
        <f t="shared" si="33"/>
        <v>40638.868611111109</v>
      </c>
      <c r="M537" t="b">
        <v>0</v>
      </c>
      <c r="N537">
        <v>38</v>
      </c>
      <c r="O537" t="b">
        <v>1</v>
      </c>
      <c r="P537" t="s">
        <v>8279</v>
      </c>
      <c r="Q537" s="10">
        <f t="shared" si="34"/>
        <v>136</v>
      </c>
      <c r="R537">
        <f t="shared" si="35"/>
        <v>35.789473684210527</v>
      </c>
      <c r="S537" t="s">
        <v>8329</v>
      </c>
      <c r="T537" t="s">
        <v>8333</v>
      </c>
    </row>
    <row r="538" spans="1:20" ht="29" x14ac:dyDescent="0.3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 s="9">
        <f t="shared" si="32"/>
        <v>40748.839537037034</v>
      </c>
      <c r="K538">
        <v>1308946136</v>
      </c>
      <c r="L538" s="12">
        <f t="shared" si="33"/>
        <v>40718.839537037034</v>
      </c>
      <c r="M538" t="b">
        <v>0</v>
      </c>
      <c r="N538">
        <v>17</v>
      </c>
      <c r="O538" t="b">
        <v>1</v>
      </c>
      <c r="P538" t="s">
        <v>8279</v>
      </c>
      <c r="Q538" s="10">
        <f t="shared" si="34"/>
        <v>134.61099999999999</v>
      </c>
      <c r="R538">
        <f t="shared" si="35"/>
        <v>79.182941176470578</v>
      </c>
      <c r="S538" t="s">
        <v>8329</v>
      </c>
      <c r="T538" t="s">
        <v>8333</v>
      </c>
    </row>
    <row r="539" spans="1:20" ht="58" x14ac:dyDescent="0.3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 s="9">
        <f t="shared" si="32"/>
        <v>40657.290972222225</v>
      </c>
      <c r="K539">
        <v>1300328399</v>
      </c>
      <c r="L539" s="12">
        <f t="shared" si="33"/>
        <v>40619.097210648149</v>
      </c>
      <c r="M539" t="b">
        <v>0</v>
      </c>
      <c r="N539">
        <v>3</v>
      </c>
      <c r="O539" t="b">
        <v>0</v>
      </c>
      <c r="P539" t="s">
        <v>8282</v>
      </c>
      <c r="Q539" s="10">
        <f t="shared" si="34"/>
        <v>1.6</v>
      </c>
      <c r="R539">
        <f t="shared" si="35"/>
        <v>5.333333333333333</v>
      </c>
      <c r="S539" t="s">
        <v>8337</v>
      </c>
      <c r="T539" t="s">
        <v>8338</v>
      </c>
    </row>
    <row r="540" spans="1:20" ht="29" x14ac:dyDescent="0.3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 s="9">
        <f t="shared" si="32"/>
        <v>41587.054849537039</v>
      </c>
      <c r="K540">
        <v>1381364339</v>
      </c>
      <c r="L540" s="12">
        <f t="shared" si="33"/>
        <v>41557.013182870374</v>
      </c>
      <c r="M540" t="b">
        <v>0</v>
      </c>
      <c r="N540">
        <v>12</v>
      </c>
      <c r="O540" t="b">
        <v>0</v>
      </c>
      <c r="P540" t="s">
        <v>8282</v>
      </c>
      <c r="Q540" s="10">
        <f t="shared" si="34"/>
        <v>12.8</v>
      </c>
      <c r="R540">
        <f t="shared" si="35"/>
        <v>10.666666666666666</v>
      </c>
      <c r="S540" t="s">
        <v>8337</v>
      </c>
      <c r="T540" t="s">
        <v>8338</v>
      </c>
    </row>
    <row r="541" spans="1:20" ht="43.5" x14ac:dyDescent="0.3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 s="9">
        <f t="shared" si="32"/>
        <v>42112.580092592587</v>
      </c>
      <c r="K541">
        <v>1426773320</v>
      </c>
      <c r="L541" s="12">
        <f t="shared" si="33"/>
        <v>42082.580092592587</v>
      </c>
      <c r="M541" t="b">
        <v>0</v>
      </c>
      <c r="N541">
        <v>13</v>
      </c>
      <c r="O541" t="b">
        <v>1</v>
      </c>
      <c r="P541" t="s">
        <v>8276</v>
      </c>
      <c r="Q541" s="10">
        <f t="shared" si="34"/>
        <v>100</v>
      </c>
      <c r="R541">
        <f t="shared" si="35"/>
        <v>76.92307692307692</v>
      </c>
      <c r="S541" t="s">
        <v>8329</v>
      </c>
      <c r="T541" t="s">
        <v>8330</v>
      </c>
    </row>
    <row r="542" spans="1:20" ht="43.5" x14ac:dyDescent="0.3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 s="9">
        <f t="shared" si="32"/>
        <v>42105.171203703707</v>
      </c>
      <c r="K542">
        <v>1426133192</v>
      </c>
      <c r="L542" s="12">
        <f t="shared" si="33"/>
        <v>42075.171203703707</v>
      </c>
      <c r="M542" t="b">
        <v>0</v>
      </c>
      <c r="N542">
        <v>21</v>
      </c>
      <c r="O542" t="b">
        <v>1</v>
      </c>
      <c r="P542" t="s">
        <v>8276</v>
      </c>
      <c r="Q542" s="10">
        <f t="shared" si="34"/>
        <v>161.4</v>
      </c>
      <c r="R542">
        <f t="shared" si="35"/>
        <v>76.857142857142861</v>
      </c>
      <c r="S542" t="s">
        <v>8329</v>
      </c>
      <c r="T542" t="s">
        <v>8330</v>
      </c>
    </row>
    <row r="543" spans="1:20" ht="43.5" x14ac:dyDescent="0.3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 s="9">
        <f t="shared" si="32"/>
        <v>41006.166666666664</v>
      </c>
      <c r="K543">
        <v>1328649026</v>
      </c>
      <c r="L543" s="12">
        <f t="shared" si="33"/>
        <v>40946.882245370369</v>
      </c>
      <c r="M543" t="b">
        <v>0</v>
      </c>
      <c r="N543">
        <v>24</v>
      </c>
      <c r="O543" t="b">
        <v>1</v>
      </c>
      <c r="P543" t="s">
        <v>8280</v>
      </c>
      <c r="Q543" s="10">
        <f t="shared" si="34"/>
        <v>101.6</v>
      </c>
      <c r="R543">
        <f t="shared" si="35"/>
        <v>42.333333333333336</v>
      </c>
      <c r="S543" t="s">
        <v>8329</v>
      </c>
      <c r="T543" t="s">
        <v>8334</v>
      </c>
    </row>
    <row r="544" spans="1:20" ht="43.5" x14ac:dyDescent="0.3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 s="9">
        <f t="shared" si="32"/>
        <v>42235.718888888892</v>
      </c>
      <c r="K544">
        <v>1437412512</v>
      </c>
      <c r="L544" s="12">
        <f t="shared" si="33"/>
        <v>42205.718888888892</v>
      </c>
      <c r="M544" t="b">
        <v>0</v>
      </c>
      <c r="N544">
        <v>19</v>
      </c>
      <c r="O544" t="b">
        <v>1</v>
      </c>
      <c r="P544" t="s">
        <v>8280</v>
      </c>
      <c r="Q544" s="10">
        <f t="shared" si="34"/>
        <v>101.49999999999999</v>
      </c>
      <c r="R544">
        <f t="shared" si="35"/>
        <v>53.421052631578945</v>
      </c>
      <c r="S544" t="s">
        <v>8329</v>
      </c>
      <c r="T544" t="s">
        <v>8334</v>
      </c>
    </row>
    <row r="545" spans="1:20" ht="58" x14ac:dyDescent="0.3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 s="9">
        <f t="shared" si="32"/>
        <v>42232.278194444443</v>
      </c>
      <c r="K545">
        <v>1437115236</v>
      </c>
      <c r="L545" s="12">
        <f t="shared" si="33"/>
        <v>42202.278194444443</v>
      </c>
      <c r="M545" t="b">
        <v>0</v>
      </c>
      <c r="N545">
        <v>144</v>
      </c>
      <c r="O545" t="b">
        <v>1</v>
      </c>
      <c r="P545" t="s">
        <v>8297</v>
      </c>
      <c r="Q545" s="10">
        <f t="shared" si="34"/>
        <v>1174.49</v>
      </c>
      <c r="R545">
        <f t="shared" si="35"/>
        <v>81.561805555555551</v>
      </c>
      <c r="S545" t="s">
        <v>8337</v>
      </c>
      <c r="T545" t="s">
        <v>8355</v>
      </c>
    </row>
    <row r="546" spans="1:20" ht="43.5" x14ac:dyDescent="0.3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 s="9">
        <f t="shared" si="32"/>
        <v>42796.827546296292</v>
      </c>
      <c r="K546">
        <v>1485892300</v>
      </c>
      <c r="L546" s="12">
        <f t="shared" si="33"/>
        <v>42766.827546296292</v>
      </c>
      <c r="M546" t="b">
        <v>0</v>
      </c>
      <c r="N546">
        <v>163</v>
      </c>
      <c r="O546" t="b">
        <v>1</v>
      </c>
      <c r="P546" t="s">
        <v>8297</v>
      </c>
      <c r="Q546" s="10">
        <f t="shared" si="34"/>
        <v>806.4</v>
      </c>
      <c r="R546">
        <f t="shared" si="35"/>
        <v>49.472392638036808</v>
      </c>
      <c r="S546" t="s">
        <v>8337</v>
      </c>
      <c r="T546" t="s">
        <v>8355</v>
      </c>
    </row>
    <row r="547" spans="1:20" ht="43.5" x14ac:dyDescent="0.3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 s="9">
        <f t="shared" si="32"/>
        <v>42712.804814814815</v>
      </c>
      <c r="K547">
        <v>1480360736</v>
      </c>
      <c r="L547" s="12">
        <f t="shared" si="33"/>
        <v>42702.804814814815</v>
      </c>
      <c r="M547" t="b">
        <v>0</v>
      </c>
      <c r="N547">
        <v>206</v>
      </c>
      <c r="O547" t="b">
        <v>1</v>
      </c>
      <c r="P547" t="s">
        <v>8297</v>
      </c>
      <c r="Q547" s="10">
        <f t="shared" si="34"/>
        <v>1867.1</v>
      </c>
      <c r="R547">
        <f t="shared" si="35"/>
        <v>90.635922330097088</v>
      </c>
      <c r="S547" t="s">
        <v>8337</v>
      </c>
      <c r="T547" t="s">
        <v>8355</v>
      </c>
    </row>
    <row r="548" spans="1:20" ht="43.5" x14ac:dyDescent="0.3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 s="9">
        <f t="shared" si="32"/>
        <v>42780.724768518514</v>
      </c>
      <c r="K548">
        <v>1485278620</v>
      </c>
      <c r="L548" s="12">
        <f t="shared" si="33"/>
        <v>42759.724768518514</v>
      </c>
      <c r="M548" t="b">
        <v>0</v>
      </c>
      <c r="N548">
        <v>210</v>
      </c>
      <c r="O548" t="b">
        <v>1</v>
      </c>
      <c r="P548" t="s">
        <v>8297</v>
      </c>
      <c r="Q548" s="10">
        <f t="shared" si="34"/>
        <v>779.5</v>
      </c>
      <c r="R548">
        <f t="shared" si="35"/>
        <v>37.11904761904762</v>
      </c>
      <c r="S548" t="s">
        <v>8337</v>
      </c>
      <c r="T548" t="s">
        <v>8355</v>
      </c>
    </row>
    <row r="549" spans="1:20" ht="43.5" x14ac:dyDescent="0.3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 s="9">
        <f t="shared" si="32"/>
        <v>42345.699490740735</v>
      </c>
      <c r="K549">
        <v>1446914836</v>
      </c>
      <c r="L549" s="12">
        <f t="shared" si="33"/>
        <v>42315.699490740735</v>
      </c>
      <c r="M549" t="b">
        <v>0</v>
      </c>
      <c r="N549">
        <v>944</v>
      </c>
      <c r="O549" t="b">
        <v>1</v>
      </c>
      <c r="P549" t="s">
        <v>8297</v>
      </c>
      <c r="Q549" s="10">
        <f t="shared" si="34"/>
        <v>1356.6000000000001</v>
      </c>
      <c r="R549">
        <f t="shared" si="35"/>
        <v>14.370762711864407</v>
      </c>
      <c r="S549" t="s">
        <v>8337</v>
      </c>
      <c r="T549" t="s">
        <v>8355</v>
      </c>
    </row>
    <row r="550" spans="1:20" ht="58" x14ac:dyDescent="0.3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 s="9">
        <f t="shared" si="32"/>
        <v>42039.166666666672</v>
      </c>
      <c r="K550">
        <v>1421436099</v>
      </c>
      <c r="L550" s="12">
        <f t="shared" si="33"/>
        <v>42020.806701388887</v>
      </c>
      <c r="M550" t="b">
        <v>0</v>
      </c>
      <c r="N550">
        <v>32</v>
      </c>
      <c r="O550" t="b">
        <v>1</v>
      </c>
      <c r="P550" t="s">
        <v>8297</v>
      </c>
      <c r="Q550" s="10">
        <f t="shared" si="34"/>
        <v>153.80000000000001</v>
      </c>
      <c r="R550">
        <f t="shared" si="35"/>
        <v>48.0625</v>
      </c>
      <c r="S550" t="s">
        <v>8337</v>
      </c>
      <c r="T550" t="s">
        <v>8355</v>
      </c>
    </row>
    <row r="551" spans="1:20" ht="43.5" x14ac:dyDescent="0.3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 s="9">
        <f t="shared" si="32"/>
        <v>41086.75</v>
      </c>
      <c r="K551">
        <v>1339098689</v>
      </c>
      <c r="L551" s="12">
        <f t="shared" si="33"/>
        <v>41067.827418981484</v>
      </c>
      <c r="M551" t="b">
        <v>0</v>
      </c>
      <c r="N551">
        <v>25</v>
      </c>
      <c r="O551" t="b">
        <v>1</v>
      </c>
      <c r="P551" t="s">
        <v>8276</v>
      </c>
      <c r="Q551" s="10">
        <f t="shared" si="34"/>
        <v>100.1</v>
      </c>
      <c r="R551">
        <f t="shared" si="35"/>
        <v>40.04</v>
      </c>
      <c r="S551" t="s">
        <v>8329</v>
      </c>
      <c r="T551" t="s">
        <v>8330</v>
      </c>
    </row>
    <row r="552" spans="1:20" ht="29" x14ac:dyDescent="0.3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 s="9">
        <f t="shared" si="32"/>
        <v>40982.165972222225</v>
      </c>
      <c r="K552">
        <v>1328749249</v>
      </c>
      <c r="L552" s="12">
        <f t="shared" si="33"/>
        <v>40948.042233796295</v>
      </c>
      <c r="M552" t="b">
        <v>0</v>
      </c>
      <c r="N552">
        <v>19</v>
      </c>
      <c r="O552" t="b">
        <v>1</v>
      </c>
      <c r="P552" t="s">
        <v>8276</v>
      </c>
      <c r="Q552" s="10">
        <f t="shared" si="34"/>
        <v>100.6</v>
      </c>
      <c r="R552">
        <f t="shared" si="35"/>
        <v>52.94736842105263</v>
      </c>
      <c r="S552" t="s">
        <v>8329</v>
      </c>
      <c r="T552" t="s">
        <v>8330</v>
      </c>
    </row>
    <row r="553" spans="1:20" ht="43.5" x14ac:dyDescent="0.3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 s="9">
        <f t="shared" si="32"/>
        <v>42823.980682870373</v>
      </c>
      <c r="K553">
        <v>1488241931</v>
      </c>
      <c r="L553" s="12">
        <f t="shared" si="33"/>
        <v>42794.022349537037</v>
      </c>
      <c r="M553" t="b">
        <v>0</v>
      </c>
      <c r="N553">
        <v>7</v>
      </c>
      <c r="O553" t="b">
        <v>0</v>
      </c>
      <c r="P553" t="s">
        <v>8298</v>
      </c>
      <c r="Q553" s="10">
        <f t="shared" si="34"/>
        <v>8</v>
      </c>
      <c r="R553">
        <f t="shared" si="35"/>
        <v>11.428571428571429</v>
      </c>
      <c r="S553" t="s">
        <v>8340</v>
      </c>
      <c r="T553" t="s">
        <v>8356</v>
      </c>
    </row>
    <row r="554" spans="1:20" ht="58" x14ac:dyDescent="0.3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 s="9">
        <f t="shared" si="32"/>
        <v>42545.727650462963</v>
      </c>
      <c r="K554">
        <v>1464197269</v>
      </c>
      <c r="L554" s="12">
        <f t="shared" si="33"/>
        <v>42515.727650462963</v>
      </c>
      <c r="M554" t="b">
        <v>0</v>
      </c>
      <c r="N554">
        <v>1</v>
      </c>
      <c r="O554" t="b">
        <v>0</v>
      </c>
      <c r="P554" t="s">
        <v>8272</v>
      </c>
      <c r="Q554" s="10">
        <f t="shared" si="34"/>
        <v>0.1</v>
      </c>
      <c r="R554">
        <f t="shared" si="35"/>
        <v>1</v>
      </c>
      <c r="S554" t="s">
        <v>8323</v>
      </c>
      <c r="T554" t="s">
        <v>8324</v>
      </c>
    </row>
    <row r="555" spans="1:20" ht="43.5" x14ac:dyDescent="0.3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 s="9">
        <f t="shared" si="32"/>
        <v>42607.607361111113</v>
      </c>
      <c r="K555">
        <v>1469543676</v>
      </c>
      <c r="L555" s="12">
        <f t="shared" si="33"/>
        <v>42577.607361111113</v>
      </c>
      <c r="M555" t="b">
        <v>0</v>
      </c>
      <c r="N555">
        <v>1</v>
      </c>
      <c r="O555" t="b">
        <v>0</v>
      </c>
      <c r="P555" t="s">
        <v>8272</v>
      </c>
      <c r="Q555" s="10">
        <f t="shared" si="34"/>
        <v>1.5</v>
      </c>
      <c r="R555">
        <f t="shared" si="35"/>
        <v>15</v>
      </c>
      <c r="S555" t="s">
        <v>8323</v>
      </c>
      <c r="T555" t="s">
        <v>8324</v>
      </c>
    </row>
    <row r="556" spans="1:20" ht="43.5" x14ac:dyDescent="0.3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 s="9">
        <f t="shared" si="32"/>
        <v>42115.676180555558</v>
      </c>
      <c r="K556">
        <v>1428596022</v>
      </c>
      <c r="L556" s="12">
        <f t="shared" si="33"/>
        <v>42103.676180555558</v>
      </c>
      <c r="M556" t="b">
        <v>0</v>
      </c>
      <c r="N556">
        <v>0</v>
      </c>
      <c r="O556" t="b">
        <v>0</v>
      </c>
      <c r="P556" t="s">
        <v>8272</v>
      </c>
      <c r="Q556" s="10">
        <f t="shared" si="34"/>
        <v>0</v>
      </c>
      <c r="R556" t="e">
        <f t="shared" si="35"/>
        <v>#DIV/0!</v>
      </c>
      <c r="S556" t="s">
        <v>8323</v>
      </c>
      <c r="T556" t="s">
        <v>8324</v>
      </c>
    </row>
    <row r="557" spans="1:20" ht="43.5" x14ac:dyDescent="0.3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 s="9">
        <f t="shared" si="32"/>
        <v>42386.958333333328</v>
      </c>
      <c r="K557">
        <v>1449596425</v>
      </c>
      <c r="L557" s="12">
        <f t="shared" si="33"/>
        <v>42346.736400462964</v>
      </c>
      <c r="M557" t="b">
        <v>0</v>
      </c>
      <c r="N557">
        <v>0</v>
      </c>
      <c r="O557" t="b">
        <v>0</v>
      </c>
      <c r="P557" t="s">
        <v>8272</v>
      </c>
      <c r="Q557" s="10">
        <f t="shared" si="34"/>
        <v>0</v>
      </c>
      <c r="R557" t="e">
        <f t="shared" si="35"/>
        <v>#DIV/0!</v>
      </c>
      <c r="S557" t="s">
        <v>8323</v>
      </c>
      <c r="T557" t="s">
        <v>8324</v>
      </c>
    </row>
    <row r="558" spans="1:20" ht="58" x14ac:dyDescent="0.3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 s="9">
        <f t="shared" si="32"/>
        <v>41957.109293981484</v>
      </c>
      <c r="K558">
        <v>1413337043</v>
      </c>
      <c r="L558" s="12">
        <f t="shared" si="33"/>
        <v>41927.067627314813</v>
      </c>
      <c r="M558" t="b">
        <v>0</v>
      </c>
      <c r="N558">
        <v>8</v>
      </c>
      <c r="O558" t="b">
        <v>0</v>
      </c>
      <c r="P558" t="s">
        <v>8272</v>
      </c>
      <c r="Q558" s="10">
        <f t="shared" si="34"/>
        <v>0.8</v>
      </c>
      <c r="R558">
        <f t="shared" si="35"/>
        <v>1</v>
      </c>
      <c r="S558" t="s">
        <v>8323</v>
      </c>
      <c r="T558" t="s">
        <v>8324</v>
      </c>
    </row>
    <row r="559" spans="1:20" ht="43.5" x14ac:dyDescent="0.3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 s="9">
        <f t="shared" si="32"/>
        <v>41861.884108796294</v>
      </c>
      <c r="K559">
        <v>1405113187</v>
      </c>
      <c r="L559" s="12">
        <f t="shared" si="33"/>
        <v>41831.884108796294</v>
      </c>
      <c r="M559" t="b">
        <v>0</v>
      </c>
      <c r="N559">
        <v>0</v>
      </c>
      <c r="O559" t="b">
        <v>0</v>
      </c>
      <c r="P559" t="s">
        <v>8284</v>
      </c>
      <c r="Q559" s="10">
        <f t="shared" si="34"/>
        <v>0</v>
      </c>
      <c r="R559" t="e">
        <f t="shared" si="35"/>
        <v>#DIV/0!</v>
      </c>
      <c r="S559" t="s">
        <v>8340</v>
      </c>
      <c r="T559" t="s">
        <v>8341</v>
      </c>
    </row>
    <row r="560" spans="1:20" ht="43.5" x14ac:dyDescent="0.3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 s="9">
        <f t="shared" si="32"/>
        <v>41039.708333333336</v>
      </c>
      <c r="K560">
        <v>1335473931</v>
      </c>
      <c r="L560" s="12">
        <f t="shared" si="33"/>
        <v>41025.874201388891</v>
      </c>
      <c r="M560" t="b">
        <v>0</v>
      </c>
      <c r="N560">
        <v>43</v>
      </c>
      <c r="O560" t="b">
        <v>1</v>
      </c>
      <c r="P560" t="s">
        <v>8279</v>
      </c>
      <c r="Q560" s="10">
        <f t="shared" si="34"/>
        <v>118.5</v>
      </c>
      <c r="R560">
        <f t="shared" si="35"/>
        <v>27.558139534883722</v>
      </c>
      <c r="S560" t="s">
        <v>8329</v>
      </c>
      <c r="T560" t="s">
        <v>8333</v>
      </c>
    </row>
    <row r="561" spans="1:20" ht="43.5" x14ac:dyDescent="0.3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 s="9">
        <f t="shared" si="32"/>
        <v>41053.07471064815</v>
      </c>
      <c r="K561">
        <v>1335232055</v>
      </c>
      <c r="L561" s="12">
        <f t="shared" si="33"/>
        <v>41023.07471064815</v>
      </c>
      <c r="M561" t="b">
        <v>0</v>
      </c>
      <c r="N561">
        <v>36</v>
      </c>
      <c r="O561" t="b">
        <v>1</v>
      </c>
      <c r="P561" t="s">
        <v>8279</v>
      </c>
      <c r="Q561" s="10">
        <f t="shared" si="34"/>
        <v>103.16400000000002</v>
      </c>
      <c r="R561">
        <f t="shared" si="35"/>
        <v>28.65666666666667</v>
      </c>
      <c r="S561" t="s">
        <v>8329</v>
      </c>
      <c r="T561" t="s">
        <v>8333</v>
      </c>
    </row>
    <row r="562" spans="1:20" ht="58" x14ac:dyDescent="0.3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 s="9">
        <f t="shared" si="32"/>
        <v>40756.782210648147</v>
      </c>
      <c r="K562">
        <v>1308336383</v>
      </c>
      <c r="L562" s="12">
        <f t="shared" si="33"/>
        <v>40711.782210648147</v>
      </c>
      <c r="M562" t="b">
        <v>0</v>
      </c>
      <c r="N562">
        <v>25</v>
      </c>
      <c r="O562" t="b">
        <v>1</v>
      </c>
      <c r="P562" t="s">
        <v>8279</v>
      </c>
      <c r="Q562" s="10">
        <f t="shared" si="34"/>
        <v>100.1</v>
      </c>
      <c r="R562">
        <f t="shared" si="35"/>
        <v>40.04</v>
      </c>
      <c r="S562" t="s">
        <v>8329</v>
      </c>
      <c r="T562" t="s">
        <v>8333</v>
      </c>
    </row>
    <row r="563" spans="1:20" ht="43.5" x14ac:dyDescent="0.3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 s="9">
        <f t="shared" si="32"/>
        <v>42031.967442129629</v>
      </c>
      <c r="K563">
        <v>1421190787</v>
      </c>
      <c r="L563" s="12">
        <f t="shared" si="33"/>
        <v>42017.967442129629</v>
      </c>
      <c r="M563" t="b">
        <v>0</v>
      </c>
      <c r="N563">
        <v>20</v>
      </c>
      <c r="O563" t="b">
        <v>1</v>
      </c>
      <c r="P563" t="s">
        <v>8279</v>
      </c>
      <c r="Q563" s="10">
        <f t="shared" si="34"/>
        <v>105.60000000000001</v>
      </c>
      <c r="R563">
        <f t="shared" si="35"/>
        <v>52.8</v>
      </c>
      <c r="S563" t="s">
        <v>8329</v>
      </c>
      <c r="T563" t="s">
        <v>8333</v>
      </c>
    </row>
    <row r="564" spans="1:20" ht="43.5" x14ac:dyDescent="0.3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 s="9">
        <f t="shared" si="32"/>
        <v>40756.648784722223</v>
      </c>
      <c r="K564">
        <v>1307028855</v>
      </c>
      <c r="L564" s="12">
        <f t="shared" si="33"/>
        <v>40696.648784722223</v>
      </c>
      <c r="M564" t="b">
        <v>0</v>
      </c>
      <c r="N564">
        <v>11</v>
      </c>
      <c r="O564" t="b">
        <v>1</v>
      </c>
      <c r="P564" t="s">
        <v>8300</v>
      </c>
      <c r="Q564" s="10">
        <f t="shared" si="34"/>
        <v>110.00000000000001</v>
      </c>
      <c r="R564">
        <f t="shared" si="35"/>
        <v>100</v>
      </c>
      <c r="S564" t="s">
        <v>8329</v>
      </c>
      <c r="T564" t="s">
        <v>8358</v>
      </c>
    </row>
    <row r="565" spans="1:20" ht="43.5" x14ac:dyDescent="0.3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 s="9">
        <f t="shared" si="32"/>
        <v>42079.727777777778</v>
      </c>
      <c r="K565">
        <v>1421346480</v>
      </c>
      <c r="L565" s="12">
        <f t="shared" si="33"/>
        <v>42019.76944444445</v>
      </c>
      <c r="M565" t="b">
        <v>0</v>
      </c>
      <c r="N565">
        <v>5</v>
      </c>
      <c r="O565" t="b">
        <v>0</v>
      </c>
      <c r="P565" t="s">
        <v>8284</v>
      </c>
      <c r="Q565" s="10">
        <f t="shared" si="34"/>
        <v>0.5</v>
      </c>
      <c r="R565">
        <f t="shared" si="35"/>
        <v>1</v>
      </c>
      <c r="S565" t="s">
        <v>8340</v>
      </c>
      <c r="T565" t="s">
        <v>8341</v>
      </c>
    </row>
    <row r="566" spans="1:20" ht="43.5" x14ac:dyDescent="0.3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 s="9">
        <f t="shared" si="32"/>
        <v>42300.458333333328</v>
      </c>
      <c r="K566">
        <v>1443302004</v>
      </c>
      <c r="L566" s="12">
        <f t="shared" si="33"/>
        <v>42273.884305555555</v>
      </c>
      <c r="M566" t="b">
        <v>1</v>
      </c>
      <c r="N566">
        <v>53</v>
      </c>
      <c r="O566" t="b">
        <v>1</v>
      </c>
      <c r="P566" t="s">
        <v>8301</v>
      </c>
      <c r="Q566" s="10">
        <f t="shared" si="34"/>
        <v>188.39999999999998</v>
      </c>
      <c r="R566">
        <f t="shared" si="35"/>
        <v>35.547169811320757</v>
      </c>
      <c r="S566" t="s">
        <v>8323</v>
      </c>
      <c r="T566" t="s">
        <v>8359</v>
      </c>
    </row>
    <row r="567" spans="1:20" ht="58" x14ac:dyDescent="0.3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 s="9">
        <f t="shared" si="32"/>
        <v>42659.041666666672</v>
      </c>
      <c r="K567">
        <v>1474641914</v>
      </c>
      <c r="L567" s="12">
        <f t="shared" si="33"/>
        <v>42636.614745370374</v>
      </c>
      <c r="M567" t="b">
        <v>0</v>
      </c>
      <c r="N567">
        <v>50</v>
      </c>
      <c r="O567" t="b">
        <v>1</v>
      </c>
      <c r="P567" t="s">
        <v>8301</v>
      </c>
      <c r="Q567" s="10">
        <f t="shared" si="34"/>
        <v>187.3</v>
      </c>
      <c r="R567">
        <f t="shared" si="35"/>
        <v>37.46</v>
      </c>
      <c r="S567" t="s">
        <v>8323</v>
      </c>
      <c r="T567" t="s">
        <v>8359</v>
      </c>
    </row>
    <row r="568" spans="1:20" ht="29" x14ac:dyDescent="0.3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 s="9">
        <f t="shared" si="32"/>
        <v>42317.60555555555</v>
      </c>
      <c r="K568">
        <v>1443449265</v>
      </c>
      <c r="L568" s="12">
        <f t="shared" si="33"/>
        <v>42275.588715277772</v>
      </c>
      <c r="M568" t="b">
        <v>0</v>
      </c>
      <c r="N568">
        <v>28</v>
      </c>
      <c r="O568" t="b">
        <v>1</v>
      </c>
      <c r="P568" t="s">
        <v>8302</v>
      </c>
      <c r="Q568" s="10">
        <f t="shared" si="34"/>
        <v>170.70000000000002</v>
      </c>
      <c r="R568">
        <f t="shared" si="35"/>
        <v>60.964285714285715</v>
      </c>
      <c r="S568" t="s">
        <v>8323</v>
      </c>
      <c r="T568" t="s">
        <v>8360</v>
      </c>
    </row>
    <row r="569" spans="1:20" ht="43.5" x14ac:dyDescent="0.3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 s="9">
        <f t="shared" si="32"/>
        <v>42567.36650462963</v>
      </c>
      <c r="K569">
        <v>1464943666</v>
      </c>
      <c r="L569" s="12">
        <f t="shared" si="33"/>
        <v>42524.36650462963</v>
      </c>
      <c r="M569" t="b">
        <v>0</v>
      </c>
      <c r="N569">
        <v>2</v>
      </c>
      <c r="O569" t="b">
        <v>0</v>
      </c>
      <c r="P569" t="s">
        <v>8304</v>
      </c>
      <c r="Q569" s="10">
        <f t="shared" si="34"/>
        <v>10.5</v>
      </c>
      <c r="R569">
        <f t="shared" si="35"/>
        <v>52.5</v>
      </c>
      <c r="S569" t="s">
        <v>8326</v>
      </c>
      <c r="T569" t="s">
        <v>8362</v>
      </c>
    </row>
    <row r="570" spans="1:20" ht="29" x14ac:dyDescent="0.3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 s="9">
        <f t="shared" si="32"/>
        <v>42052.207638888889</v>
      </c>
      <c r="K570">
        <v>1421964718</v>
      </c>
      <c r="L570" s="12">
        <f t="shared" si="33"/>
        <v>42026.924976851849</v>
      </c>
      <c r="M570" t="b">
        <v>0</v>
      </c>
      <c r="N570">
        <v>18</v>
      </c>
      <c r="O570" t="b">
        <v>1</v>
      </c>
      <c r="P570" t="s">
        <v>8271</v>
      </c>
      <c r="Q570" s="10">
        <f t="shared" si="34"/>
        <v>120</v>
      </c>
      <c r="R570">
        <f t="shared" si="35"/>
        <v>66.666666666666671</v>
      </c>
      <c r="S570" t="s">
        <v>8321</v>
      </c>
      <c r="T570" t="s">
        <v>8322</v>
      </c>
    </row>
    <row r="571" spans="1:20" ht="43.5" x14ac:dyDescent="0.3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 s="9">
        <f t="shared" si="32"/>
        <v>42117.535254629634</v>
      </c>
      <c r="K571">
        <v>1428583846</v>
      </c>
      <c r="L571" s="12">
        <f t="shared" si="33"/>
        <v>42103.535254629634</v>
      </c>
      <c r="M571" t="b">
        <v>0</v>
      </c>
      <c r="N571">
        <v>61</v>
      </c>
      <c r="O571" t="b">
        <v>1</v>
      </c>
      <c r="P571" t="s">
        <v>8271</v>
      </c>
      <c r="Q571" s="10">
        <f t="shared" si="34"/>
        <v>114.5</v>
      </c>
      <c r="R571">
        <f t="shared" si="35"/>
        <v>18.770491803278688</v>
      </c>
      <c r="S571" t="s">
        <v>8321</v>
      </c>
      <c r="T571" t="s">
        <v>8322</v>
      </c>
    </row>
    <row r="572" spans="1:20" ht="43.5" x14ac:dyDescent="0.3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 s="9">
        <f t="shared" si="32"/>
        <v>41838.198518518519</v>
      </c>
      <c r="K572">
        <v>1403066752</v>
      </c>
      <c r="L572" s="12">
        <f t="shared" si="33"/>
        <v>41808.198518518519</v>
      </c>
      <c r="M572" t="b">
        <v>0</v>
      </c>
      <c r="N572">
        <v>38</v>
      </c>
      <c r="O572" t="b">
        <v>1</v>
      </c>
      <c r="P572" t="s">
        <v>8271</v>
      </c>
      <c r="Q572" s="10">
        <f t="shared" si="34"/>
        <v>119.7</v>
      </c>
      <c r="R572">
        <f t="shared" si="35"/>
        <v>31.5</v>
      </c>
      <c r="S572" t="s">
        <v>8321</v>
      </c>
      <c r="T572" t="s">
        <v>8322</v>
      </c>
    </row>
    <row r="573" spans="1:20" ht="43.5" x14ac:dyDescent="0.3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 s="9">
        <f t="shared" si="32"/>
        <v>42008.552847222221</v>
      </c>
      <c r="K573">
        <v>1415193366</v>
      </c>
      <c r="L573" s="12">
        <f t="shared" si="33"/>
        <v>41948.552847222221</v>
      </c>
      <c r="M573" t="b">
        <v>0</v>
      </c>
      <c r="N573">
        <v>31</v>
      </c>
      <c r="O573" t="b">
        <v>1</v>
      </c>
      <c r="P573" t="s">
        <v>8271</v>
      </c>
      <c r="Q573" s="10">
        <f t="shared" si="34"/>
        <v>133</v>
      </c>
      <c r="R573">
        <f t="shared" si="35"/>
        <v>42.903225806451616</v>
      </c>
      <c r="S573" t="s">
        <v>8321</v>
      </c>
      <c r="T573" t="s">
        <v>8322</v>
      </c>
    </row>
    <row r="574" spans="1:20" ht="43.5" x14ac:dyDescent="0.3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 s="9">
        <f t="shared" si="32"/>
        <v>41911.453587962962</v>
      </c>
      <c r="K574">
        <v>1409395990</v>
      </c>
      <c r="L574" s="12">
        <f t="shared" si="33"/>
        <v>41881.453587962962</v>
      </c>
      <c r="M574" t="b">
        <v>0</v>
      </c>
      <c r="N574">
        <v>23</v>
      </c>
      <c r="O574" t="b">
        <v>1</v>
      </c>
      <c r="P574" t="s">
        <v>8271</v>
      </c>
      <c r="Q574" s="10">
        <f t="shared" si="34"/>
        <v>114.99999999999999</v>
      </c>
      <c r="R574">
        <f t="shared" si="35"/>
        <v>50</v>
      </c>
      <c r="S574" t="s">
        <v>8321</v>
      </c>
      <c r="T574" t="s">
        <v>8322</v>
      </c>
    </row>
    <row r="575" spans="1:20" ht="58" x14ac:dyDescent="0.3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 s="9">
        <f t="shared" si="32"/>
        <v>41905.922858796301</v>
      </c>
      <c r="K575">
        <v>1408918135</v>
      </c>
      <c r="L575" s="12">
        <f t="shared" si="33"/>
        <v>41875.922858796301</v>
      </c>
      <c r="M575" t="b">
        <v>0</v>
      </c>
      <c r="N575">
        <v>35</v>
      </c>
      <c r="O575" t="b">
        <v>1</v>
      </c>
      <c r="P575" t="s">
        <v>8271</v>
      </c>
      <c r="Q575" s="10">
        <f t="shared" si="34"/>
        <v>100</v>
      </c>
      <c r="R575">
        <f t="shared" si="35"/>
        <v>28.571428571428573</v>
      </c>
      <c r="S575" t="s">
        <v>8321</v>
      </c>
      <c r="T575" t="s">
        <v>8322</v>
      </c>
    </row>
    <row r="576" spans="1:20" ht="43.5" x14ac:dyDescent="0.3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 s="9">
        <f t="shared" si="32"/>
        <v>42343</v>
      </c>
      <c r="K576">
        <v>1446742417</v>
      </c>
      <c r="L576" s="12">
        <f t="shared" si="33"/>
        <v>42313.703900462962</v>
      </c>
      <c r="M576" t="b">
        <v>0</v>
      </c>
      <c r="N576">
        <v>93</v>
      </c>
      <c r="O576" t="b">
        <v>1</v>
      </c>
      <c r="P576" t="s">
        <v>8271</v>
      </c>
      <c r="Q576" s="10">
        <f t="shared" si="34"/>
        <v>187.09899999999999</v>
      </c>
      <c r="R576">
        <f t="shared" si="35"/>
        <v>20.118172043010752</v>
      </c>
      <c r="S576" t="s">
        <v>8321</v>
      </c>
      <c r="T576" t="s">
        <v>8322</v>
      </c>
    </row>
    <row r="577" spans="1:20" ht="58" x14ac:dyDescent="0.3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 s="9">
        <f t="shared" si="32"/>
        <v>42351.781215277777</v>
      </c>
      <c r="K577">
        <v>1444844697</v>
      </c>
      <c r="L577" s="12">
        <f t="shared" si="33"/>
        <v>42291.739548611105</v>
      </c>
      <c r="M577" t="b">
        <v>0</v>
      </c>
      <c r="N577">
        <v>1</v>
      </c>
      <c r="O577" t="b">
        <v>0</v>
      </c>
      <c r="P577" t="s">
        <v>8271</v>
      </c>
      <c r="Q577" s="10">
        <f t="shared" si="34"/>
        <v>1</v>
      </c>
      <c r="R577">
        <f t="shared" si="35"/>
        <v>10</v>
      </c>
      <c r="S577" t="s">
        <v>8321</v>
      </c>
      <c r="T577" t="s">
        <v>8322</v>
      </c>
    </row>
    <row r="578" spans="1:20" ht="43.5" x14ac:dyDescent="0.3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 s="9">
        <f t="shared" ref="J578:J641" si="36">(((I578/60)/60)/24)+DATE(1970,1,1)</f>
        <v>42131.71665509259</v>
      </c>
      <c r="K578">
        <v>1429290719</v>
      </c>
      <c r="L578" s="12">
        <f t="shared" ref="L578:L641" si="37">(((K578/60)/60)/24)+DATE(1970,1,1)</f>
        <v>42111.71665509259</v>
      </c>
      <c r="M578" t="b">
        <v>0</v>
      </c>
      <c r="N578">
        <v>14</v>
      </c>
      <c r="O578" t="b">
        <v>0</v>
      </c>
      <c r="P578" t="s">
        <v>8271</v>
      </c>
      <c r="Q578" s="10">
        <f t="shared" ref="Q578:Q641" si="38">(E578/D578)*100</f>
        <v>41.699999999999996</v>
      </c>
      <c r="R578">
        <f t="shared" ref="R578:R641" si="39">E578/N578</f>
        <v>29.785714285714285</v>
      </c>
      <c r="S578" t="s">
        <v>8321</v>
      </c>
      <c r="T578" t="s">
        <v>8322</v>
      </c>
    </row>
    <row r="579" spans="1:20" ht="43.5" x14ac:dyDescent="0.3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 s="9">
        <f t="shared" si="36"/>
        <v>41978.477777777778</v>
      </c>
      <c r="K579">
        <v>1415711095</v>
      </c>
      <c r="L579" s="12">
        <f t="shared" si="37"/>
        <v>41954.545081018514</v>
      </c>
      <c r="M579" t="b">
        <v>0</v>
      </c>
      <c r="N579">
        <v>0</v>
      </c>
      <c r="O579" t="b">
        <v>0</v>
      </c>
      <c r="P579" t="s">
        <v>8271</v>
      </c>
      <c r="Q579" s="10">
        <f t="shared" si="38"/>
        <v>0</v>
      </c>
      <c r="R579" t="e">
        <f t="shared" si="39"/>
        <v>#DIV/0!</v>
      </c>
      <c r="S579" t="s">
        <v>8321</v>
      </c>
      <c r="T579" t="s">
        <v>8322</v>
      </c>
    </row>
    <row r="580" spans="1:20" ht="43.5" x14ac:dyDescent="0.3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 s="9">
        <f t="shared" si="36"/>
        <v>42445.356365740736</v>
      </c>
      <c r="K580">
        <v>1455528790</v>
      </c>
      <c r="L580" s="12">
        <f t="shared" si="37"/>
        <v>42415.398032407407</v>
      </c>
      <c r="M580" t="b">
        <v>0</v>
      </c>
      <c r="N580">
        <v>3</v>
      </c>
      <c r="O580" t="b">
        <v>0</v>
      </c>
      <c r="P580" t="s">
        <v>8271</v>
      </c>
      <c r="Q580" s="10">
        <f t="shared" si="38"/>
        <v>61.1</v>
      </c>
      <c r="R580">
        <f t="shared" si="39"/>
        <v>203.66666666666666</v>
      </c>
      <c r="S580" t="s">
        <v>8321</v>
      </c>
      <c r="T580" t="s">
        <v>8322</v>
      </c>
    </row>
    <row r="581" spans="1:20" ht="29" x14ac:dyDescent="0.3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 s="9">
        <f t="shared" si="36"/>
        <v>42433.998217592598</v>
      </c>
      <c r="K581">
        <v>1454543846</v>
      </c>
      <c r="L581" s="12">
        <f t="shared" si="37"/>
        <v>42403.998217592598</v>
      </c>
      <c r="M581" t="b">
        <v>0</v>
      </c>
      <c r="N581">
        <v>24</v>
      </c>
      <c r="O581" t="b">
        <v>1</v>
      </c>
      <c r="P581" t="s">
        <v>8305</v>
      </c>
      <c r="Q581" s="10">
        <f t="shared" si="38"/>
        <v>100</v>
      </c>
      <c r="R581">
        <f t="shared" si="39"/>
        <v>41.666666666666664</v>
      </c>
      <c r="S581" t="s">
        <v>8321</v>
      </c>
      <c r="T581" t="s">
        <v>8363</v>
      </c>
    </row>
    <row r="582" spans="1:20" ht="43.5" x14ac:dyDescent="0.3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 s="9">
        <f t="shared" si="36"/>
        <v>41925.207638888889</v>
      </c>
      <c r="K582">
        <v>1412091423</v>
      </c>
      <c r="L582" s="12">
        <f t="shared" si="37"/>
        <v>41912.650729166664</v>
      </c>
      <c r="M582" t="b">
        <v>0</v>
      </c>
      <c r="N582">
        <v>34</v>
      </c>
      <c r="O582" t="b">
        <v>1</v>
      </c>
      <c r="P582" t="s">
        <v>8305</v>
      </c>
      <c r="Q582" s="10">
        <f t="shared" si="38"/>
        <v>128</v>
      </c>
      <c r="R582">
        <f t="shared" si="39"/>
        <v>37.647058823529413</v>
      </c>
      <c r="S582" t="s">
        <v>8321</v>
      </c>
      <c r="T582" t="s">
        <v>8363</v>
      </c>
    </row>
    <row r="583" spans="1:20" ht="43.5" x14ac:dyDescent="0.3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 s="9">
        <f t="shared" si="36"/>
        <v>42327.864780092597</v>
      </c>
      <c r="K583">
        <v>1445370317</v>
      </c>
      <c r="L583" s="12">
        <f t="shared" si="37"/>
        <v>42297.823113425926</v>
      </c>
      <c r="M583" t="b">
        <v>0</v>
      </c>
      <c r="N583">
        <v>2</v>
      </c>
      <c r="O583" t="b">
        <v>0</v>
      </c>
      <c r="P583" t="s">
        <v>8303</v>
      </c>
      <c r="Q583" s="10">
        <f t="shared" si="38"/>
        <v>2.5</v>
      </c>
      <c r="R583">
        <f t="shared" si="39"/>
        <v>12.5</v>
      </c>
      <c r="S583" t="s">
        <v>8321</v>
      </c>
      <c r="T583" t="s">
        <v>8361</v>
      </c>
    </row>
    <row r="584" spans="1:20" ht="43.5" x14ac:dyDescent="0.3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 s="9">
        <f t="shared" si="36"/>
        <v>42064.290972222225</v>
      </c>
      <c r="K584">
        <v>1422769906</v>
      </c>
      <c r="L584" s="12">
        <f t="shared" si="37"/>
        <v>42036.24428240741</v>
      </c>
      <c r="M584" t="b">
        <v>0</v>
      </c>
      <c r="N584">
        <v>20</v>
      </c>
      <c r="O584" t="b">
        <v>1</v>
      </c>
      <c r="P584" t="s">
        <v>8271</v>
      </c>
      <c r="Q584" s="10">
        <f t="shared" si="38"/>
        <v>121.8</v>
      </c>
      <c r="R584">
        <f t="shared" si="39"/>
        <v>60.9</v>
      </c>
      <c r="S584" t="s">
        <v>8321</v>
      </c>
      <c r="T584" t="s">
        <v>8322</v>
      </c>
    </row>
    <row r="585" spans="1:20" ht="43.5" x14ac:dyDescent="0.3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 s="9">
        <f t="shared" si="36"/>
        <v>42127.952083333337</v>
      </c>
      <c r="K585">
        <v>1428087153</v>
      </c>
      <c r="L585" s="12">
        <f t="shared" si="37"/>
        <v>42097.786493055552</v>
      </c>
      <c r="M585" t="b">
        <v>0</v>
      </c>
      <c r="N585">
        <v>17</v>
      </c>
      <c r="O585" t="b">
        <v>1</v>
      </c>
      <c r="P585" t="s">
        <v>8271</v>
      </c>
      <c r="Q585" s="10">
        <f t="shared" si="38"/>
        <v>162.5</v>
      </c>
      <c r="R585">
        <f t="shared" si="39"/>
        <v>95.588235294117652</v>
      </c>
      <c r="S585" t="s">
        <v>8321</v>
      </c>
      <c r="T585" t="s">
        <v>8322</v>
      </c>
    </row>
    <row r="586" spans="1:20" ht="43.5" x14ac:dyDescent="0.3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 s="9">
        <f t="shared" si="36"/>
        <v>42541.362048611118</v>
      </c>
      <c r="K586">
        <v>1463820081</v>
      </c>
      <c r="L586" s="12">
        <f t="shared" si="37"/>
        <v>42511.362048611118</v>
      </c>
      <c r="M586" t="b">
        <v>0</v>
      </c>
      <c r="N586">
        <v>28</v>
      </c>
      <c r="O586" t="b">
        <v>1</v>
      </c>
      <c r="P586" t="s">
        <v>8303</v>
      </c>
      <c r="Q586" s="10">
        <f t="shared" si="38"/>
        <v>100</v>
      </c>
      <c r="R586">
        <f t="shared" si="39"/>
        <v>35.714285714285715</v>
      </c>
      <c r="S586" t="s">
        <v>8321</v>
      </c>
      <c r="T586" t="s">
        <v>8361</v>
      </c>
    </row>
    <row r="587" spans="1:20" x14ac:dyDescent="0.3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 s="9">
        <f t="shared" si="36"/>
        <v>42420.838738425926</v>
      </c>
      <c r="K587">
        <v>1453406867</v>
      </c>
      <c r="L587" s="12">
        <f t="shared" si="37"/>
        <v>42390.838738425926</v>
      </c>
      <c r="M587" t="b">
        <v>0</v>
      </c>
      <c r="N587">
        <v>22</v>
      </c>
      <c r="O587" t="b">
        <v>1</v>
      </c>
      <c r="P587" t="s">
        <v>8303</v>
      </c>
      <c r="Q587" s="10">
        <f t="shared" si="38"/>
        <v>100.29999999999998</v>
      </c>
      <c r="R587">
        <f t="shared" si="39"/>
        <v>45.590909090909093</v>
      </c>
      <c r="S587" t="s">
        <v>8321</v>
      </c>
      <c r="T587" t="s">
        <v>8361</v>
      </c>
    </row>
    <row r="588" spans="1:20" ht="43.5" x14ac:dyDescent="0.3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 s="9">
        <f t="shared" si="36"/>
        <v>42258.044664351852</v>
      </c>
      <c r="K588">
        <v>1439341459</v>
      </c>
      <c r="L588" s="12">
        <f t="shared" si="37"/>
        <v>42228.044664351852</v>
      </c>
      <c r="M588" t="b">
        <v>0</v>
      </c>
      <c r="N588">
        <v>25</v>
      </c>
      <c r="O588" t="b">
        <v>1</v>
      </c>
      <c r="P588" t="s">
        <v>8303</v>
      </c>
      <c r="Q588" s="10">
        <f t="shared" si="38"/>
        <v>127.2</v>
      </c>
      <c r="R588">
        <f t="shared" si="39"/>
        <v>50.88</v>
      </c>
      <c r="S588" t="s">
        <v>8321</v>
      </c>
      <c r="T588" t="s">
        <v>8361</v>
      </c>
    </row>
    <row r="589" spans="1:20" ht="43.5" x14ac:dyDescent="0.3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 s="9">
        <f t="shared" si="36"/>
        <v>42433.252280092594</v>
      </c>
      <c r="K589">
        <v>1451887397</v>
      </c>
      <c r="L589" s="12">
        <f t="shared" si="37"/>
        <v>42373.252280092594</v>
      </c>
      <c r="M589" t="b">
        <v>0</v>
      </c>
      <c r="N589">
        <v>27</v>
      </c>
      <c r="O589" t="b">
        <v>1</v>
      </c>
      <c r="P589" t="s">
        <v>8303</v>
      </c>
      <c r="Q589" s="10">
        <f t="shared" si="38"/>
        <v>100.49999999999999</v>
      </c>
      <c r="R589">
        <f t="shared" si="39"/>
        <v>37.222222222222221</v>
      </c>
      <c r="S589" t="s">
        <v>8321</v>
      </c>
      <c r="T589" t="s">
        <v>8361</v>
      </c>
    </row>
    <row r="590" spans="1:20" ht="43.5" x14ac:dyDescent="0.3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 s="9">
        <f t="shared" si="36"/>
        <v>41987.833726851852</v>
      </c>
      <c r="K590">
        <v>1415995234</v>
      </c>
      <c r="L590" s="12">
        <f t="shared" si="37"/>
        <v>41957.833726851852</v>
      </c>
      <c r="M590" t="b">
        <v>0</v>
      </c>
      <c r="N590">
        <v>7</v>
      </c>
      <c r="O590" t="b">
        <v>0</v>
      </c>
      <c r="P590" t="s">
        <v>8303</v>
      </c>
      <c r="Q590" s="10">
        <f t="shared" si="38"/>
        <v>14.099999999999998</v>
      </c>
      <c r="R590">
        <f t="shared" si="39"/>
        <v>20.142857142857142</v>
      </c>
      <c r="S590" t="s">
        <v>8321</v>
      </c>
      <c r="T590" t="s">
        <v>8361</v>
      </c>
    </row>
    <row r="591" spans="1:20" ht="58" x14ac:dyDescent="0.3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 s="9">
        <f t="shared" si="36"/>
        <v>42263.916666666672</v>
      </c>
      <c r="K591">
        <v>1440497876</v>
      </c>
      <c r="L591" s="12">
        <f t="shared" si="37"/>
        <v>42241.429120370376</v>
      </c>
      <c r="M591" t="b">
        <v>0</v>
      </c>
      <c r="N591">
        <v>4</v>
      </c>
      <c r="O591" t="b">
        <v>0</v>
      </c>
      <c r="P591" t="s">
        <v>8303</v>
      </c>
      <c r="Q591" s="10">
        <f t="shared" si="38"/>
        <v>4.1000000000000005</v>
      </c>
      <c r="R591">
        <f t="shared" si="39"/>
        <v>10.25</v>
      </c>
      <c r="S591" t="s">
        <v>8321</v>
      </c>
      <c r="T591" t="s">
        <v>8361</v>
      </c>
    </row>
    <row r="592" spans="1:20" ht="43.5" x14ac:dyDescent="0.3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 s="9">
        <f t="shared" si="36"/>
        <v>42517.55</v>
      </c>
      <c r="K592">
        <v>1463648360</v>
      </c>
      <c r="L592" s="12">
        <f t="shared" si="37"/>
        <v>42509.374537037031</v>
      </c>
      <c r="M592" t="b">
        <v>0</v>
      </c>
      <c r="N592">
        <v>1</v>
      </c>
      <c r="O592" t="b">
        <v>0</v>
      </c>
      <c r="P592" t="s">
        <v>8303</v>
      </c>
      <c r="Q592" s="10">
        <f t="shared" si="38"/>
        <v>0.1</v>
      </c>
      <c r="R592">
        <f t="shared" si="39"/>
        <v>1</v>
      </c>
      <c r="S592" t="s">
        <v>8321</v>
      </c>
      <c r="T592" t="s">
        <v>8361</v>
      </c>
    </row>
    <row r="593" spans="1:20" ht="58" x14ac:dyDescent="0.3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 s="9">
        <f t="shared" si="36"/>
        <v>42821.678460648152</v>
      </c>
      <c r="K593">
        <v>1488820619</v>
      </c>
      <c r="L593" s="12">
        <f t="shared" si="37"/>
        <v>42800.720127314817</v>
      </c>
      <c r="M593" t="b">
        <v>0</v>
      </c>
      <c r="N593">
        <v>12</v>
      </c>
      <c r="O593" t="b">
        <v>0</v>
      </c>
      <c r="P593" t="s">
        <v>8271</v>
      </c>
      <c r="Q593" s="10">
        <f t="shared" si="38"/>
        <v>22.5</v>
      </c>
      <c r="R593">
        <f t="shared" si="39"/>
        <v>18.75</v>
      </c>
      <c r="S593" t="s">
        <v>8321</v>
      </c>
      <c r="T593" t="s">
        <v>8322</v>
      </c>
    </row>
    <row r="594" spans="1:20" ht="43.5" x14ac:dyDescent="0.3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 s="9">
        <f t="shared" si="36"/>
        <v>41836.977326388893</v>
      </c>
      <c r="K594">
        <v>1404948441</v>
      </c>
      <c r="L594" s="12">
        <f t="shared" si="37"/>
        <v>41829.977326388893</v>
      </c>
      <c r="M594" t="b">
        <v>1</v>
      </c>
      <c r="N594">
        <v>24</v>
      </c>
      <c r="O594" t="b">
        <v>1</v>
      </c>
      <c r="P594" t="s">
        <v>8271</v>
      </c>
      <c r="Q594" s="10">
        <f t="shared" si="38"/>
        <v>100</v>
      </c>
      <c r="R594">
        <f t="shared" si="39"/>
        <v>41.666666666666664</v>
      </c>
      <c r="S594" t="s">
        <v>8321</v>
      </c>
      <c r="T594" t="s">
        <v>8322</v>
      </c>
    </row>
    <row r="595" spans="1:20" ht="43.5" x14ac:dyDescent="0.3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 s="9">
        <f t="shared" si="36"/>
        <v>42272.988680555558</v>
      </c>
      <c r="K595">
        <v>1440632622</v>
      </c>
      <c r="L595" s="12">
        <f t="shared" si="37"/>
        <v>42242.988680555558</v>
      </c>
      <c r="M595" t="b">
        <v>0</v>
      </c>
      <c r="N595">
        <v>6</v>
      </c>
      <c r="O595" t="b">
        <v>0</v>
      </c>
      <c r="P595" t="s">
        <v>8305</v>
      </c>
      <c r="Q595" s="10">
        <f t="shared" si="38"/>
        <v>25</v>
      </c>
      <c r="R595">
        <f t="shared" si="39"/>
        <v>41.666666666666664</v>
      </c>
      <c r="S595" t="s">
        <v>8321</v>
      </c>
      <c r="T595" t="s">
        <v>8363</v>
      </c>
    </row>
    <row r="596" spans="1:20" ht="43.5" x14ac:dyDescent="0.3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 s="9">
        <f t="shared" si="36"/>
        <v>42476.943831018521</v>
      </c>
      <c r="K596">
        <v>1458254347</v>
      </c>
      <c r="L596" s="12">
        <f t="shared" si="37"/>
        <v>42446.943831018521</v>
      </c>
      <c r="M596" t="b">
        <v>0</v>
      </c>
      <c r="N596">
        <v>28</v>
      </c>
      <c r="O596" t="b">
        <v>1</v>
      </c>
      <c r="P596" t="s">
        <v>8271</v>
      </c>
      <c r="Q596" s="10">
        <f t="shared" si="38"/>
        <v>161</v>
      </c>
      <c r="R596">
        <f t="shared" si="39"/>
        <v>57.5</v>
      </c>
      <c r="S596" t="s">
        <v>8321</v>
      </c>
      <c r="T596" t="s">
        <v>8322</v>
      </c>
    </row>
    <row r="597" spans="1:20" ht="43.5" x14ac:dyDescent="0.3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 s="9">
        <f t="shared" si="36"/>
        <v>42494.165972222225</v>
      </c>
      <c r="K597">
        <v>1459711917</v>
      </c>
      <c r="L597" s="12">
        <f t="shared" si="37"/>
        <v>42463.81385416667</v>
      </c>
      <c r="M597" t="b">
        <v>1</v>
      </c>
      <c r="N597">
        <v>26</v>
      </c>
      <c r="O597" t="b">
        <v>1</v>
      </c>
      <c r="P597" t="s">
        <v>8271</v>
      </c>
      <c r="Q597" s="10">
        <f t="shared" si="38"/>
        <v>131.20000000000002</v>
      </c>
      <c r="R597">
        <f t="shared" si="39"/>
        <v>50.46153846153846</v>
      </c>
      <c r="S597" t="s">
        <v>8321</v>
      </c>
      <c r="T597" t="s">
        <v>8322</v>
      </c>
    </row>
    <row r="598" spans="1:20" ht="43.5" x14ac:dyDescent="0.3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 s="9">
        <f t="shared" si="36"/>
        <v>42505.057164351849</v>
      </c>
      <c r="K598">
        <v>1460683339</v>
      </c>
      <c r="L598" s="12">
        <f t="shared" si="37"/>
        <v>42475.057164351849</v>
      </c>
      <c r="M598" t="b">
        <v>0</v>
      </c>
      <c r="N598">
        <v>20</v>
      </c>
      <c r="O598" t="b">
        <v>1</v>
      </c>
      <c r="P598" t="s">
        <v>8271</v>
      </c>
      <c r="Q598" s="10">
        <f t="shared" si="38"/>
        <v>106.67999999999999</v>
      </c>
      <c r="R598">
        <f t="shared" si="39"/>
        <v>53.339999999999996</v>
      </c>
      <c r="S598" t="s">
        <v>8321</v>
      </c>
      <c r="T598" t="s">
        <v>8322</v>
      </c>
    </row>
    <row r="599" spans="1:20" ht="43.5" x14ac:dyDescent="0.3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 s="9">
        <f t="shared" si="36"/>
        <v>42638.36583333333</v>
      </c>
      <c r="K599">
        <v>1472201208</v>
      </c>
      <c r="L599" s="12">
        <f t="shared" si="37"/>
        <v>42608.36583333333</v>
      </c>
      <c r="M599" t="b">
        <v>0</v>
      </c>
      <c r="N599">
        <v>49</v>
      </c>
      <c r="O599" t="b">
        <v>1</v>
      </c>
      <c r="P599" t="s">
        <v>8271</v>
      </c>
      <c r="Q599" s="10">
        <f t="shared" si="38"/>
        <v>125.89999999999999</v>
      </c>
      <c r="R599">
        <f t="shared" si="39"/>
        <v>25.693877551020407</v>
      </c>
      <c r="S599" t="s">
        <v>8321</v>
      </c>
      <c r="T599" t="s">
        <v>8322</v>
      </c>
    </row>
    <row r="600" spans="1:20" ht="43.5" x14ac:dyDescent="0.3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 s="9">
        <f t="shared" si="36"/>
        <v>41847.958333333336</v>
      </c>
      <c r="K600">
        <v>1405583108</v>
      </c>
      <c r="L600" s="12">
        <f t="shared" si="37"/>
        <v>41837.323009259257</v>
      </c>
      <c r="M600" t="b">
        <v>0</v>
      </c>
      <c r="N600">
        <v>26</v>
      </c>
      <c r="O600" t="b">
        <v>1</v>
      </c>
      <c r="P600" t="s">
        <v>8271</v>
      </c>
      <c r="Q600" s="10">
        <f t="shared" si="38"/>
        <v>116.8</v>
      </c>
      <c r="R600">
        <f t="shared" si="39"/>
        <v>44.92307692307692</v>
      </c>
      <c r="S600" t="s">
        <v>8321</v>
      </c>
      <c r="T600" t="s">
        <v>8322</v>
      </c>
    </row>
    <row r="601" spans="1:20" ht="43.5" x14ac:dyDescent="0.3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 s="9">
        <f t="shared" si="36"/>
        <v>42534.708333333328</v>
      </c>
      <c r="K601">
        <v>1463971172</v>
      </c>
      <c r="L601" s="12">
        <f t="shared" si="37"/>
        <v>42513.110787037032</v>
      </c>
      <c r="M601" t="b">
        <v>0</v>
      </c>
      <c r="N601">
        <v>14</v>
      </c>
      <c r="O601" t="b">
        <v>1</v>
      </c>
      <c r="P601" t="s">
        <v>8271</v>
      </c>
      <c r="Q601" s="10">
        <f t="shared" si="38"/>
        <v>153.4</v>
      </c>
      <c r="R601">
        <f t="shared" si="39"/>
        <v>109.57142857142857</v>
      </c>
      <c r="S601" t="s">
        <v>8321</v>
      </c>
      <c r="T601" t="s">
        <v>8322</v>
      </c>
    </row>
    <row r="602" spans="1:20" ht="43.5" x14ac:dyDescent="0.3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 s="9">
        <f t="shared" si="36"/>
        <v>42005.208333333328</v>
      </c>
      <c r="K602">
        <v>1416977259</v>
      </c>
      <c r="L602" s="12">
        <f t="shared" si="37"/>
        <v>41969.199756944443</v>
      </c>
      <c r="M602" t="b">
        <v>0</v>
      </c>
      <c r="N602">
        <v>23</v>
      </c>
      <c r="O602" t="b">
        <v>1</v>
      </c>
      <c r="P602" t="s">
        <v>8271</v>
      </c>
      <c r="Q602" s="10">
        <f t="shared" si="38"/>
        <v>104.60000000000001</v>
      </c>
      <c r="R602">
        <f t="shared" si="39"/>
        <v>45.478260869565219</v>
      </c>
      <c r="S602" t="s">
        <v>8321</v>
      </c>
      <c r="T602" t="s">
        <v>8322</v>
      </c>
    </row>
    <row r="603" spans="1:20" ht="43.5" x14ac:dyDescent="0.3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 s="9">
        <f t="shared" si="36"/>
        <v>41876.207638888889</v>
      </c>
      <c r="K603">
        <v>1407157756</v>
      </c>
      <c r="L603" s="12">
        <f t="shared" si="37"/>
        <v>41855.548101851848</v>
      </c>
      <c r="M603" t="b">
        <v>0</v>
      </c>
      <c r="N603">
        <v>27</v>
      </c>
      <c r="O603" t="b">
        <v>1</v>
      </c>
      <c r="P603" t="s">
        <v>8271</v>
      </c>
      <c r="Q603" s="10">
        <f t="shared" si="38"/>
        <v>103.49999999999999</v>
      </c>
      <c r="R603">
        <f t="shared" si="39"/>
        <v>38.333333333333336</v>
      </c>
      <c r="S603" t="s">
        <v>8321</v>
      </c>
      <c r="T603" t="s">
        <v>8322</v>
      </c>
    </row>
    <row r="604" spans="1:20" ht="43.5" x14ac:dyDescent="0.3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 s="9">
        <f t="shared" si="36"/>
        <v>42589.125</v>
      </c>
      <c r="K604">
        <v>1469112493</v>
      </c>
      <c r="L604" s="12">
        <f t="shared" si="37"/>
        <v>42572.61681712963</v>
      </c>
      <c r="M604" t="b">
        <v>0</v>
      </c>
      <c r="N604">
        <v>19</v>
      </c>
      <c r="O604" t="b">
        <v>1</v>
      </c>
      <c r="P604" t="s">
        <v>8271</v>
      </c>
      <c r="Q604" s="10">
        <f t="shared" si="38"/>
        <v>112.00000000000001</v>
      </c>
      <c r="R604">
        <f t="shared" si="39"/>
        <v>58.94736842105263</v>
      </c>
      <c r="S604" t="s">
        <v>8321</v>
      </c>
      <c r="T604" t="s">
        <v>8322</v>
      </c>
    </row>
    <row r="605" spans="1:20" ht="43.5" x14ac:dyDescent="0.3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 s="9">
        <f t="shared" si="36"/>
        <v>41891.524837962963</v>
      </c>
      <c r="K605">
        <v>1407674146</v>
      </c>
      <c r="L605" s="12">
        <f t="shared" si="37"/>
        <v>41861.524837962963</v>
      </c>
      <c r="M605" t="b">
        <v>0</v>
      </c>
      <c r="N605">
        <v>45</v>
      </c>
      <c r="O605" t="b">
        <v>1</v>
      </c>
      <c r="P605" t="s">
        <v>8271</v>
      </c>
      <c r="Q605" s="10">
        <f t="shared" si="38"/>
        <v>185.5</v>
      </c>
      <c r="R605">
        <f t="shared" si="39"/>
        <v>41.222222222222221</v>
      </c>
      <c r="S605" t="s">
        <v>8321</v>
      </c>
      <c r="T605" t="s">
        <v>8322</v>
      </c>
    </row>
    <row r="606" spans="1:20" ht="43.5" x14ac:dyDescent="0.3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 s="9">
        <f t="shared" si="36"/>
        <v>42040.513888888891</v>
      </c>
      <c r="K606">
        <v>1421092725</v>
      </c>
      <c r="L606" s="12">
        <f t="shared" si="37"/>
        <v>42016.832465277781</v>
      </c>
      <c r="M606" t="b">
        <v>0</v>
      </c>
      <c r="N606">
        <v>25</v>
      </c>
      <c r="O606" t="b">
        <v>1</v>
      </c>
      <c r="P606" t="s">
        <v>8271</v>
      </c>
      <c r="Q606" s="10">
        <f t="shared" si="38"/>
        <v>108.2</v>
      </c>
      <c r="R606">
        <f t="shared" si="39"/>
        <v>43.28</v>
      </c>
      <c r="S606" t="s">
        <v>8321</v>
      </c>
      <c r="T606" t="s">
        <v>8322</v>
      </c>
    </row>
    <row r="607" spans="1:20" ht="29" x14ac:dyDescent="0.3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 s="9">
        <f t="shared" si="36"/>
        <v>42447.847361111111</v>
      </c>
      <c r="K607">
        <v>1454448012</v>
      </c>
      <c r="L607" s="12">
        <f t="shared" si="37"/>
        <v>42402.889027777783</v>
      </c>
      <c r="M607" t="b">
        <v>0</v>
      </c>
      <c r="N607">
        <v>14</v>
      </c>
      <c r="O607" t="b">
        <v>1</v>
      </c>
      <c r="P607" t="s">
        <v>8271</v>
      </c>
      <c r="Q607" s="10">
        <f t="shared" si="38"/>
        <v>107.80000000000001</v>
      </c>
      <c r="R607">
        <f t="shared" si="39"/>
        <v>77</v>
      </c>
      <c r="S607" t="s">
        <v>8321</v>
      </c>
      <c r="T607" t="s">
        <v>8322</v>
      </c>
    </row>
    <row r="608" spans="1:20" ht="43.5" x14ac:dyDescent="0.3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 s="9">
        <f t="shared" si="36"/>
        <v>41843.165972222225</v>
      </c>
      <c r="K608">
        <v>1404141626</v>
      </c>
      <c r="L608" s="12">
        <f t="shared" si="37"/>
        <v>41820.639189814814</v>
      </c>
      <c r="M608" t="b">
        <v>0</v>
      </c>
      <c r="N608">
        <v>37</v>
      </c>
      <c r="O608" t="b">
        <v>1</v>
      </c>
      <c r="P608" t="s">
        <v>8271</v>
      </c>
      <c r="Q608" s="10">
        <f t="shared" si="38"/>
        <v>153.19999999999999</v>
      </c>
      <c r="R608">
        <f t="shared" si="39"/>
        <v>41.405405405405403</v>
      </c>
      <c r="S608" t="s">
        <v>8321</v>
      </c>
      <c r="T608" t="s">
        <v>8322</v>
      </c>
    </row>
    <row r="609" spans="1:20" ht="43.5" x14ac:dyDescent="0.3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 s="9">
        <f t="shared" si="36"/>
        <v>42473.802361111113</v>
      </c>
      <c r="K609">
        <v>1457982924</v>
      </c>
      <c r="L609" s="12">
        <f t="shared" si="37"/>
        <v>42443.802361111113</v>
      </c>
      <c r="M609" t="b">
        <v>0</v>
      </c>
      <c r="N609">
        <v>27</v>
      </c>
      <c r="O609" t="b">
        <v>1</v>
      </c>
      <c r="P609" t="s">
        <v>8271</v>
      </c>
      <c r="Q609" s="10">
        <f t="shared" si="38"/>
        <v>127.49999999999999</v>
      </c>
      <c r="R609">
        <f t="shared" si="39"/>
        <v>47.222222222222221</v>
      </c>
      <c r="S609" t="s">
        <v>8321</v>
      </c>
      <c r="T609" t="s">
        <v>8322</v>
      </c>
    </row>
    <row r="610" spans="1:20" ht="58" x14ac:dyDescent="0.3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 s="9">
        <f t="shared" si="36"/>
        <v>42436.207638888889</v>
      </c>
      <c r="K610">
        <v>1455919438</v>
      </c>
      <c r="L610" s="12">
        <f t="shared" si="37"/>
        <v>42419.91942129629</v>
      </c>
      <c r="M610" t="b">
        <v>0</v>
      </c>
      <c r="N610">
        <v>42</v>
      </c>
      <c r="O610" t="b">
        <v>1</v>
      </c>
      <c r="P610" t="s">
        <v>8271</v>
      </c>
      <c r="Q610" s="10">
        <f t="shared" si="38"/>
        <v>106.3</v>
      </c>
      <c r="R610">
        <f t="shared" si="39"/>
        <v>25.30952380952381</v>
      </c>
      <c r="S610" t="s">
        <v>8321</v>
      </c>
      <c r="T610" t="s">
        <v>8322</v>
      </c>
    </row>
    <row r="611" spans="1:20" ht="58" x14ac:dyDescent="0.3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 s="9">
        <f t="shared" si="36"/>
        <v>42327.790405092594</v>
      </c>
      <c r="K611">
        <v>1445363891</v>
      </c>
      <c r="L611" s="12">
        <f t="shared" si="37"/>
        <v>42297.748738425929</v>
      </c>
      <c r="M611" t="b">
        <v>0</v>
      </c>
      <c r="N611">
        <v>8</v>
      </c>
      <c r="O611" t="b">
        <v>1</v>
      </c>
      <c r="P611" t="s">
        <v>8271</v>
      </c>
      <c r="Q611" s="10">
        <f t="shared" si="38"/>
        <v>100</v>
      </c>
      <c r="R611">
        <f t="shared" si="39"/>
        <v>125</v>
      </c>
      <c r="S611" t="s">
        <v>8321</v>
      </c>
      <c r="T611" t="s">
        <v>8322</v>
      </c>
    </row>
    <row r="612" spans="1:20" ht="43.5" x14ac:dyDescent="0.3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 s="9">
        <f t="shared" si="36"/>
        <v>42117.49527777778</v>
      </c>
      <c r="K612">
        <v>1424609592</v>
      </c>
      <c r="L612" s="12">
        <f t="shared" si="37"/>
        <v>42057.536944444444</v>
      </c>
      <c r="M612" t="b">
        <v>0</v>
      </c>
      <c r="N612">
        <v>17</v>
      </c>
      <c r="O612" t="b">
        <v>1</v>
      </c>
      <c r="P612" t="s">
        <v>8271</v>
      </c>
      <c r="Q612" s="10">
        <f t="shared" si="38"/>
        <v>100</v>
      </c>
      <c r="R612">
        <f t="shared" si="39"/>
        <v>58.823529411764703</v>
      </c>
      <c r="S612" t="s">
        <v>8321</v>
      </c>
      <c r="T612" t="s">
        <v>8322</v>
      </c>
    </row>
    <row r="613" spans="1:20" x14ac:dyDescent="0.3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 s="9">
        <f t="shared" si="36"/>
        <v>42551.654328703706</v>
      </c>
      <c r="K613">
        <v>1464709334</v>
      </c>
      <c r="L613" s="12">
        <f t="shared" si="37"/>
        <v>42521.654328703706</v>
      </c>
      <c r="M613" t="b">
        <v>0</v>
      </c>
      <c r="N613">
        <v>26</v>
      </c>
      <c r="O613" t="b">
        <v>1</v>
      </c>
      <c r="P613" t="s">
        <v>8271</v>
      </c>
      <c r="Q613" s="10">
        <f t="shared" si="38"/>
        <v>128</v>
      </c>
      <c r="R613">
        <f t="shared" si="39"/>
        <v>49.230769230769234</v>
      </c>
      <c r="S613" t="s">
        <v>8321</v>
      </c>
      <c r="T613" t="s">
        <v>8322</v>
      </c>
    </row>
    <row r="614" spans="1:20" ht="43.5" x14ac:dyDescent="0.3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 s="9">
        <f t="shared" si="36"/>
        <v>42251.394363425927</v>
      </c>
      <c r="K614">
        <v>1438939673</v>
      </c>
      <c r="L614" s="12">
        <f t="shared" si="37"/>
        <v>42223.394363425927</v>
      </c>
      <c r="M614" t="b">
        <v>0</v>
      </c>
      <c r="N614">
        <v>42</v>
      </c>
      <c r="O614" t="b">
        <v>1</v>
      </c>
      <c r="P614" t="s">
        <v>8271</v>
      </c>
      <c r="Q614" s="10">
        <f t="shared" si="38"/>
        <v>102</v>
      </c>
      <c r="R614">
        <f t="shared" si="39"/>
        <v>24.285714285714285</v>
      </c>
      <c r="S614" t="s">
        <v>8321</v>
      </c>
      <c r="T614" t="s">
        <v>8322</v>
      </c>
    </row>
    <row r="615" spans="1:20" ht="58" x14ac:dyDescent="0.3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 s="9">
        <f t="shared" si="36"/>
        <v>42216.373611111107</v>
      </c>
      <c r="K615">
        <v>1436408308</v>
      </c>
      <c r="L615" s="12">
        <f t="shared" si="37"/>
        <v>42194.096157407403</v>
      </c>
      <c r="M615" t="b">
        <v>0</v>
      </c>
      <c r="N615">
        <v>24</v>
      </c>
      <c r="O615" t="b">
        <v>1</v>
      </c>
      <c r="P615" t="s">
        <v>8271</v>
      </c>
      <c r="Q615" s="10">
        <f t="shared" si="38"/>
        <v>103.49999999999999</v>
      </c>
      <c r="R615">
        <f t="shared" si="39"/>
        <v>43.125</v>
      </c>
      <c r="S615" t="s">
        <v>8321</v>
      </c>
      <c r="T615" t="s">
        <v>8322</v>
      </c>
    </row>
    <row r="616" spans="1:20" ht="29" x14ac:dyDescent="0.3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 s="9">
        <f t="shared" si="36"/>
        <v>42282.666666666672</v>
      </c>
      <c r="K616">
        <v>1440082649</v>
      </c>
      <c r="L616" s="12">
        <f t="shared" si="37"/>
        <v>42236.623252314821</v>
      </c>
      <c r="M616" t="b">
        <v>0</v>
      </c>
      <c r="N616">
        <v>17</v>
      </c>
      <c r="O616" t="b">
        <v>1</v>
      </c>
      <c r="P616" t="s">
        <v>8271</v>
      </c>
      <c r="Q616" s="10">
        <f t="shared" si="38"/>
        <v>100.49999999999999</v>
      </c>
      <c r="R616">
        <f t="shared" si="39"/>
        <v>59.117647058823529</v>
      </c>
      <c r="S616" t="s">
        <v>8321</v>
      </c>
      <c r="T616" t="s">
        <v>8322</v>
      </c>
    </row>
    <row r="617" spans="1:20" ht="43.5" x14ac:dyDescent="0.3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 s="9">
        <f t="shared" si="36"/>
        <v>42165.810694444444</v>
      </c>
      <c r="K617">
        <v>1431372444</v>
      </c>
      <c r="L617" s="12">
        <f t="shared" si="37"/>
        <v>42135.810694444444</v>
      </c>
      <c r="M617" t="b">
        <v>0</v>
      </c>
      <c r="N617">
        <v>41</v>
      </c>
      <c r="O617" t="b">
        <v>1</v>
      </c>
      <c r="P617" t="s">
        <v>8271</v>
      </c>
      <c r="Q617" s="10">
        <f t="shared" si="38"/>
        <v>108.80000000000001</v>
      </c>
      <c r="R617">
        <f t="shared" si="39"/>
        <v>26.536585365853657</v>
      </c>
      <c r="S617" t="s">
        <v>8321</v>
      </c>
      <c r="T617" t="s">
        <v>8322</v>
      </c>
    </row>
    <row r="618" spans="1:20" ht="43.5" x14ac:dyDescent="0.3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 s="9">
        <f t="shared" si="36"/>
        <v>41899.740671296298</v>
      </c>
      <c r="K618">
        <v>1408383994</v>
      </c>
      <c r="L618" s="12">
        <f t="shared" si="37"/>
        <v>41869.740671296298</v>
      </c>
      <c r="M618" t="b">
        <v>0</v>
      </c>
      <c r="N618">
        <v>19</v>
      </c>
      <c r="O618" t="b">
        <v>1</v>
      </c>
      <c r="P618" t="s">
        <v>8271</v>
      </c>
      <c r="Q618" s="10">
        <f t="shared" si="38"/>
        <v>111.00000000000001</v>
      </c>
      <c r="R618">
        <f t="shared" si="39"/>
        <v>58.421052631578945</v>
      </c>
      <c r="S618" t="s">
        <v>8321</v>
      </c>
      <c r="T618" t="s">
        <v>8322</v>
      </c>
    </row>
    <row r="619" spans="1:20" ht="43.5" x14ac:dyDescent="0.3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 s="9">
        <f t="shared" si="36"/>
        <v>42465.095856481479</v>
      </c>
      <c r="K619">
        <v>1458613082</v>
      </c>
      <c r="L619" s="12">
        <f t="shared" si="37"/>
        <v>42451.095856481479</v>
      </c>
      <c r="M619" t="b">
        <v>0</v>
      </c>
      <c r="N619">
        <v>49</v>
      </c>
      <c r="O619" t="b">
        <v>1</v>
      </c>
      <c r="P619" t="s">
        <v>8271</v>
      </c>
      <c r="Q619" s="10">
        <f t="shared" si="38"/>
        <v>287</v>
      </c>
      <c r="R619">
        <f t="shared" si="39"/>
        <v>58.571428571428569</v>
      </c>
      <c r="S619" t="s">
        <v>8321</v>
      </c>
      <c r="T619" t="s">
        <v>8322</v>
      </c>
    </row>
    <row r="620" spans="1:20" ht="43.5" x14ac:dyDescent="0.3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 s="9">
        <f t="shared" si="36"/>
        <v>41885.207638888889</v>
      </c>
      <c r="K620">
        <v>1408129822</v>
      </c>
      <c r="L620" s="12">
        <f t="shared" si="37"/>
        <v>41866.79886574074</v>
      </c>
      <c r="M620" t="b">
        <v>0</v>
      </c>
      <c r="N620">
        <v>27</v>
      </c>
      <c r="O620" t="b">
        <v>1</v>
      </c>
      <c r="P620" t="s">
        <v>8271</v>
      </c>
      <c r="Q620" s="10">
        <f t="shared" si="38"/>
        <v>110.1</v>
      </c>
      <c r="R620">
        <f t="shared" si="39"/>
        <v>40.777777777777779</v>
      </c>
      <c r="S620" t="s">
        <v>8321</v>
      </c>
      <c r="T620" t="s">
        <v>8322</v>
      </c>
    </row>
    <row r="621" spans="1:20" ht="43.5" x14ac:dyDescent="0.3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 s="9">
        <f t="shared" si="36"/>
        <v>42233.432129629626</v>
      </c>
      <c r="K621">
        <v>1437214936</v>
      </c>
      <c r="L621" s="12">
        <f t="shared" si="37"/>
        <v>42203.432129629626</v>
      </c>
      <c r="M621" t="b">
        <v>0</v>
      </c>
      <c r="N621">
        <v>31</v>
      </c>
      <c r="O621" t="b">
        <v>1</v>
      </c>
      <c r="P621" t="s">
        <v>8271</v>
      </c>
      <c r="Q621" s="10">
        <f t="shared" si="38"/>
        <v>162.30000000000001</v>
      </c>
      <c r="R621">
        <f t="shared" si="39"/>
        <v>52.354838709677416</v>
      </c>
      <c r="S621" t="s">
        <v>8321</v>
      </c>
      <c r="T621" t="s">
        <v>8322</v>
      </c>
    </row>
    <row r="622" spans="1:20" ht="43.5" x14ac:dyDescent="0.3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 s="9">
        <f t="shared" si="36"/>
        <v>42693.916666666672</v>
      </c>
      <c r="K622">
        <v>1476760226</v>
      </c>
      <c r="L622" s="12">
        <f t="shared" si="37"/>
        <v>42661.132245370376</v>
      </c>
      <c r="M622" t="b">
        <v>0</v>
      </c>
      <c r="N622">
        <v>17</v>
      </c>
      <c r="O622" t="b">
        <v>1</v>
      </c>
      <c r="P622" t="s">
        <v>8271</v>
      </c>
      <c r="Q622" s="10">
        <f t="shared" si="38"/>
        <v>112.99999999999999</v>
      </c>
      <c r="R622">
        <f t="shared" si="39"/>
        <v>66.470588235294116</v>
      </c>
      <c r="S622" t="s">
        <v>8321</v>
      </c>
      <c r="T622" t="s">
        <v>8322</v>
      </c>
    </row>
    <row r="623" spans="1:20" ht="29" x14ac:dyDescent="0.3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 s="9">
        <f t="shared" si="36"/>
        <v>41910.140972222223</v>
      </c>
      <c r="K623">
        <v>1409030371</v>
      </c>
      <c r="L623" s="12">
        <f t="shared" si="37"/>
        <v>41877.221886574072</v>
      </c>
      <c r="M623" t="b">
        <v>0</v>
      </c>
      <c r="N623">
        <v>21</v>
      </c>
      <c r="O623" t="b">
        <v>1</v>
      </c>
      <c r="P623" t="s">
        <v>8271</v>
      </c>
      <c r="Q623" s="10">
        <f t="shared" si="38"/>
        <v>100.099</v>
      </c>
      <c r="R623">
        <f t="shared" si="39"/>
        <v>47.666190476190479</v>
      </c>
      <c r="S623" t="s">
        <v>8321</v>
      </c>
      <c r="T623" t="s">
        <v>8322</v>
      </c>
    </row>
    <row r="624" spans="1:20" ht="72.5" x14ac:dyDescent="0.3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 s="9">
        <f t="shared" si="36"/>
        <v>42134.781597222223</v>
      </c>
      <c r="K624">
        <v>1428691530</v>
      </c>
      <c r="L624" s="12">
        <f t="shared" si="37"/>
        <v>42104.781597222223</v>
      </c>
      <c r="M624" t="b">
        <v>0</v>
      </c>
      <c r="N624">
        <v>3</v>
      </c>
      <c r="O624" t="b">
        <v>0</v>
      </c>
      <c r="P624" t="s">
        <v>8305</v>
      </c>
      <c r="Q624" s="10">
        <f t="shared" si="38"/>
        <v>5.5</v>
      </c>
      <c r="R624">
        <f t="shared" si="39"/>
        <v>18.333333333333332</v>
      </c>
      <c r="S624" t="s">
        <v>8321</v>
      </c>
      <c r="T624" t="s">
        <v>8363</v>
      </c>
    </row>
    <row r="625" spans="1:20" ht="43.5" x14ac:dyDescent="0.3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 s="9">
        <f t="shared" si="36"/>
        <v>42696.012013888889</v>
      </c>
      <c r="K625">
        <v>1477178238</v>
      </c>
      <c r="L625" s="12">
        <f t="shared" si="37"/>
        <v>42665.970347222217</v>
      </c>
      <c r="M625" t="b">
        <v>0</v>
      </c>
      <c r="N625">
        <v>1</v>
      </c>
      <c r="O625" t="b">
        <v>0</v>
      </c>
      <c r="P625" t="s">
        <v>8305</v>
      </c>
      <c r="Q625" s="10">
        <f t="shared" si="38"/>
        <v>0.1</v>
      </c>
      <c r="R625">
        <f t="shared" si="39"/>
        <v>1</v>
      </c>
      <c r="S625" t="s">
        <v>8321</v>
      </c>
      <c r="T625" t="s">
        <v>8363</v>
      </c>
    </row>
    <row r="626" spans="1:20" ht="43.5" x14ac:dyDescent="0.3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 s="9">
        <f t="shared" si="36"/>
        <v>42208.772916666669</v>
      </c>
      <c r="K626">
        <v>1435670452</v>
      </c>
      <c r="L626" s="12">
        <f t="shared" si="37"/>
        <v>42185.556157407409</v>
      </c>
      <c r="M626" t="b">
        <v>0</v>
      </c>
      <c r="N626">
        <v>28</v>
      </c>
      <c r="O626" t="b">
        <v>1</v>
      </c>
      <c r="P626" t="s">
        <v>8271</v>
      </c>
      <c r="Q626" s="10">
        <f t="shared" si="38"/>
        <v>103.49999999999999</v>
      </c>
      <c r="R626">
        <f t="shared" si="39"/>
        <v>36.964285714285715</v>
      </c>
      <c r="S626" t="s">
        <v>8321</v>
      </c>
      <c r="T626" t="s">
        <v>8322</v>
      </c>
    </row>
    <row r="627" spans="1:20" ht="43.5" x14ac:dyDescent="0.3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 s="9">
        <f t="shared" si="36"/>
        <v>42166.675196759257</v>
      </c>
      <c r="K627">
        <v>1431447137</v>
      </c>
      <c r="L627" s="12">
        <f t="shared" si="37"/>
        <v>42136.675196759257</v>
      </c>
      <c r="M627" t="b">
        <v>0</v>
      </c>
      <c r="N627">
        <v>17</v>
      </c>
      <c r="O627" t="b">
        <v>1</v>
      </c>
      <c r="P627" t="s">
        <v>8271</v>
      </c>
      <c r="Q627" s="10">
        <f t="shared" si="38"/>
        <v>138.19999999999999</v>
      </c>
      <c r="R627">
        <f t="shared" si="39"/>
        <v>81.294117647058826</v>
      </c>
      <c r="S627" t="s">
        <v>8321</v>
      </c>
      <c r="T627" t="s">
        <v>8322</v>
      </c>
    </row>
    <row r="628" spans="1:20" ht="58" x14ac:dyDescent="0.3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 s="9">
        <f t="shared" si="36"/>
        <v>42384.651504629626</v>
      </c>
      <c r="K628">
        <v>1452008290</v>
      </c>
      <c r="L628" s="12">
        <f t="shared" si="37"/>
        <v>42374.651504629626</v>
      </c>
      <c r="M628" t="b">
        <v>0</v>
      </c>
      <c r="N628">
        <v>18</v>
      </c>
      <c r="O628" t="b">
        <v>1</v>
      </c>
      <c r="P628" t="s">
        <v>8271</v>
      </c>
      <c r="Q628" s="10">
        <f t="shared" si="38"/>
        <v>111.9</v>
      </c>
      <c r="R628">
        <f t="shared" si="39"/>
        <v>62.166666666666664</v>
      </c>
      <c r="S628" t="s">
        <v>8321</v>
      </c>
      <c r="T628" t="s">
        <v>8322</v>
      </c>
    </row>
    <row r="629" spans="1:20" ht="29" x14ac:dyDescent="0.3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 s="9">
        <f t="shared" si="36"/>
        <v>41901</v>
      </c>
      <c r="K629">
        <v>1410304179</v>
      </c>
      <c r="L629" s="12">
        <f t="shared" si="37"/>
        <v>41891.96503472222</v>
      </c>
      <c r="M629" t="b">
        <v>0</v>
      </c>
      <c r="N629">
        <v>17</v>
      </c>
      <c r="O629" t="b">
        <v>1</v>
      </c>
      <c r="P629" t="s">
        <v>8271</v>
      </c>
      <c r="Q629" s="10">
        <f t="shared" si="38"/>
        <v>126</v>
      </c>
      <c r="R629">
        <f t="shared" si="39"/>
        <v>74.117647058823536</v>
      </c>
      <c r="S629" t="s">
        <v>8321</v>
      </c>
      <c r="T629" t="s">
        <v>8322</v>
      </c>
    </row>
    <row r="630" spans="1:20" ht="43.5" x14ac:dyDescent="0.3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 s="9">
        <f t="shared" si="36"/>
        <v>42573.226388888885</v>
      </c>
      <c r="K630">
        <v>1467335378</v>
      </c>
      <c r="L630" s="12">
        <f t="shared" si="37"/>
        <v>42552.048356481479</v>
      </c>
      <c r="M630" t="b">
        <v>0</v>
      </c>
      <c r="N630">
        <v>23</v>
      </c>
      <c r="O630" t="b">
        <v>1</v>
      </c>
      <c r="P630" t="s">
        <v>8271</v>
      </c>
      <c r="Q630" s="10">
        <f t="shared" si="38"/>
        <v>186</v>
      </c>
      <c r="R630">
        <f t="shared" si="39"/>
        <v>80.869565217391298</v>
      </c>
      <c r="S630" t="s">
        <v>8321</v>
      </c>
      <c r="T630" t="s">
        <v>8322</v>
      </c>
    </row>
    <row r="631" spans="1:20" ht="43.5" x14ac:dyDescent="0.3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 s="9">
        <f t="shared" si="36"/>
        <v>41815.707708333335</v>
      </c>
      <c r="K631">
        <v>1401123546</v>
      </c>
      <c r="L631" s="12">
        <f t="shared" si="37"/>
        <v>41785.707708333335</v>
      </c>
      <c r="M631" t="b">
        <v>0</v>
      </c>
      <c r="N631">
        <v>35</v>
      </c>
      <c r="O631" t="b">
        <v>1</v>
      </c>
      <c r="P631" t="s">
        <v>8271</v>
      </c>
      <c r="Q631" s="10">
        <f t="shared" si="38"/>
        <v>108.25</v>
      </c>
      <c r="R631">
        <f t="shared" si="39"/>
        <v>30.928571428571427</v>
      </c>
      <c r="S631" t="s">
        <v>8321</v>
      </c>
      <c r="T631" t="s">
        <v>8322</v>
      </c>
    </row>
    <row r="632" spans="1:20" ht="43.5" x14ac:dyDescent="0.3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 s="9">
        <f t="shared" si="36"/>
        <v>42233.677766203706</v>
      </c>
      <c r="K632">
        <v>1437236159</v>
      </c>
      <c r="L632" s="12">
        <f t="shared" si="37"/>
        <v>42203.677766203706</v>
      </c>
      <c r="M632" t="b">
        <v>0</v>
      </c>
      <c r="N632">
        <v>1</v>
      </c>
      <c r="O632" t="b">
        <v>0</v>
      </c>
      <c r="P632" t="s">
        <v>8271</v>
      </c>
      <c r="Q632" s="10">
        <f t="shared" si="38"/>
        <v>10</v>
      </c>
      <c r="R632">
        <f t="shared" si="39"/>
        <v>100</v>
      </c>
      <c r="S632" t="s">
        <v>8321</v>
      </c>
      <c r="T632" t="s">
        <v>8322</v>
      </c>
    </row>
    <row r="633" spans="1:20" ht="43.5" x14ac:dyDescent="0.3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 s="9">
        <f t="shared" si="36"/>
        <v>42462.993900462956</v>
      </c>
      <c r="K633">
        <v>1454460673</v>
      </c>
      <c r="L633" s="12">
        <f t="shared" si="37"/>
        <v>42403.035567129627</v>
      </c>
      <c r="M633" t="b">
        <v>0</v>
      </c>
      <c r="N633">
        <v>11</v>
      </c>
      <c r="O633" t="b">
        <v>1</v>
      </c>
      <c r="P633" t="s">
        <v>8305</v>
      </c>
      <c r="Q633" s="10">
        <f t="shared" si="38"/>
        <v>132.6</v>
      </c>
      <c r="R633">
        <f t="shared" si="39"/>
        <v>120.54545454545455</v>
      </c>
      <c r="S633" t="s">
        <v>8321</v>
      </c>
      <c r="T633" t="s">
        <v>8363</v>
      </c>
    </row>
    <row r="634" spans="1:20" ht="29" x14ac:dyDescent="0.3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 s="9">
        <f t="shared" si="36"/>
        <v>42508</v>
      </c>
      <c r="K634">
        <v>1462307652</v>
      </c>
      <c r="L634" s="12">
        <f t="shared" si="37"/>
        <v>42493.857083333336</v>
      </c>
      <c r="M634" t="b">
        <v>0</v>
      </c>
      <c r="N634">
        <v>38</v>
      </c>
      <c r="O634" t="b">
        <v>1</v>
      </c>
      <c r="P634" t="s">
        <v>8305</v>
      </c>
      <c r="Q634" s="10">
        <f t="shared" si="38"/>
        <v>146</v>
      </c>
      <c r="R634">
        <f t="shared" si="39"/>
        <v>38.421052631578945</v>
      </c>
      <c r="S634" t="s">
        <v>8321</v>
      </c>
      <c r="T634" t="s">
        <v>8363</v>
      </c>
    </row>
    <row r="635" spans="1:20" ht="43.5" x14ac:dyDescent="0.3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 s="9">
        <f t="shared" si="36"/>
        <v>42561.980694444443</v>
      </c>
      <c r="K635">
        <v>1465601532</v>
      </c>
      <c r="L635" s="12">
        <f t="shared" si="37"/>
        <v>42531.980694444443</v>
      </c>
      <c r="M635" t="b">
        <v>0</v>
      </c>
      <c r="N635">
        <v>10</v>
      </c>
      <c r="O635" t="b">
        <v>1</v>
      </c>
      <c r="P635" t="s">
        <v>8305</v>
      </c>
      <c r="Q635" s="10">
        <f t="shared" si="38"/>
        <v>114.99999999999999</v>
      </c>
      <c r="R635">
        <f t="shared" si="39"/>
        <v>115</v>
      </c>
      <c r="S635" t="s">
        <v>8321</v>
      </c>
      <c r="T635" t="s">
        <v>8363</v>
      </c>
    </row>
    <row r="636" spans="1:20" ht="43.5" x14ac:dyDescent="0.3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 s="9">
        <f t="shared" si="36"/>
        <v>42119.412256944444</v>
      </c>
      <c r="K636">
        <v>1424775219</v>
      </c>
      <c r="L636" s="12">
        <f t="shared" si="37"/>
        <v>42059.453923611116</v>
      </c>
      <c r="M636" t="b">
        <v>0</v>
      </c>
      <c r="N636">
        <v>24</v>
      </c>
      <c r="O636" t="b">
        <v>1</v>
      </c>
      <c r="P636" t="s">
        <v>8271</v>
      </c>
      <c r="Q636" s="10">
        <f t="shared" si="38"/>
        <v>100</v>
      </c>
      <c r="R636">
        <f t="shared" si="39"/>
        <v>41.666666666666664</v>
      </c>
      <c r="S636" t="s">
        <v>8321</v>
      </c>
      <c r="T636" t="s">
        <v>8322</v>
      </c>
    </row>
    <row r="637" spans="1:20" ht="29" x14ac:dyDescent="0.3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 s="9">
        <f t="shared" si="36"/>
        <v>42236.958333333328</v>
      </c>
      <c r="K637">
        <v>1437545657</v>
      </c>
      <c r="L637" s="12">
        <f t="shared" si="37"/>
        <v>42207.259918981479</v>
      </c>
      <c r="M637" t="b">
        <v>0</v>
      </c>
      <c r="N637">
        <v>20</v>
      </c>
      <c r="O637" t="b">
        <v>1</v>
      </c>
      <c r="P637" t="s">
        <v>8271</v>
      </c>
      <c r="Q637" s="10">
        <f t="shared" si="38"/>
        <v>100.001</v>
      </c>
      <c r="R637">
        <f t="shared" si="39"/>
        <v>50.000500000000002</v>
      </c>
      <c r="S637" t="s">
        <v>8321</v>
      </c>
      <c r="T637" t="s">
        <v>8322</v>
      </c>
    </row>
    <row r="638" spans="1:20" ht="43.5" x14ac:dyDescent="0.3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 s="9">
        <f t="shared" si="36"/>
        <v>42202.876388888893</v>
      </c>
      <c r="K638">
        <v>1435554104</v>
      </c>
      <c r="L638" s="12">
        <f t="shared" si="37"/>
        <v>42184.209537037037</v>
      </c>
      <c r="M638" t="b">
        <v>0</v>
      </c>
      <c r="N638">
        <v>26</v>
      </c>
      <c r="O638" t="b">
        <v>1</v>
      </c>
      <c r="P638" t="s">
        <v>8271</v>
      </c>
      <c r="Q638" s="10">
        <f t="shared" si="38"/>
        <v>106.4</v>
      </c>
      <c r="R638">
        <f t="shared" si="39"/>
        <v>40.92307692307692</v>
      </c>
      <c r="S638" t="s">
        <v>8321</v>
      </c>
      <c r="T638" t="s">
        <v>8322</v>
      </c>
    </row>
    <row r="639" spans="1:20" ht="29" x14ac:dyDescent="0.3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 s="9">
        <f t="shared" si="36"/>
        <v>42005.124340277776</v>
      </c>
      <c r="K639">
        <v>1417489143</v>
      </c>
      <c r="L639" s="12">
        <f t="shared" si="37"/>
        <v>41975.124340277776</v>
      </c>
      <c r="M639" t="b">
        <v>1</v>
      </c>
      <c r="N639">
        <v>4</v>
      </c>
      <c r="O639" t="b">
        <v>0</v>
      </c>
      <c r="P639" t="s">
        <v>8271</v>
      </c>
      <c r="Q639" s="10">
        <f t="shared" si="38"/>
        <v>3.8</v>
      </c>
      <c r="R639">
        <f t="shared" si="39"/>
        <v>9.5</v>
      </c>
      <c r="S639" t="s">
        <v>8321</v>
      </c>
      <c r="T639" t="s">
        <v>8322</v>
      </c>
    </row>
    <row r="640" spans="1:20" ht="58" x14ac:dyDescent="0.3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 s="9">
        <f t="shared" si="36"/>
        <v>42089.929062499999</v>
      </c>
      <c r="K640">
        <v>1424819871</v>
      </c>
      <c r="L640" s="12">
        <f t="shared" si="37"/>
        <v>42059.970729166671</v>
      </c>
      <c r="M640" t="b">
        <v>0</v>
      </c>
      <c r="N640">
        <v>1</v>
      </c>
      <c r="O640" t="b">
        <v>0</v>
      </c>
      <c r="P640" t="s">
        <v>8271</v>
      </c>
      <c r="Q640" s="10">
        <f t="shared" si="38"/>
        <v>2.5</v>
      </c>
      <c r="R640">
        <f t="shared" si="39"/>
        <v>25</v>
      </c>
      <c r="S640" t="s">
        <v>8321</v>
      </c>
      <c r="T640" t="s">
        <v>8322</v>
      </c>
    </row>
    <row r="641" spans="1:20" ht="58" x14ac:dyDescent="0.3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 s="9">
        <f t="shared" si="36"/>
        <v>41875.291666666664</v>
      </c>
      <c r="K641">
        <v>1408203557</v>
      </c>
      <c r="L641" s="12">
        <f t="shared" si="37"/>
        <v>41867.652280092596</v>
      </c>
      <c r="M641" t="b">
        <v>0</v>
      </c>
      <c r="N641">
        <v>0</v>
      </c>
      <c r="O641" t="b">
        <v>0</v>
      </c>
      <c r="P641" t="s">
        <v>8271</v>
      </c>
      <c r="Q641" s="10">
        <f t="shared" si="38"/>
        <v>0</v>
      </c>
      <c r="R641" t="e">
        <f t="shared" si="39"/>
        <v>#DIV/0!</v>
      </c>
      <c r="S641" t="s">
        <v>8321</v>
      </c>
      <c r="T641" t="s">
        <v>8322</v>
      </c>
    </row>
    <row r="642" spans="1:20" ht="58" x14ac:dyDescent="0.3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 s="9">
        <f t="shared" ref="J642:J705" si="40">(((I642/60)/60)/24)+DATE(1970,1,1)</f>
        <v>42063.250208333338</v>
      </c>
      <c r="K642">
        <v>1422424818</v>
      </c>
      <c r="L642" s="12">
        <f t="shared" ref="L642:L705" si="41">(((K642/60)/60)/24)+DATE(1970,1,1)</f>
        <v>42032.250208333338</v>
      </c>
      <c r="M642" t="b">
        <v>0</v>
      </c>
      <c r="N642">
        <v>1</v>
      </c>
      <c r="O642" t="b">
        <v>0</v>
      </c>
      <c r="P642" t="s">
        <v>8271</v>
      </c>
      <c r="Q642" s="10">
        <f t="shared" ref="Q642:Q705" si="42">(E642/D642)*100</f>
        <v>5</v>
      </c>
      <c r="R642">
        <f t="shared" ref="R642:R705" si="43">E642/N642</f>
        <v>50</v>
      </c>
      <c r="S642" t="s">
        <v>8321</v>
      </c>
      <c r="T642" t="s">
        <v>8322</v>
      </c>
    </row>
    <row r="643" spans="1:20" ht="43.5" x14ac:dyDescent="0.3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 s="9">
        <f t="shared" si="40"/>
        <v>41938.838888888888</v>
      </c>
      <c r="K643">
        <v>1411587606</v>
      </c>
      <c r="L643" s="12">
        <f t="shared" si="41"/>
        <v>41906.819513888891</v>
      </c>
      <c r="M643" t="b">
        <v>0</v>
      </c>
      <c r="N643">
        <v>4</v>
      </c>
      <c r="O643" t="b">
        <v>0</v>
      </c>
      <c r="P643" t="s">
        <v>8271</v>
      </c>
      <c r="Q643" s="10">
        <f t="shared" si="42"/>
        <v>15.299999999999999</v>
      </c>
      <c r="R643">
        <f t="shared" si="43"/>
        <v>38.25</v>
      </c>
      <c r="S643" t="s">
        <v>8321</v>
      </c>
      <c r="T643" t="s">
        <v>8322</v>
      </c>
    </row>
    <row r="644" spans="1:20" ht="43.5" x14ac:dyDescent="0.3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 s="9">
        <f t="shared" si="40"/>
        <v>42041.067523148144</v>
      </c>
      <c r="K644">
        <v>1418002634</v>
      </c>
      <c r="L644" s="12">
        <f t="shared" si="41"/>
        <v>41981.067523148144</v>
      </c>
      <c r="M644" t="b">
        <v>0</v>
      </c>
      <c r="N644">
        <v>8</v>
      </c>
      <c r="O644" t="b">
        <v>0</v>
      </c>
      <c r="P644" t="s">
        <v>8271</v>
      </c>
      <c r="Q644" s="10">
        <f t="shared" si="42"/>
        <v>21.099999999999998</v>
      </c>
      <c r="R644">
        <f t="shared" si="43"/>
        <v>26.375</v>
      </c>
      <c r="S644" t="s">
        <v>8321</v>
      </c>
      <c r="T644" t="s">
        <v>8322</v>
      </c>
    </row>
    <row r="645" spans="1:20" ht="58" x14ac:dyDescent="0.3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 s="9">
        <f t="shared" si="40"/>
        <v>42523.546851851846</v>
      </c>
      <c r="K645">
        <v>1462280848</v>
      </c>
      <c r="L645" s="12">
        <f t="shared" si="41"/>
        <v>42493.546851851846</v>
      </c>
      <c r="M645" t="b">
        <v>0</v>
      </c>
      <c r="N645">
        <v>11</v>
      </c>
      <c r="O645" t="b">
        <v>0</v>
      </c>
      <c r="P645" t="s">
        <v>8271</v>
      </c>
      <c r="Q645" s="10">
        <f t="shared" si="42"/>
        <v>32</v>
      </c>
      <c r="R645">
        <f t="shared" si="43"/>
        <v>29.09090909090909</v>
      </c>
      <c r="S645" t="s">
        <v>8321</v>
      </c>
      <c r="T645" t="s">
        <v>8322</v>
      </c>
    </row>
    <row r="646" spans="1:20" ht="58" x14ac:dyDescent="0.3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 s="9">
        <f t="shared" si="40"/>
        <v>42207.964201388888</v>
      </c>
      <c r="K646">
        <v>1435014507</v>
      </c>
      <c r="L646" s="12">
        <f t="shared" si="41"/>
        <v>42177.964201388888</v>
      </c>
      <c r="M646" t="b">
        <v>0</v>
      </c>
      <c r="N646">
        <v>4</v>
      </c>
      <c r="O646" t="b">
        <v>0</v>
      </c>
      <c r="P646" t="s">
        <v>8271</v>
      </c>
      <c r="Q646" s="10">
        <f t="shared" si="42"/>
        <v>6</v>
      </c>
      <c r="R646">
        <f t="shared" si="43"/>
        <v>15</v>
      </c>
      <c r="S646" t="s">
        <v>8321</v>
      </c>
      <c r="T646" t="s">
        <v>8322</v>
      </c>
    </row>
    <row r="647" spans="1:20" ht="43.5" x14ac:dyDescent="0.3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 s="9">
        <f t="shared" si="40"/>
        <v>42064.125</v>
      </c>
      <c r="K647">
        <v>1422374420</v>
      </c>
      <c r="L647" s="12">
        <f t="shared" si="41"/>
        <v>42031.666898148149</v>
      </c>
      <c r="M647" t="b">
        <v>0</v>
      </c>
      <c r="N647">
        <v>6</v>
      </c>
      <c r="O647" t="b">
        <v>0</v>
      </c>
      <c r="P647" t="s">
        <v>8271</v>
      </c>
      <c r="Q647" s="10">
        <f t="shared" si="42"/>
        <v>16.5</v>
      </c>
      <c r="R647">
        <f t="shared" si="43"/>
        <v>27.5</v>
      </c>
      <c r="S647" t="s">
        <v>8321</v>
      </c>
      <c r="T647" t="s">
        <v>8322</v>
      </c>
    </row>
    <row r="648" spans="1:20" ht="58" x14ac:dyDescent="0.3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 s="9">
        <f t="shared" si="40"/>
        <v>41872.77443287037</v>
      </c>
      <c r="K648">
        <v>1403462111</v>
      </c>
      <c r="L648" s="12">
        <f t="shared" si="41"/>
        <v>41812.77443287037</v>
      </c>
      <c r="M648" t="b">
        <v>0</v>
      </c>
      <c r="N648">
        <v>2</v>
      </c>
      <c r="O648" t="b">
        <v>0</v>
      </c>
      <c r="P648" t="s">
        <v>8271</v>
      </c>
      <c r="Q648" s="10">
        <f t="shared" si="42"/>
        <v>0.4</v>
      </c>
      <c r="R648">
        <f t="shared" si="43"/>
        <v>2</v>
      </c>
      <c r="S648" t="s">
        <v>8321</v>
      </c>
      <c r="T648" t="s">
        <v>8322</v>
      </c>
    </row>
    <row r="649" spans="1:20" ht="43.5" x14ac:dyDescent="0.3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 s="9">
        <f t="shared" si="40"/>
        <v>42329.166666666672</v>
      </c>
      <c r="K649">
        <v>1445985299</v>
      </c>
      <c r="L649" s="12">
        <f t="shared" si="41"/>
        <v>42304.940960648149</v>
      </c>
      <c r="M649" t="b">
        <v>0</v>
      </c>
      <c r="N649">
        <v>5</v>
      </c>
      <c r="O649" t="b">
        <v>0</v>
      </c>
      <c r="P649" t="s">
        <v>8271</v>
      </c>
      <c r="Q649" s="10">
        <f t="shared" si="42"/>
        <v>4.7</v>
      </c>
      <c r="R649">
        <f t="shared" si="43"/>
        <v>9.4</v>
      </c>
      <c r="S649" t="s">
        <v>8321</v>
      </c>
      <c r="T649" t="s">
        <v>8322</v>
      </c>
    </row>
    <row r="650" spans="1:20" ht="43.5" x14ac:dyDescent="0.3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 s="9">
        <f t="shared" si="40"/>
        <v>42223.625</v>
      </c>
      <c r="K650">
        <v>1437754137</v>
      </c>
      <c r="L650" s="12">
        <f t="shared" si="41"/>
        <v>42209.67288194444</v>
      </c>
      <c r="M650" t="b">
        <v>0</v>
      </c>
      <c r="N650">
        <v>3</v>
      </c>
      <c r="O650" t="b">
        <v>0</v>
      </c>
      <c r="P650" t="s">
        <v>8271</v>
      </c>
      <c r="Q650" s="10">
        <f t="shared" si="42"/>
        <v>3.2</v>
      </c>
      <c r="R650">
        <f t="shared" si="43"/>
        <v>10.666666666666666</v>
      </c>
      <c r="S650" t="s">
        <v>8321</v>
      </c>
      <c r="T650" t="s">
        <v>8322</v>
      </c>
    </row>
    <row r="651" spans="1:20" ht="43.5" x14ac:dyDescent="0.3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 s="9">
        <f t="shared" si="40"/>
        <v>42242.772222222222</v>
      </c>
      <c r="K651">
        <v>1435953566</v>
      </c>
      <c r="L651" s="12">
        <f t="shared" si="41"/>
        <v>42188.83293981482</v>
      </c>
      <c r="M651" t="b">
        <v>0</v>
      </c>
      <c r="N651">
        <v>6</v>
      </c>
      <c r="O651" t="b">
        <v>0</v>
      </c>
      <c r="P651" t="s">
        <v>8271</v>
      </c>
      <c r="Q651" s="10">
        <f t="shared" si="42"/>
        <v>10</v>
      </c>
      <c r="R651">
        <f t="shared" si="43"/>
        <v>16.666666666666668</v>
      </c>
      <c r="S651" t="s">
        <v>8321</v>
      </c>
      <c r="T651" t="s">
        <v>8322</v>
      </c>
    </row>
    <row r="652" spans="1:20" ht="29" x14ac:dyDescent="0.3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 s="9">
        <f t="shared" si="40"/>
        <v>42508.848784722228</v>
      </c>
      <c r="K652">
        <v>1461874935</v>
      </c>
      <c r="L652" s="12">
        <f t="shared" si="41"/>
        <v>42488.848784722228</v>
      </c>
      <c r="M652" t="b">
        <v>0</v>
      </c>
      <c r="N652">
        <v>1</v>
      </c>
      <c r="O652" t="b">
        <v>0</v>
      </c>
      <c r="P652" t="s">
        <v>8270</v>
      </c>
      <c r="Q652" s="10">
        <f t="shared" si="42"/>
        <v>9.9009900990099015E-2</v>
      </c>
      <c r="R652">
        <f t="shared" si="43"/>
        <v>1</v>
      </c>
      <c r="S652" t="s">
        <v>8314</v>
      </c>
      <c r="T652" t="s">
        <v>8320</v>
      </c>
    </row>
    <row r="653" spans="1:20" ht="43.5" x14ac:dyDescent="0.3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 s="9">
        <f t="shared" si="40"/>
        <v>42529.039629629624</v>
      </c>
      <c r="K653">
        <v>1462755424</v>
      </c>
      <c r="L653" s="12">
        <f t="shared" si="41"/>
        <v>42499.039629629624</v>
      </c>
      <c r="M653" t="b">
        <v>0</v>
      </c>
      <c r="N653">
        <v>18</v>
      </c>
      <c r="O653" t="b">
        <v>1</v>
      </c>
      <c r="P653" t="s">
        <v>8271</v>
      </c>
      <c r="Q653" s="10">
        <f t="shared" si="42"/>
        <v>106.19047619047619</v>
      </c>
      <c r="R653">
        <f t="shared" si="43"/>
        <v>61.944444444444443</v>
      </c>
      <c r="S653" t="s">
        <v>8321</v>
      </c>
      <c r="T653" t="s">
        <v>8322</v>
      </c>
    </row>
    <row r="654" spans="1:20" ht="43.5" x14ac:dyDescent="0.3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 s="9">
        <f t="shared" si="40"/>
        <v>42595.290972222225</v>
      </c>
      <c r="K654">
        <v>1467720388</v>
      </c>
      <c r="L654" s="12">
        <f t="shared" si="41"/>
        <v>42556.504490740743</v>
      </c>
      <c r="M654" t="b">
        <v>0</v>
      </c>
      <c r="N654">
        <v>30</v>
      </c>
      <c r="O654" t="b">
        <v>1</v>
      </c>
      <c r="P654" t="s">
        <v>8271</v>
      </c>
      <c r="Q654" s="10">
        <f t="shared" si="42"/>
        <v>123.42857142857142</v>
      </c>
      <c r="R654">
        <f t="shared" si="43"/>
        <v>43.2</v>
      </c>
      <c r="S654" t="s">
        <v>8321</v>
      </c>
      <c r="T654" t="s">
        <v>8322</v>
      </c>
    </row>
    <row r="655" spans="1:20" ht="43.5" x14ac:dyDescent="0.3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 s="9">
        <f t="shared" si="40"/>
        <v>42519.061793981484</v>
      </c>
      <c r="K655">
        <v>1462325339</v>
      </c>
      <c r="L655" s="12">
        <f t="shared" si="41"/>
        <v>42494.061793981484</v>
      </c>
      <c r="M655" t="b">
        <v>0</v>
      </c>
      <c r="N655">
        <v>42</v>
      </c>
      <c r="O655" t="b">
        <v>1</v>
      </c>
      <c r="P655" t="s">
        <v>8301</v>
      </c>
      <c r="Q655" s="10">
        <f t="shared" si="42"/>
        <v>137.00934579439252</v>
      </c>
      <c r="R655">
        <f t="shared" si="43"/>
        <v>34.904761904761905</v>
      </c>
      <c r="S655" t="s">
        <v>8323</v>
      </c>
      <c r="T655" t="s">
        <v>8359</v>
      </c>
    </row>
    <row r="656" spans="1:20" ht="43.5" x14ac:dyDescent="0.3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 s="9">
        <f t="shared" si="40"/>
        <v>41708.583333333336</v>
      </c>
      <c r="K656">
        <v>1393233855</v>
      </c>
      <c r="L656" s="12">
        <f t="shared" si="41"/>
        <v>41694.391840277778</v>
      </c>
      <c r="M656" t="b">
        <v>0</v>
      </c>
      <c r="N656">
        <v>47</v>
      </c>
      <c r="O656" t="b">
        <v>1</v>
      </c>
      <c r="P656" t="s">
        <v>8277</v>
      </c>
      <c r="Q656" s="10">
        <f t="shared" si="42"/>
        <v>122.00090909090908</v>
      </c>
      <c r="R656">
        <f t="shared" si="43"/>
        <v>28.553404255319148</v>
      </c>
      <c r="S656" t="s">
        <v>8329</v>
      </c>
      <c r="T656" t="s">
        <v>8331</v>
      </c>
    </row>
    <row r="657" spans="1:20" x14ac:dyDescent="0.3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 s="9">
        <f t="shared" si="40"/>
        <v>42076.748333333337</v>
      </c>
      <c r="K657">
        <v>1423681056</v>
      </c>
      <c r="L657" s="12">
        <f t="shared" si="41"/>
        <v>42046.79</v>
      </c>
      <c r="M657" t="b">
        <v>0</v>
      </c>
      <c r="N657">
        <v>0</v>
      </c>
      <c r="O657" t="b">
        <v>0</v>
      </c>
      <c r="P657" t="s">
        <v>8281</v>
      </c>
      <c r="Q657" s="10">
        <f t="shared" si="42"/>
        <v>0</v>
      </c>
      <c r="R657" t="e">
        <f t="shared" si="43"/>
        <v>#DIV/0!</v>
      </c>
      <c r="S657" t="s">
        <v>8335</v>
      </c>
      <c r="T657" t="s">
        <v>8336</v>
      </c>
    </row>
    <row r="658" spans="1:20" ht="43.5" x14ac:dyDescent="0.3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 s="9">
        <f t="shared" si="40"/>
        <v>41805.713969907411</v>
      </c>
      <c r="K658">
        <v>1400260087</v>
      </c>
      <c r="L658" s="12">
        <f t="shared" si="41"/>
        <v>41775.713969907411</v>
      </c>
      <c r="M658" t="b">
        <v>0</v>
      </c>
      <c r="N658">
        <v>0</v>
      </c>
      <c r="O658" t="b">
        <v>0</v>
      </c>
      <c r="P658" t="s">
        <v>8282</v>
      </c>
      <c r="Q658" s="10">
        <f t="shared" si="42"/>
        <v>0</v>
      </c>
      <c r="R658" t="e">
        <f t="shared" si="43"/>
        <v>#DIV/0!</v>
      </c>
      <c r="S658" t="s">
        <v>8337</v>
      </c>
      <c r="T658" t="s">
        <v>8338</v>
      </c>
    </row>
    <row r="659" spans="1:20" ht="43.5" x14ac:dyDescent="0.3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 s="9">
        <f t="shared" si="40"/>
        <v>41017.890740740739</v>
      </c>
      <c r="K659">
        <v>1332192160</v>
      </c>
      <c r="L659" s="12">
        <f t="shared" si="41"/>
        <v>40987.890740740739</v>
      </c>
      <c r="M659" t="b">
        <v>0</v>
      </c>
      <c r="N659">
        <v>34</v>
      </c>
      <c r="O659" t="b">
        <v>1</v>
      </c>
      <c r="P659" t="s">
        <v>8292</v>
      </c>
      <c r="Q659" s="10">
        <f t="shared" si="42"/>
        <v>119.90909090909089</v>
      </c>
      <c r="R659">
        <f t="shared" si="43"/>
        <v>38.794117647058826</v>
      </c>
      <c r="S659" t="s">
        <v>8329</v>
      </c>
      <c r="T659" t="s">
        <v>8350</v>
      </c>
    </row>
    <row r="660" spans="1:20" ht="58" x14ac:dyDescent="0.3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 s="9">
        <f t="shared" si="40"/>
        <v>40512.208333333336</v>
      </c>
      <c r="K660">
        <v>1286930435</v>
      </c>
      <c r="L660" s="12">
        <f t="shared" si="41"/>
        <v>40464.028182870366</v>
      </c>
      <c r="M660" t="b">
        <v>0</v>
      </c>
      <c r="N660">
        <v>5</v>
      </c>
      <c r="O660" t="b">
        <v>0</v>
      </c>
      <c r="P660" t="s">
        <v>8282</v>
      </c>
      <c r="Q660" s="10">
        <f t="shared" si="42"/>
        <v>10.454545454545453</v>
      </c>
      <c r="R660">
        <f t="shared" si="43"/>
        <v>23</v>
      </c>
      <c r="S660" t="s">
        <v>8337</v>
      </c>
      <c r="T660" t="s">
        <v>8338</v>
      </c>
    </row>
    <row r="661" spans="1:20" ht="43.5" x14ac:dyDescent="0.3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 s="9">
        <f t="shared" si="40"/>
        <v>41015.257222222222</v>
      </c>
      <c r="K661">
        <v>1333001424</v>
      </c>
      <c r="L661" s="12">
        <f t="shared" si="41"/>
        <v>40997.257222222222</v>
      </c>
      <c r="M661" t="b">
        <v>0</v>
      </c>
      <c r="N661">
        <v>34</v>
      </c>
      <c r="O661" t="b">
        <v>1</v>
      </c>
      <c r="P661" t="s">
        <v>8280</v>
      </c>
      <c r="Q661" s="10">
        <f t="shared" si="42"/>
        <v>102.72727272727273</v>
      </c>
      <c r="R661">
        <f t="shared" si="43"/>
        <v>33.235294117647058</v>
      </c>
      <c r="S661" t="s">
        <v>8329</v>
      </c>
      <c r="T661" t="s">
        <v>8334</v>
      </c>
    </row>
    <row r="662" spans="1:20" ht="43.5" x14ac:dyDescent="0.3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 s="9">
        <f t="shared" si="40"/>
        <v>41030.708368055559</v>
      </c>
      <c r="K662">
        <v>1330711203</v>
      </c>
      <c r="L662" s="12">
        <f t="shared" si="41"/>
        <v>40970.750034722223</v>
      </c>
      <c r="M662" t="b">
        <v>0</v>
      </c>
      <c r="N662">
        <v>19</v>
      </c>
      <c r="O662" t="b">
        <v>1</v>
      </c>
      <c r="P662" t="s">
        <v>8279</v>
      </c>
      <c r="Q662" s="10">
        <f t="shared" si="42"/>
        <v>113.72727272727272</v>
      </c>
      <c r="R662">
        <f t="shared" si="43"/>
        <v>65.84210526315789</v>
      </c>
      <c r="S662" t="s">
        <v>8329</v>
      </c>
      <c r="T662" t="s">
        <v>8333</v>
      </c>
    </row>
    <row r="663" spans="1:20" ht="43.5" x14ac:dyDescent="0.3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 s="9">
        <f t="shared" si="40"/>
        <v>41764.887928240743</v>
      </c>
      <c r="K663">
        <v>1395436717</v>
      </c>
      <c r="L663" s="12">
        <f t="shared" si="41"/>
        <v>41719.887928240743</v>
      </c>
      <c r="M663" t="b">
        <v>0</v>
      </c>
      <c r="N663">
        <v>191</v>
      </c>
      <c r="O663" t="b">
        <v>1</v>
      </c>
      <c r="P663" t="s">
        <v>8295</v>
      </c>
      <c r="Q663" s="10">
        <f t="shared" si="42"/>
        <v>384.09090909090907</v>
      </c>
      <c r="R663">
        <f t="shared" si="43"/>
        <v>22.120418848167539</v>
      </c>
      <c r="S663" t="s">
        <v>8323</v>
      </c>
      <c r="T663" t="s">
        <v>8353</v>
      </c>
    </row>
    <row r="664" spans="1:20" ht="43.5" x14ac:dyDescent="0.3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 s="9">
        <f t="shared" si="40"/>
        <v>42095.165972222225</v>
      </c>
      <c r="K664">
        <v>1426002684</v>
      </c>
      <c r="L664" s="12">
        <f t="shared" si="41"/>
        <v>42073.660694444443</v>
      </c>
      <c r="M664" t="b">
        <v>0</v>
      </c>
      <c r="N664">
        <v>19</v>
      </c>
      <c r="O664" t="b">
        <v>1</v>
      </c>
      <c r="P664" t="s">
        <v>8271</v>
      </c>
      <c r="Q664" s="10">
        <f t="shared" si="42"/>
        <v>102.27272727272727</v>
      </c>
      <c r="R664">
        <f t="shared" si="43"/>
        <v>59.210526315789473</v>
      </c>
      <c r="S664" t="s">
        <v>8321</v>
      </c>
      <c r="T664" t="s">
        <v>8322</v>
      </c>
    </row>
    <row r="665" spans="1:20" ht="43.5" x14ac:dyDescent="0.3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 s="9">
        <f t="shared" si="40"/>
        <v>41877.715069444443</v>
      </c>
      <c r="K665">
        <v>1407258582</v>
      </c>
      <c r="L665" s="12">
        <f t="shared" si="41"/>
        <v>41856.715069444443</v>
      </c>
      <c r="M665" t="b">
        <v>0</v>
      </c>
      <c r="N665">
        <v>15</v>
      </c>
      <c r="O665" t="b">
        <v>1</v>
      </c>
      <c r="P665" t="s">
        <v>8271</v>
      </c>
      <c r="Q665" s="10">
        <f t="shared" si="42"/>
        <v>107.72727272727273</v>
      </c>
      <c r="R665">
        <f t="shared" si="43"/>
        <v>79</v>
      </c>
      <c r="S665" t="s">
        <v>8321</v>
      </c>
      <c r="T665" t="s">
        <v>8322</v>
      </c>
    </row>
    <row r="666" spans="1:20" ht="43.5" x14ac:dyDescent="0.3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 s="9">
        <f t="shared" si="40"/>
        <v>42475.598136574074</v>
      </c>
      <c r="K666">
        <v>1458138079</v>
      </c>
      <c r="L666" s="12">
        <f t="shared" si="41"/>
        <v>42445.598136574074</v>
      </c>
      <c r="M666" t="b">
        <v>0</v>
      </c>
      <c r="N666">
        <v>15</v>
      </c>
      <c r="O666" t="b">
        <v>1</v>
      </c>
      <c r="P666" t="s">
        <v>8305</v>
      </c>
      <c r="Q666" s="10">
        <f t="shared" si="42"/>
        <v>100</v>
      </c>
      <c r="R666">
        <f t="shared" si="43"/>
        <v>73.333333333333329</v>
      </c>
      <c r="S666" t="s">
        <v>8321</v>
      </c>
      <c r="T666" t="s">
        <v>8363</v>
      </c>
    </row>
    <row r="667" spans="1:20" ht="43.5" x14ac:dyDescent="0.3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 s="9">
        <f t="shared" si="40"/>
        <v>42063.573009259257</v>
      </c>
      <c r="K667">
        <v>1422539108</v>
      </c>
      <c r="L667" s="12">
        <f t="shared" si="41"/>
        <v>42033.573009259257</v>
      </c>
      <c r="M667" t="b">
        <v>0</v>
      </c>
      <c r="N667">
        <v>0</v>
      </c>
      <c r="O667" t="b">
        <v>0</v>
      </c>
      <c r="P667" t="s">
        <v>8268</v>
      </c>
      <c r="Q667" s="10">
        <f t="shared" si="42"/>
        <v>0</v>
      </c>
      <c r="R667" t="e">
        <f t="shared" si="43"/>
        <v>#DIV/0!</v>
      </c>
      <c r="S667" t="s">
        <v>8314</v>
      </c>
      <c r="T667" t="s">
        <v>8318</v>
      </c>
    </row>
    <row r="668" spans="1:20" ht="29" x14ac:dyDescent="0.3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 s="9">
        <f t="shared" si="40"/>
        <v>42176.888888888891</v>
      </c>
      <c r="K668">
        <v>1433109907</v>
      </c>
      <c r="L668" s="12">
        <f t="shared" si="41"/>
        <v>42155.920219907406</v>
      </c>
      <c r="M668" t="b">
        <v>0</v>
      </c>
      <c r="N668">
        <v>30</v>
      </c>
      <c r="O668" t="b">
        <v>1</v>
      </c>
      <c r="P668" t="s">
        <v>8271</v>
      </c>
      <c r="Q668" s="10">
        <f t="shared" si="42"/>
        <v>115.65217391304347</v>
      </c>
      <c r="R668">
        <f t="shared" si="43"/>
        <v>44.333333333333336</v>
      </c>
      <c r="S668" t="s">
        <v>8321</v>
      </c>
      <c r="T668" t="s">
        <v>8322</v>
      </c>
    </row>
    <row r="669" spans="1:20" ht="43.5" x14ac:dyDescent="0.3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 s="9">
        <f t="shared" si="40"/>
        <v>41986.876863425925</v>
      </c>
      <c r="K669">
        <v>1417208561</v>
      </c>
      <c r="L669" s="12">
        <f t="shared" si="41"/>
        <v>41971.876863425925</v>
      </c>
      <c r="M669" t="b">
        <v>0</v>
      </c>
      <c r="N669">
        <v>0</v>
      </c>
      <c r="O669" t="b">
        <v>0</v>
      </c>
      <c r="P669" t="s">
        <v>8299</v>
      </c>
      <c r="Q669" s="10">
        <f t="shared" si="42"/>
        <v>0</v>
      </c>
      <c r="R669" t="e">
        <f t="shared" si="43"/>
        <v>#DIV/0!</v>
      </c>
      <c r="S669" t="s">
        <v>8340</v>
      </c>
      <c r="T669" t="s">
        <v>8357</v>
      </c>
    </row>
    <row r="670" spans="1:20" ht="58" x14ac:dyDescent="0.3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 s="9">
        <f t="shared" si="40"/>
        <v>41463.01829861111</v>
      </c>
      <c r="K670">
        <v>1370651181</v>
      </c>
      <c r="L670" s="12">
        <f t="shared" si="41"/>
        <v>41433.01829861111</v>
      </c>
      <c r="M670" t="b">
        <v>0</v>
      </c>
      <c r="N670">
        <v>24</v>
      </c>
      <c r="O670" t="b">
        <v>1</v>
      </c>
      <c r="P670" t="s">
        <v>8266</v>
      </c>
      <c r="Q670" s="10">
        <f t="shared" si="42"/>
        <v>173.33333333333334</v>
      </c>
      <c r="R670">
        <f t="shared" si="43"/>
        <v>86.666666666666671</v>
      </c>
      <c r="S670" t="s">
        <v>8314</v>
      </c>
      <c r="T670" t="s">
        <v>8316</v>
      </c>
    </row>
    <row r="671" spans="1:20" ht="43.5" x14ac:dyDescent="0.3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 s="9">
        <f t="shared" si="40"/>
        <v>40809.125428240739</v>
      </c>
      <c r="K671">
        <v>1314154837</v>
      </c>
      <c r="L671" s="12">
        <f t="shared" si="41"/>
        <v>40779.125428240739</v>
      </c>
      <c r="M671" t="b">
        <v>0</v>
      </c>
      <c r="N671">
        <v>21</v>
      </c>
      <c r="O671" t="b">
        <v>1</v>
      </c>
      <c r="P671" t="s">
        <v>8266</v>
      </c>
      <c r="Q671" s="10">
        <f t="shared" si="42"/>
        <v>125.49999999999999</v>
      </c>
      <c r="R671">
        <f t="shared" si="43"/>
        <v>71.714285714285708</v>
      </c>
      <c r="S671" t="s">
        <v>8314</v>
      </c>
      <c r="T671" t="s">
        <v>8316</v>
      </c>
    </row>
    <row r="672" spans="1:20" x14ac:dyDescent="0.3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 s="9">
        <f t="shared" si="40"/>
        <v>42557</v>
      </c>
      <c r="K672">
        <v>1466453161</v>
      </c>
      <c r="L672" s="12">
        <f t="shared" si="41"/>
        <v>42541.837511574078</v>
      </c>
      <c r="M672" t="b">
        <v>0</v>
      </c>
      <c r="N672">
        <v>0</v>
      </c>
      <c r="O672" t="b">
        <v>0</v>
      </c>
      <c r="P672" t="s">
        <v>8267</v>
      </c>
      <c r="Q672" s="10">
        <f t="shared" si="42"/>
        <v>0</v>
      </c>
      <c r="R672" t="e">
        <f t="shared" si="43"/>
        <v>#DIV/0!</v>
      </c>
      <c r="S672" t="s">
        <v>8314</v>
      </c>
      <c r="T672" t="s">
        <v>8317</v>
      </c>
    </row>
    <row r="673" spans="1:20" ht="43.5" x14ac:dyDescent="0.3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 s="9">
        <f t="shared" si="40"/>
        <v>42107.791666666672</v>
      </c>
      <c r="K673">
        <v>1425512843</v>
      </c>
      <c r="L673" s="12">
        <f t="shared" si="41"/>
        <v>42067.991238425922</v>
      </c>
      <c r="M673" t="b">
        <v>0</v>
      </c>
      <c r="N673">
        <v>13</v>
      </c>
      <c r="O673" t="b">
        <v>0</v>
      </c>
      <c r="P673" t="s">
        <v>8268</v>
      </c>
      <c r="Q673" s="10">
        <f t="shared" si="42"/>
        <v>33.416666666666664</v>
      </c>
      <c r="R673">
        <f t="shared" si="43"/>
        <v>30.846153846153847</v>
      </c>
      <c r="S673" t="s">
        <v>8314</v>
      </c>
      <c r="T673" t="s">
        <v>8318</v>
      </c>
    </row>
    <row r="674" spans="1:20" ht="43.5" x14ac:dyDescent="0.3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 s="9">
        <f t="shared" si="40"/>
        <v>42746.208333333328</v>
      </c>
      <c r="K674">
        <v>1482281094</v>
      </c>
      <c r="L674" s="12">
        <f t="shared" si="41"/>
        <v>42725.031180555554</v>
      </c>
      <c r="M674" t="b">
        <v>0</v>
      </c>
      <c r="N674">
        <v>18</v>
      </c>
      <c r="O674" t="b">
        <v>1</v>
      </c>
      <c r="P674" t="s">
        <v>8271</v>
      </c>
      <c r="Q674" s="10">
        <f t="shared" si="42"/>
        <v>130.41666666666666</v>
      </c>
      <c r="R674">
        <f t="shared" si="43"/>
        <v>86.944444444444443</v>
      </c>
      <c r="S674" t="s">
        <v>8321</v>
      </c>
      <c r="T674" t="s">
        <v>8322</v>
      </c>
    </row>
    <row r="675" spans="1:20" ht="29" x14ac:dyDescent="0.3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 s="9">
        <f t="shared" si="40"/>
        <v>41871.030555555553</v>
      </c>
      <c r="K675">
        <v>1405640302</v>
      </c>
      <c r="L675" s="12">
        <f t="shared" si="41"/>
        <v>41837.984976851854</v>
      </c>
      <c r="M675" t="b">
        <v>0</v>
      </c>
      <c r="N675">
        <v>0</v>
      </c>
      <c r="O675" t="b">
        <v>0</v>
      </c>
      <c r="P675" t="s">
        <v>8273</v>
      </c>
      <c r="Q675" s="10">
        <f t="shared" si="42"/>
        <v>0</v>
      </c>
      <c r="R675" t="e">
        <f t="shared" si="43"/>
        <v>#DIV/0!</v>
      </c>
      <c r="S675" t="s">
        <v>8323</v>
      </c>
      <c r="T675" t="s">
        <v>8325</v>
      </c>
    </row>
    <row r="676" spans="1:20" ht="43.5" x14ac:dyDescent="0.3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 s="9">
        <f t="shared" si="40"/>
        <v>41579.627615740741</v>
      </c>
      <c r="K676">
        <v>1380726226</v>
      </c>
      <c r="L676" s="12">
        <f t="shared" si="41"/>
        <v>41549.627615740741</v>
      </c>
      <c r="M676" t="b">
        <v>0</v>
      </c>
      <c r="N676">
        <v>17</v>
      </c>
      <c r="O676" t="b">
        <v>1</v>
      </c>
      <c r="P676" t="s">
        <v>8276</v>
      </c>
      <c r="Q676" s="10">
        <f t="shared" si="42"/>
        <v>114.16666666666666</v>
      </c>
      <c r="R676">
        <f t="shared" si="43"/>
        <v>80.588235294117652</v>
      </c>
      <c r="S676" t="s">
        <v>8329</v>
      </c>
      <c r="T676" t="s">
        <v>8330</v>
      </c>
    </row>
    <row r="677" spans="1:20" ht="43.5" x14ac:dyDescent="0.3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 s="9">
        <f t="shared" si="40"/>
        <v>42333.623043981483</v>
      </c>
      <c r="K677">
        <v>1444831031</v>
      </c>
      <c r="L677" s="12">
        <f t="shared" si="41"/>
        <v>42291.581377314811</v>
      </c>
      <c r="M677" t="b">
        <v>0</v>
      </c>
      <c r="N677">
        <v>24</v>
      </c>
      <c r="O677" t="b">
        <v>1</v>
      </c>
      <c r="P677" t="s">
        <v>8277</v>
      </c>
      <c r="Q677" s="10">
        <f t="shared" si="42"/>
        <v>100</v>
      </c>
      <c r="R677">
        <f t="shared" si="43"/>
        <v>50</v>
      </c>
      <c r="S677" t="s">
        <v>8329</v>
      </c>
      <c r="T677" t="s">
        <v>8331</v>
      </c>
    </row>
    <row r="678" spans="1:20" ht="43.5" x14ac:dyDescent="0.3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 s="9">
        <f t="shared" si="40"/>
        <v>42109.957638888889</v>
      </c>
      <c r="K678">
        <v>1426528418</v>
      </c>
      <c r="L678" s="12">
        <f t="shared" si="41"/>
        <v>42079.745578703703</v>
      </c>
      <c r="M678" t="b">
        <v>0</v>
      </c>
      <c r="N678">
        <v>76</v>
      </c>
      <c r="O678" t="b">
        <v>1</v>
      </c>
      <c r="P678" t="s">
        <v>8277</v>
      </c>
      <c r="Q678" s="10">
        <f t="shared" si="42"/>
        <v>144.00583333333333</v>
      </c>
      <c r="R678">
        <f t="shared" si="43"/>
        <v>22.737763157894737</v>
      </c>
      <c r="S678" t="s">
        <v>8329</v>
      </c>
      <c r="T678" t="s">
        <v>8331</v>
      </c>
    </row>
    <row r="679" spans="1:20" ht="43.5" x14ac:dyDescent="0.3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 s="9">
        <f t="shared" si="40"/>
        <v>42532.807627314818</v>
      </c>
      <c r="K679">
        <v>1463080979</v>
      </c>
      <c r="L679" s="12">
        <f t="shared" si="41"/>
        <v>42502.807627314818</v>
      </c>
      <c r="M679" t="b">
        <v>0</v>
      </c>
      <c r="N679">
        <v>64</v>
      </c>
      <c r="O679" t="b">
        <v>1</v>
      </c>
      <c r="P679" t="s">
        <v>8274</v>
      </c>
      <c r="Q679" s="10">
        <f t="shared" si="42"/>
        <v>130.25</v>
      </c>
      <c r="R679">
        <f t="shared" si="43"/>
        <v>24.421875</v>
      </c>
      <c r="S679" t="s">
        <v>8326</v>
      </c>
      <c r="T679" t="s">
        <v>8327</v>
      </c>
    </row>
    <row r="680" spans="1:20" ht="43.5" x14ac:dyDescent="0.3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 s="9">
        <f t="shared" si="40"/>
        <v>42050.651388888888</v>
      </c>
      <c r="K680">
        <v>1418922443</v>
      </c>
      <c r="L680" s="12">
        <f t="shared" si="41"/>
        <v>41991.713460648149</v>
      </c>
      <c r="M680" t="b">
        <v>0</v>
      </c>
      <c r="N680">
        <v>1</v>
      </c>
      <c r="O680" t="b">
        <v>0</v>
      </c>
      <c r="P680" t="s">
        <v>8275</v>
      </c>
      <c r="Q680" s="10">
        <f t="shared" si="42"/>
        <v>8.3333333333333321</v>
      </c>
      <c r="R680">
        <f t="shared" si="43"/>
        <v>100</v>
      </c>
      <c r="S680" t="s">
        <v>8326</v>
      </c>
      <c r="T680" t="s">
        <v>8328</v>
      </c>
    </row>
    <row r="681" spans="1:20" ht="58" x14ac:dyDescent="0.3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 s="9">
        <f t="shared" si="40"/>
        <v>40313.340277777781</v>
      </c>
      <c r="K681">
        <v>1268822909</v>
      </c>
      <c r="L681" s="12">
        <f t="shared" si="41"/>
        <v>40254.450335648151</v>
      </c>
      <c r="M681" t="b">
        <v>1</v>
      </c>
      <c r="N681">
        <v>33</v>
      </c>
      <c r="O681" t="b">
        <v>1</v>
      </c>
      <c r="P681" t="s">
        <v>8285</v>
      </c>
      <c r="Q681" s="10">
        <f t="shared" si="42"/>
        <v>215</v>
      </c>
      <c r="R681">
        <f t="shared" si="43"/>
        <v>78.181818181818187</v>
      </c>
      <c r="S681" t="s">
        <v>8342</v>
      </c>
      <c r="T681" t="s">
        <v>8343</v>
      </c>
    </row>
    <row r="682" spans="1:20" ht="43.5" x14ac:dyDescent="0.3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 s="9">
        <f t="shared" si="40"/>
        <v>41789.649317129632</v>
      </c>
      <c r="K682">
        <v>1400600101</v>
      </c>
      <c r="L682" s="12">
        <f t="shared" si="41"/>
        <v>41779.649317129632</v>
      </c>
      <c r="M682" t="b">
        <v>0</v>
      </c>
      <c r="N682">
        <v>0</v>
      </c>
      <c r="O682" t="b">
        <v>0</v>
      </c>
      <c r="P682" t="s">
        <v>8291</v>
      </c>
      <c r="Q682" s="10">
        <f t="shared" si="42"/>
        <v>0</v>
      </c>
      <c r="R682" t="e">
        <f t="shared" si="43"/>
        <v>#DIV/0!</v>
      </c>
      <c r="S682" t="s">
        <v>8342</v>
      </c>
      <c r="T682" t="s">
        <v>8349</v>
      </c>
    </row>
    <row r="683" spans="1:20" ht="43.5" x14ac:dyDescent="0.3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 s="9">
        <f t="shared" si="40"/>
        <v>42286.984791666662</v>
      </c>
      <c r="K683">
        <v>1441841886</v>
      </c>
      <c r="L683" s="12">
        <f t="shared" si="41"/>
        <v>42256.984791666662</v>
      </c>
      <c r="M683" t="b">
        <v>0</v>
      </c>
      <c r="N683">
        <v>0</v>
      </c>
      <c r="O683" t="b">
        <v>0</v>
      </c>
      <c r="P683" t="s">
        <v>8291</v>
      </c>
      <c r="Q683" s="10">
        <f t="shared" si="42"/>
        <v>0</v>
      </c>
      <c r="R683" t="e">
        <f t="shared" si="43"/>
        <v>#DIV/0!</v>
      </c>
      <c r="S683" t="s">
        <v>8342</v>
      </c>
      <c r="T683" t="s">
        <v>8349</v>
      </c>
    </row>
    <row r="684" spans="1:20" ht="29" x14ac:dyDescent="0.3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 s="9">
        <f t="shared" si="40"/>
        <v>41640.226388888892</v>
      </c>
      <c r="K684">
        <v>1385754986</v>
      </c>
      <c r="L684" s="12">
        <f t="shared" si="41"/>
        <v>41607.83085648148</v>
      </c>
      <c r="M684" t="b">
        <v>0</v>
      </c>
      <c r="N684">
        <v>23</v>
      </c>
      <c r="O684" t="b">
        <v>1</v>
      </c>
      <c r="P684" t="s">
        <v>8276</v>
      </c>
      <c r="Q684" s="10">
        <f t="shared" si="42"/>
        <v>101.25</v>
      </c>
      <c r="R684">
        <f t="shared" si="43"/>
        <v>52.826086956521742</v>
      </c>
      <c r="S684" t="s">
        <v>8329</v>
      </c>
      <c r="T684" t="s">
        <v>8330</v>
      </c>
    </row>
    <row r="685" spans="1:20" ht="43.5" x14ac:dyDescent="0.3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 s="9">
        <f t="shared" si="40"/>
        <v>40708.024618055555</v>
      </c>
      <c r="K685">
        <v>1306283727</v>
      </c>
      <c r="L685" s="12">
        <f t="shared" si="41"/>
        <v>40688.024618055555</v>
      </c>
      <c r="M685" t="b">
        <v>0</v>
      </c>
      <c r="N685">
        <v>28</v>
      </c>
      <c r="O685" t="b">
        <v>1</v>
      </c>
      <c r="P685" t="s">
        <v>8292</v>
      </c>
      <c r="Q685" s="10">
        <f t="shared" si="42"/>
        <v>100</v>
      </c>
      <c r="R685">
        <f t="shared" si="43"/>
        <v>42.857142857142854</v>
      </c>
      <c r="S685" t="s">
        <v>8329</v>
      </c>
      <c r="T685" t="s">
        <v>8350</v>
      </c>
    </row>
    <row r="686" spans="1:20" ht="29" x14ac:dyDescent="0.3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 s="9">
        <f t="shared" si="40"/>
        <v>42165.628136574072</v>
      </c>
      <c r="K686">
        <v>1430060671</v>
      </c>
      <c r="L686" s="12">
        <f t="shared" si="41"/>
        <v>42120.628136574072</v>
      </c>
      <c r="M686" t="b">
        <v>0</v>
      </c>
      <c r="N686">
        <v>52</v>
      </c>
      <c r="O686" t="b">
        <v>1</v>
      </c>
      <c r="P686" t="s">
        <v>8285</v>
      </c>
      <c r="Q686" s="10">
        <f t="shared" si="42"/>
        <v>110.83333333333334</v>
      </c>
      <c r="R686">
        <f t="shared" si="43"/>
        <v>25.576923076923077</v>
      </c>
      <c r="S686" t="s">
        <v>8342</v>
      </c>
      <c r="T686" t="s">
        <v>8343</v>
      </c>
    </row>
    <row r="687" spans="1:20" ht="29" x14ac:dyDescent="0.3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 s="9">
        <f t="shared" si="40"/>
        <v>42657.253263888888</v>
      </c>
      <c r="K687">
        <v>1473833082</v>
      </c>
      <c r="L687" s="12">
        <f t="shared" si="41"/>
        <v>42627.253263888888</v>
      </c>
      <c r="M687" t="b">
        <v>0</v>
      </c>
      <c r="N687">
        <v>90</v>
      </c>
      <c r="O687" t="b">
        <v>1</v>
      </c>
      <c r="P687" t="s">
        <v>8285</v>
      </c>
      <c r="Q687" s="10">
        <f t="shared" si="42"/>
        <v>260.16666666666663</v>
      </c>
      <c r="R687">
        <f t="shared" si="43"/>
        <v>34.68888888888889</v>
      </c>
      <c r="S687" t="s">
        <v>8342</v>
      </c>
      <c r="T687" t="s">
        <v>8343</v>
      </c>
    </row>
    <row r="688" spans="1:20" ht="43.5" x14ac:dyDescent="0.3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 s="9">
        <f t="shared" si="40"/>
        <v>41850.752268518518</v>
      </c>
      <c r="K688">
        <v>1404151396</v>
      </c>
      <c r="L688" s="12">
        <f t="shared" si="41"/>
        <v>41820.752268518518</v>
      </c>
      <c r="M688" t="b">
        <v>0</v>
      </c>
      <c r="N688">
        <v>4</v>
      </c>
      <c r="O688" t="b">
        <v>0</v>
      </c>
      <c r="P688" t="s">
        <v>8285</v>
      </c>
      <c r="Q688" s="10">
        <f t="shared" si="42"/>
        <v>2.083333333333333</v>
      </c>
      <c r="R688">
        <f t="shared" si="43"/>
        <v>6.25</v>
      </c>
      <c r="S688" t="s">
        <v>8342</v>
      </c>
      <c r="T688" t="s">
        <v>8343</v>
      </c>
    </row>
    <row r="689" spans="1:20" ht="43.5" x14ac:dyDescent="0.3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 s="9">
        <f t="shared" si="40"/>
        <v>41955.94835648148</v>
      </c>
      <c r="K689">
        <v>1413236738</v>
      </c>
      <c r="L689" s="12">
        <f t="shared" si="41"/>
        <v>41925.906689814816</v>
      </c>
      <c r="M689" t="b">
        <v>0</v>
      </c>
      <c r="N689">
        <v>29</v>
      </c>
      <c r="O689" t="b">
        <v>1</v>
      </c>
      <c r="P689" t="s">
        <v>8279</v>
      </c>
      <c r="Q689" s="10">
        <f t="shared" si="42"/>
        <v>102.08333333333333</v>
      </c>
      <c r="R689">
        <f t="shared" si="43"/>
        <v>42.241379310344826</v>
      </c>
      <c r="S689" t="s">
        <v>8329</v>
      </c>
      <c r="T689" t="s">
        <v>8333</v>
      </c>
    </row>
    <row r="690" spans="1:20" ht="58" x14ac:dyDescent="0.3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 s="9">
        <f t="shared" si="40"/>
        <v>42304.207638888889</v>
      </c>
      <c r="K690">
        <v>1444699549</v>
      </c>
      <c r="L690" s="12">
        <f t="shared" si="41"/>
        <v>42290.059594907405</v>
      </c>
      <c r="M690" t="b">
        <v>0</v>
      </c>
      <c r="N690">
        <v>35</v>
      </c>
      <c r="O690" t="b">
        <v>1</v>
      </c>
      <c r="P690" t="s">
        <v>8279</v>
      </c>
      <c r="Q690" s="10">
        <f t="shared" si="42"/>
        <v>147.75</v>
      </c>
      <c r="R690">
        <f t="shared" si="43"/>
        <v>50.657142857142858</v>
      </c>
      <c r="S690" t="s">
        <v>8329</v>
      </c>
      <c r="T690" t="s">
        <v>8333</v>
      </c>
    </row>
    <row r="691" spans="1:20" ht="43.5" x14ac:dyDescent="0.3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 s="9">
        <f t="shared" si="40"/>
        <v>42481.916666666672</v>
      </c>
      <c r="K691">
        <v>1460055300</v>
      </c>
      <c r="L691" s="12">
        <f t="shared" si="41"/>
        <v>42467.788194444445</v>
      </c>
      <c r="M691" t="b">
        <v>0</v>
      </c>
      <c r="N691">
        <v>88</v>
      </c>
      <c r="O691" t="b">
        <v>1</v>
      </c>
      <c r="P691" t="s">
        <v>8297</v>
      </c>
      <c r="Q691" s="10">
        <f t="shared" si="42"/>
        <v>503.25</v>
      </c>
      <c r="R691">
        <f t="shared" si="43"/>
        <v>68.625</v>
      </c>
      <c r="S691" t="s">
        <v>8337</v>
      </c>
      <c r="T691" t="s">
        <v>8355</v>
      </c>
    </row>
    <row r="692" spans="1:20" ht="58" x14ac:dyDescent="0.3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 s="9">
        <f t="shared" si="40"/>
        <v>41300.954351851848</v>
      </c>
      <c r="K692">
        <v>1356648856</v>
      </c>
      <c r="L692" s="12">
        <f t="shared" si="41"/>
        <v>41270.954351851848</v>
      </c>
      <c r="M692" t="b">
        <v>0</v>
      </c>
      <c r="N692">
        <v>34</v>
      </c>
      <c r="O692" t="b">
        <v>1</v>
      </c>
      <c r="P692" t="s">
        <v>8276</v>
      </c>
      <c r="Q692" s="10">
        <f t="shared" si="42"/>
        <v>125.25</v>
      </c>
      <c r="R692">
        <f t="shared" si="43"/>
        <v>44.205882352941174</v>
      </c>
      <c r="S692" t="s">
        <v>8329</v>
      </c>
      <c r="T692" t="s">
        <v>8330</v>
      </c>
    </row>
    <row r="693" spans="1:20" ht="43.5" x14ac:dyDescent="0.3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 s="9">
        <f t="shared" si="40"/>
        <v>41067.551585648151</v>
      </c>
      <c r="K693">
        <v>1336482857</v>
      </c>
      <c r="L693" s="12">
        <f t="shared" si="41"/>
        <v>41037.551585648151</v>
      </c>
      <c r="M693" t="b">
        <v>1</v>
      </c>
      <c r="N693">
        <v>50</v>
      </c>
      <c r="O693" t="b">
        <v>1</v>
      </c>
      <c r="P693" t="s">
        <v>8279</v>
      </c>
      <c r="Q693" s="10">
        <f t="shared" si="42"/>
        <v>156.97</v>
      </c>
      <c r="R693">
        <f t="shared" si="43"/>
        <v>37.672800000000002</v>
      </c>
      <c r="S693" t="s">
        <v>8329</v>
      </c>
      <c r="T693" t="s">
        <v>8333</v>
      </c>
    </row>
    <row r="694" spans="1:20" ht="43.5" x14ac:dyDescent="0.3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 s="9">
        <f t="shared" si="40"/>
        <v>42459.840949074074</v>
      </c>
      <c r="K694">
        <v>1454188258</v>
      </c>
      <c r="L694" s="12">
        <f t="shared" si="41"/>
        <v>42399.882615740738</v>
      </c>
      <c r="M694" t="b">
        <v>0</v>
      </c>
      <c r="N694">
        <v>12</v>
      </c>
      <c r="O694" t="b">
        <v>0</v>
      </c>
      <c r="P694" t="s">
        <v>8284</v>
      </c>
      <c r="Q694" s="10">
        <f t="shared" si="42"/>
        <v>16.833333333333332</v>
      </c>
      <c r="R694">
        <f t="shared" si="43"/>
        <v>16.833333333333332</v>
      </c>
      <c r="S694" t="s">
        <v>8340</v>
      </c>
      <c r="T694" t="s">
        <v>8341</v>
      </c>
    </row>
    <row r="695" spans="1:20" ht="43.5" x14ac:dyDescent="0.3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 s="9">
        <f t="shared" si="40"/>
        <v>40582.429733796293</v>
      </c>
      <c r="K695">
        <v>1295000329</v>
      </c>
      <c r="L695" s="12">
        <f t="shared" si="41"/>
        <v>40557.429733796293</v>
      </c>
      <c r="M695" t="b">
        <v>0</v>
      </c>
      <c r="N695">
        <v>47</v>
      </c>
      <c r="O695" t="b">
        <v>1</v>
      </c>
      <c r="P695" t="s">
        <v>8279</v>
      </c>
      <c r="Q695" s="10">
        <f t="shared" si="42"/>
        <v>113.66666666666667</v>
      </c>
      <c r="R695">
        <f t="shared" si="43"/>
        <v>29.021276595744681</v>
      </c>
      <c r="S695" t="s">
        <v>8329</v>
      </c>
      <c r="T695" t="s">
        <v>8333</v>
      </c>
    </row>
    <row r="696" spans="1:20" ht="43.5" x14ac:dyDescent="0.3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 s="9">
        <f t="shared" si="40"/>
        <v>42534.166666666672</v>
      </c>
      <c r="K696">
        <v>1462210950</v>
      </c>
      <c r="L696" s="12">
        <f t="shared" si="41"/>
        <v>42492.737847222219</v>
      </c>
      <c r="M696" t="b">
        <v>0</v>
      </c>
      <c r="N696">
        <v>0</v>
      </c>
      <c r="O696" t="b">
        <v>0</v>
      </c>
      <c r="P696" t="s">
        <v>8271</v>
      </c>
      <c r="Q696" s="10">
        <f t="shared" si="42"/>
        <v>0</v>
      </c>
      <c r="R696" t="e">
        <f t="shared" si="43"/>
        <v>#DIV/0!</v>
      </c>
      <c r="S696" t="s">
        <v>8321</v>
      </c>
      <c r="T696" t="s">
        <v>8322</v>
      </c>
    </row>
    <row r="697" spans="1:20" ht="29" x14ac:dyDescent="0.3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 s="9">
        <f t="shared" si="40"/>
        <v>42171.741307870368</v>
      </c>
      <c r="K697">
        <v>1431884849</v>
      </c>
      <c r="L697" s="12">
        <f t="shared" si="41"/>
        <v>42141.741307870368</v>
      </c>
      <c r="M697" t="b">
        <v>0</v>
      </c>
      <c r="N697">
        <v>11</v>
      </c>
      <c r="O697" t="b">
        <v>0</v>
      </c>
      <c r="P697" t="s">
        <v>8303</v>
      </c>
      <c r="Q697" s="10">
        <f t="shared" si="42"/>
        <v>59.583333333333336</v>
      </c>
      <c r="R697">
        <f t="shared" si="43"/>
        <v>65</v>
      </c>
      <c r="S697" t="s">
        <v>8321</v>
      </c>
      <c r="T697" t="s">
        <v>8361</v>
      </c>
    </row>
    <row r="698" spans="1:20" ht="43.5" x14ac:dyDescent="0.3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 s="9">
        <f t="shared" si="40"/>
        <v>41810.412604166668</v>
      </c>
      <c r="K698">
        <v>1400666049</v>
      </c>
      <c r="L698" s="12">
        <f t="shared" si="41"/>
        <v>41780.412604166668</v>
      </c>
      <c r="M698" t="b">
        <v>1</v>
      </c>
      <c r="N698">
        <v>45</v>
      </c>
      <c r="O698" t="b">
        <v>1</v>
      </c>
      <c r="P698" t="s">
        <v>8271</v>
      </c>
      <c r="Q698" s="10">
        <f t="shared" si="42"/>
        <v>119.75</v>
      </c>
      <c r="R698">
        <f t="shared" si="43"/>
        <v>31.933333333333334</v>
      </c>
      <c r="S698" t="s">
        <v>8321</v>
      </c>
      <c r="T698" t="s">
        <v>8322</v>
      </c>
    </row>
    <row r="699" spans="1:20" ht="43.5" x14ac:dyDescent="0.3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 s="9">
        <f t="shared" si="40"/>
        <v>42307.583472222221</v>
      </c>
      <c r="K699">
        <v>1443621612</v>
      </c>
      <c r="L699" s="12">
        <f t="shared" si="41"/>
        <v>42277.583472222221</v>
      </c>
      <c r="M699" t="b">
        <v>1</v>
      </c>
      <c r="N699">
        <v>21</v>
      </c>
      <c r="O699" t="b">
        <v>1</v>
      </c>
      <c r="P699" t="s">
        <v>8271</v>
      </c>
      <c r="Q699" s="10">
        <f t="shared" si="42"/>
        <v>104.16666666666667</v>
      </c>
      <c r="R699">
        <f t="shared" si="43"/>
        <v>59.523809523809526</v>
      </c>
      <c r="S699" t="s">
        <v>8321</v>
      </c>
      <c r="T699" t="s">
        <v>8322</v>
      </c>
    </row>
    <row r="700" spans="1:20" ht="43.5" x14ac:dyDescent="0.3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 s="9">
        <f t="shared" si="40"/>
        <v>42752.882361111115</v>
      </c>
      <c r="K700">
        <v>1482095436</v>
      </c>
      <c r="L700" s="12">
        <f t="shared" si="41"/>
        <v>42722.882361111115</v>
      </c>
      <c r="M700" t="b">
        <v>0</v>
      </c>
      <c r="N700">
        <v>30</v>
      </c>
      <c r="O700" t="b">
        <v>1</v>
      </c>
      <c r="P700" t="s">
        <v>8271</v>
      </c>
      <c r="Q700" s="10">
        <f t="shared" si="42"/>
        <v>125</v>
      </c>
      <c r="R700">
        <f t="shared" si="43"/>
        <v>50</v>
      </c>
      <c r="S700" t="s">
        <v>8321</v>
      </c>
      <c r="T700" t="s">
        <v>8322</v>
      </c>
    </row>
    <row r="701" spans="1:20" ht="43.5" x14ac:dyDescent="0.3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 s="9">
        <f t="shared" si="40"/>
        <v>42056.920428240745</v>
      </c>
      <c r="K701">
        <v>1421964325</v>
      </c>
      <c r="L701" s="12">
        <f t="shared" si="41"/>
        <v>42026.920428240745</v>
      </c>
      <c r="M701" t="b">
        <v>0</v>
      </c>
      <c r="N701">
        <v>46</v>
      </c>
      <c r="O701" t="b">
        <v>1</v>
      </c>
      <c r="P701" t="s">
        <v>8271</v>
      </c>
      <c r="Q701" s="10">
        <f t="shared" si="42"/>
        <v>103.75000000000001</v>
      </c>
      <c r="R701">
        <f t="shared" si="43"/>
        <v>27.065217391304348</v>
      </c>
      <c r="S701" t="s">
        <v>8321</v>
      </c>
      <c r="T701" t="s">
        <v>8322</v>
      </c>
    </row>
    <row r="702" spans="1:20" ht="29" x14ac:dyDescent="0.3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 s="9">
        <f t="shared" si="40"/>
        <v>42388.207638888889</v>
      </c>
      <c r="K702">
        <v>1452030730</v>
      </c>
      <c r="L702" s="12">
        <f t="shared" si="41"/>
        <v>42374.911226851851</v>
      </c>
      <c r="M702" t="b">
        <v>0</v>
      </c>
      <c r="N702">
        <v>18</v>
      </c>
      <c r="O702" t="b">
        <v>1</v>
      </c>
      <c r="P702" t="s">
        <v>8271</v>
      </c>
      <c r="Q702" s="10">
        <f t="shared" si="42"/>
        <v>134.67833333333334</v>
      </c>
      <c r="R702">
        <f t="shared" si="43"/>
        <v>89.785555555555561</v>
      </c>
      <c r="S702" t="s">
        <v>8321</v>
      </c>
      <c r="T702" t="s">
        <v>8322</v>
      </c>
    </row>
    <row r="703" spans="1:20" ht="43.5" x14ac:dyDescent="0.3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 s="9">
        <f t="shared" si="40"/>
        <v>42247.730034722219</v>
      </c>
      <c r="K703">
        <v>1438882275</v>
      </c>
      <c r="L703" s="12">
        <f t="shared" si="41"/>
        <v>42222.730034722219</v>
      </c>
      <c r="M703" t="b">
        <v>0</v>
      </c>
      <c r="N703">
        <v>32</v>
      </c>
      <c r="O703" t="b">
        <v>1</v>
      </c>
      <c r="P703" t="s">
        <v>8271</v>
      </c>
      <c r="Q703" s="10">
        <f t="shared" si="42"/>
        <v>105</v>
      </c>
      <c r="R703">
        <f t="shared" si="43"/>
        <v>39.375</v>
      </c>
      <c r="S703" t="s">
        <v>8321</v>
      </c>
      <c r="T703" t="s">
        <v>8322</v>
      </c>
    </row>
    <row r="704" spans="1:20" ht="29" x14ac:dyDescent="0.3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 s="9">
        <f t="shared" si="40"/>
        <v>41844.291666666664</v>
      </c>
      <c r="K704">
        <v>1404337382</v>
      </c>
      <c r="L704" s="12">
        <f t="shared" si="41"/>
        <v>41822.90488425926</v>
      </c>
      <c r="M704" t="b">
        <v>0</v>
      </c>
      <c r="N704">
        <v>38</v>
      </c>
      <c r="O704" t="b">
        <v>1</v>
      </c>
      <c r="P704" t="s">
        <v>8271</v>
      </c>
      <c r="Q704" s="10">
        <f t="shared" si="42"/>
        <v>100</v>
      </c>
      <c r="R704">
        <f t="shared" si="43"/>
        <v>31.578947368421051</v>
      </c>
      <c r="S704" t="s">
        <v>8321</v>
      </c>
      <c r="T704" t="s">
        <v>8322</v>
      </c>
    </row>
    <row r="705" spans="1:20" ht="58" x14ac:dyDescent="0.3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 s="9">
        <f t="shared" si="40"/>
        <v>41825.165972222225</v>
      </c>
      <c r="K705">
        <v>1401823952</v>
      </c>
      <c r="L705" s="12">
        <f t="shared" si="41"/>
        <v>41793.814259259263</v>
      </c>
      <c r="M705" t="b">
        <v>0</v>
      </c>
      <c r="N705">
        <v>0</v>
      </c>
      <c r="O705" t="b">
        <v>0</v>
      </c>
      <c r="P705" t="s">
        <v>8271</v>
      </c>
      <c r="Q705" s="10">
        <f t="shared" si="42"/>
        <v>0</v>
      </c>
      <c r="R705" t="e">
        <f t="shared" si="43"/>
        <v>#DIV/0!</v>
      </c>
      <c r="S705" t="s">
        <v>8321</v>
      </c>
      <c r="T705" t="s">
        <v>8322</v>
      </c>
    </row>
    <row r="706" spans="1:20" ht="43.5" x14ac:dyDescent="0.3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 s="9">
        <f t="shared" ref="J706:J769" si="44">(((I706/60)/60)/24)+DATE(1970,1,1)</f>
        <v>42444.666666666672</v>
      </c>
      <c r="K706">
        <v>1455938520</v>
      </c>
      <c r="L706" s="12">
        <f t="shared" ref="L706:L769" si="45">(((K706/60)/60)/24)+DATE(1970,1,1)</f>
        <v>42420.140277777777</v>
      </c>
      <c r="M706" t="b">
        <v>0</v>
      </c>
      <c r="N706">
        <v>24</v>
      </c>
      <c r="O706" t="b">
        <v>1</v>
      </c>
      <c r="P706" t="s">
        <v>8305</v>
      </c>
      <c r="Q706" s="10">
        <f t="shared" ref="Q706:Q769" si="46">(E706/D706)*100</f>
        <v>128.91666666666666</v>
      </c>
      <c r="R706">
        <f t="shared" ref="R706:R769" si="47">E706/N706</f>
        <v>64.458333333333329</v>
      </c>
      <c r="S706" t="s">
        <v>8321</v>
      </c>
      <c r="T706" t="s">
        <v>8363</v>
      </c>
    </row>
    <row r="707" spans="1:20" ht="43.5" x14ac:dyDescent="0.3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 s="9">
        <f t="shared" si="44"/>
        <v>42420.114988425921</v>
      </c>
      <c r="K707">
        <v>1452048335</v>
      </c>
      <c r="L707" s="12">
        <f t="shared" si="45"/>
        <v>42375.114988425921</v>
      </c>
      <c r="M707" t="b">
        <v>0</v>
      </c>
      <c r="N707">
        <v>9</v>
      </c>
      <c r="O707" t="b">
        <v>1</v>
      </c>
      <c r="P707" t="s">
        <v>8271</v>
      </c>
      <c r="Q707" s="10">
        <f t="shared" si="46"/>
        <v>104.66666666666666</v>
      </c>
      <c r="R707">
        <f t="shared" si="47"/>
        <v>139.55555555555554</v>
      </c>
      <c r="S707" t="s">
        <v>8321</v>
      </c>
      <c r="T707" t="s">
        <v>8322</v>
      </c>
    </row>
    <row r="708" spans="1:20" ht="58" x14ac:dyDescent="0.3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 s="9">
        <f t="shared" si="44"/>
        <v>41974.797916666663</v>
      </c>
      <c r="K708">
        <v>1416516972</v>
      </c>
      <c r="L708" s="12">
        <f t="shared" si="45"/>
        <v>41963.872361111105</v>
      </c>
      <c r="M708" t="b">
        <v>0</v>
      </c>
      <c r="N708">
        <v>20</v>
      </c>
      <c r="O708" t="b">
        <v>1</v>
      </c>
      <c r="P708" t="s">
        <v>8271</v>
      </c>
      <c r="Q708" s="10">
        <f t="shared" si="46"/>
        <v>116.66666666666667</v>
      </c>
      <c r="R708">
        <f t="shared" si="47"/>
        <v>70</v>
      </c>
      <c r="S708" t="s">
        <v>8321</v>
      </c>
      <c r="T708" t="s">
        <v>8322</v>
      </c>
    </row>
    <row r="709" spans="1:20" ht="43.5" x14ac:dyDescent="0.3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 s="9">
        <f t="shared" si="44"/>
        <v>42171.904097222221</v>
      </c>
      <c r="K709">
        <v>1429306914</v>
      </c>
      <c r="L709" s="12">
        <f t="shared" si="45"/>
        <v>42111.904097222221</v>
      </c>
      <c r="M709" t="b">
        <v>0</v>
      </c>
      <c r="N709">
        <v>0</v>
      </c>
      <c r="O709" t="b">
        <v>0</v>
      </c>
      <c r="P709" t="s">
        <v>8271</v>
      </c>
      <c r="Q709" s="10">
        <f t="shared" si="46"/>
        <v>0</v>
      </c>
      <c r="R709" t="e">
        <f t="shared" si="47"/>
        <v>#DIV/0!</v>
      </c>
      <c r="S709" t="s">
        <v>8321</v>
      </c>
      <c r="T709" t="s">
        <v>8322</v>
      </c>
    </row>
    <row r="710" spans="1:20" ht="43.5" x14ac:dyDescent="0.3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 s="9">
        <f t="shared" si="44"/>
        <v>41910.788842592592</v>
      </c>
      <c r="K710">
        <v>1409338556</v>
      </c>
      <c r="L710" s="12">
        <f t="shared" si="45"/>
        <v>41880.788842592592</v>
      </c>
      <c r="M710" t="b">
        <v>0</v>
      </c>
      <c r="N710">
        <v>12</v>
      </c>
      <c r="O710" t="b">
        <v>0</v>
      </c>
      <c r="P710" t="s">
        <v>8271</v>
      </c>
      <c r="Q710" s="10">
        <f t="shared" si="46"/>
        <v>24.333333333333336</v>
      </c>
      <c r="R710">
        <f t="shared" si="47"/>
        <v>24.333333333333332</v>
      </c>
      <c r="S710" t="s">
        <v>8321</v>
      </c>
      <c r="T710" t="s">
        <v>8322</v>
      </c>
    </row>
    <row r="711" spans="1:20" ht="58" x14ac:dyDescent="0.3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 s="9">
        <f t="shared" si="44"/>
        <v>42795.791666666672</v>
      </c>
      <c r="K711">
        <v>1486681708</v>
      </c>
      <c r="L711" s="12">
        <f t="shared" si="45"/>
        <v>42775.964212962965</v>
      </c>
      <c r="M711" t="b">
        <v>0</v>
      </c>
      <c r="N711">
        <v>14</v>
      </c>
      <c r="O711" t="b">
        <v>0</v>
      </c>
      <c r="P711" t="s">
        <v>8271</v>
      </c>
      <c r="Q711" s="10">
        <f t="shared" si="46"/>
        <v>37.75</v>
      </c>
      <c r="R711">
        <f t="shared" si="47"/>
        <v>32.357142857142854</v>
      </c>
      <c r="S711" t="s">
        <v>8321</v>
      </c>
      <c r="T711" t="s">
        <v>8322</v>
      </c>
    </row>
    <row r="712" spans="1:20" ht="43.5" x14ac:dyDescent="0.3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 s="9">
        <f t="shared" si="44"/>
        <v>41868.515555555554</v>
      </c>
      <c r="K712">
        <v>1404822144</v>
      </c>
      <c r="L712" s="12">
        <f t="shared" si="45"/>
        <v>41828.515555555554</v>
      </c>
      <c r="M712" t="b">
        <v>0</v>
      </c>
      <c r="N712">
        <v>19</v>
      </c>
      <c r="O712" t="b">
        <v>1</v>
      </c>
      <c r="P712" t="s">
        <v>8265</v>
      </c>
      <c r="Q712" s="10">
        <f t="shared" si="46"/>
        <v>155.20000000000002</v>
      </c>
      <c r="R712">
        <f t="shared" si="47"/>
        <v>102.10526315789474</v>
      </c>
      <c r="S712" t="s">
        <v>8314</v>
      </c>
      <c r="T712" t="s">
        <v>8315</v>
      </c>
    </row>
    <row r="713" spans="1:20" ht="43.5" x14ac:dyDescent="0.3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 s="9">
        <f t="shared" si="44"/>
        <v>42298.625856481478</v>
      </c>
      <c r="K713">
        <v>1442847674</v>
      </c>
      <c r="L713" s="12">
        <f t="shared" si="45"/>
        <v>42268.625856481478</v>
      </c>
      <c r="M713" t="b">
        <v>0</v>
      </c>
      <c r="N713">
        <v>7</v>
      </c>
      <c r="O713" t="b">
        <v>0</v>
      </c>
      <c r="P713" t="s">
        <v>8293</v>
      </c>
      <c r="Q713" s="10">
        <f t="shared" si="46"/>
        <v>68.400000000000006</v>
      </c>
      <c r="R713">
        <f t="shared" si="47"/>
        <v>122.14285714285714</v>
      </c>
      <c r="S713" t="s">
        <v>8329</v>
      </c>
      <c r="T713" t="s">
        <v>8351</v>
      </c>
    </row>
    <row r="714" spans="1:20" ht="43.5" x14ac:dyDescent="0.3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 s="9">
        <f t="shared" si="44"/>
        <v>42125.582638888889</v>
      </c>
      <c r="K714">
        <v>1427747906</v>
      </c>
      <c r="L714" s="12">
        <f t="shared" si="45"/>
        <v>42093.860023148154</v>
      </c>
      <c r="M714" t="b">
        <v>0</v>
      </c>
      <c r="N714">
        <v>18</v>
      </c>
      <c r="O714" t="b">
        <v>1</v>
      </c>
      <c r="P714" t="s">
        <v>8300</v>
      </c>
      <c r="Q714" s="10">
        <f t="shared" si="46"/>
        <v>108.88</v>
      </c>
      <c r="R714">
        <f t="shared" si="47"/>
        <v>75.611111111111114</v>
      </c>
      <c r="S714" t="s">
        <v>8329</v>
      </c>
      <c r="T714" t="s">
        <v>8358</v>
      </c>
    </row>
    <row r="715" spans="1:20" ht="43.5" x14ac:dyDescent="0.3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 s="9">
        <f t="shared" si="44"/>
        <v>42047.291666666672</v>
      </c>
      <c r="K715">
        <v>1421274954</v>
      </c>
      <c r="L715" s="12">
        <f t="shared" si="45"/>
        <v>42018.94159722222</v>
      </c>
      <c r="M715" t="b">
        <v>0</v>
      </c>
      <c r="N715">
        <v>28</v>
      </c>
      <c r="O715" t="b">
        <v>1</v>
      </c>
      <c r="P715" t="s">
        <v>8271</v>
      </c>
      <c r="Q715" s="10">
        <f t="shared" si="46"/>
        <v>105.28</v>
      </c>
      <c r="R715">
        <f t="shared" si="47"/>
        <v>47</v>
      </c>
      <c r="S715" t="s">
        <v>8321</v>
      </c>
      <c r="T715" t="s">
        <v>8322</v>
      </c>
    </row>
    <row r="716" spans="1:20" ht="58" x14ac:dyDescent="0.3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 s="9">
        <f t="shared" si="44"/>
        <v>42843.801145833335</v>
      </c>
      <c r="K716">
        <v>1489090419</v>
      </c>
      <c r="L716" s="12">
        <f t="shared" si="45"/>
        <v>42803.842812499999</v>
      </c>
      <c r="M716" t="b">
        <v>0</v>
      </c>
      <c r="N716">
        <v>1</v>
      </c>
      <c r="O716" t="b">
        <v>0</v>
      </c>
      <c r="P716" t="s">
        <v>8271</v>
      </c>
      <c r="Q716" s="10">
        <f t="shared" si="46"/>
        <v>0.8</v>
      </c>
      <c r="R716">
        <f t="shared" si="47"/>
        <v>10</v>
      </c>
      <c r="S716" t="s">
        <v>8321</v>
      </c>
      <c r="T716" t="s">
        <v>8322</v>
      </c>
    </row>
    <row r="717" spans="1:20" ht="43.5" x14ac:dyDescent="0.3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 s="9">
        <f t="shared" si="44"/>
        <v>41250.083333333336</v>
      </c>
      <c r="K717">
        <v>1352766300</v>
      </c>
      <c r="L717" s="12">
        <f t="shared" si="45"/>
        <v>41226.017361111109</v>
      </c>
      <c r="M717" t="b">
        <v>1</v>
      </c>
      <c r="N717">
        <v>25</v>
      </c>
      <c r="O717" t="b">
        <v>1</v>
      </c>
      <c r="P717" t="s">
        <v>8271</v>
      </c>
      <c r="Q717" s="10">
        <f t="shared" si="46"/>
        <v>104</v>
      </c>
      <c r="R717">
        <f t="shared" si="47"/>
        <v>52</v>
      </c>
      <c r="S717" t="s">
        <v>8321</v>
      </c>
      <c r="T717" t="s">
        <v>8322</v>
      </c>
    </row>
    <row r="718" spans="1:20" ht="43.5" x14ac:dyDescent="0.3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 s="9">
        <f t="shared" si="44"/>
        <v>41818.58997685185</v>
      </c>
      <c r="K718">
        <v>1401372574</v>
      </c>
      <c r="L718" s="12">
        <f t="shared" si="45"/>
        <v>41788.58997685185</v>
      </c>
      <c r="M718" t="b">
        <v>0</v>
      </c>
      <c r="N718">
        <v>20</v>
      </c>
      <c r="O718" t="b">
        <v>1</v>
      </c>
      <c r="P718" t="s">
        <v>8271</v>
      </c>
      <c r="Q718" s="10">
        <f t="shared" si="46"/>
        <v>100</v>
      </c>
      <c r="R718">
        <f t="shared" si="47"/>
        <v>62.5</v>
      </c>
      <c r="S718" t="s">
        <v>8321</v>
      </c>
      <c r="T718" t="s">
        <v>8322</v>
      </c>
    </row>
    <row r="719" spans="1:20" ht="43.5" x14ac:dyDescent="0.3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 s="9">
        <f t="shared" si="44"/>
        <v>42218.813530092593</v>
      </c>
      <c r="K719">
        <v>1436383889</v>
      </c>
      <c r="L719" s="12">
        <f t="shared" si="45"/>
        <v>42193.813530092593</v>
      </c>
      <c r="M719" t="b">
        <v>0</v>
      </c>
      <c r="N719">
        <v>28</v>
      </c>
      <c r="O719" t="b">
        <v>1</v>
      </c>
      <c r="P719" t="s">
        <v>8305</v>
      </c>
      <c r="Q719" s="10">
        <f t="shared" si="46"/>
        <v>106.24</v>
      </c>
      <c r="R719">
        <f t="shared" si="47"/>
        <v>47.428571428571431</v>
      </c>
      <c r="S719" t="s">
        <v>8321</v>
      </c>
      <c r="T719" t="s">
        <v>8363</v>
      </c>
    </row>
    <row r="720" spans="1:20" ht="43.5" x14ac:dyDescent="0.3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 s="9">
        <f t="shared" si="44"/>
        <v>42091.921597222223</v>
      </c>
      <c r="K720">
        <v>1424992026</v>
      </c>
      <c r="L720" s="12">
        <f t="shared" si="45"/>
        <v>42061.963263888887</v>
      </c>
      <c r="M720" t="b">
        <v>0</v>
      </c>
      <c r="N720">
        <v>12</v>
      </c>
      <c r="O720" t="b">
        <v>0</v>
      </c>
      <c r="P720" t="s">
        <v>8271</v>
      </c>
      <c r="Q720" s="10">
        <f t="shared" si="46"/>
        <v>57.199999999999996</v>
      </c>
      <c r="R720">
        <f t="shared" si="47"/>
        <v>59.583333333333336</v>
      </c>
      <c r="S720" t="s">
        <v>8321</v>
      </c>
      <c r="T720" t="s">
        <v>8322</v>
      </c>
    </row>
    <row r="721" spans="1:20" ht="58" x14ac:dyDescent="0.3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 s="9">
        <f t="shared" si="44"/>
        <v>41909.043530092589</v>
      </c>
      <c r="K721">
        <v>1409187761</v>
      </c>
      <c r="L721" s="12">
        <f t="shared" si="45"/>
        <v>41879.043530092589</v>
      </c>
      <c r="M721" t="b">
        <v>0</v>
      </c>
      <c r="N721">
        <v>4</v>
      </c>
      <c r="O721" t="b">
        <v>0</v>
      </c>
      <c r="P721" t="s">
        <v>8271</v>
      </c>
      <c r="Q721" s="10">
        <f t="shared" si="46"/>
        <v>1.8399999999999999</v>
      </c>
      <c r="R721">
        <f t="shared" si="47"/>
        <v>5.75</v>
      </c>
      <c r="S721" t="s">
        <v>8321</v>
      </c>
      <c r="T721" t="s">
        <v>8322</v>
      </c>
    </row>
    <row r="722" spans="1:20" ht="43.5" x14ac:dyDescent="0.3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 s="9">
        <f t="shared" si="44"/>
        <v>42063.5</v>
      </c>
      <c r="K722">
        <v>1421596356</v>
      </c>
      <c r="L722" s="12">
        <f t="shared" si="45"/>
        <v>42022.661527777775</v>
      </c>
      <c r="M722" t="b">
        <v>0</v>
      </c>
      <c r="N722">
        <v>13</v>
      </c>
      <c r="O722" t="b">
        <v>0</v>
      </c>
      <c r="P722" t="s">
        <v>8271</v>
      </c>
      <c r="Q722" s="10">
        <f t="shared" si="46"/>
        <v>34.4</v>
      </c>
      <c r="R722">
        <f t="shared" si="47"/>
        <v>33.07692307692308</v>
      </c>
      <c r="S722" t="s">
        <v>8321</v>
      </c>
      <c r="T722" t="s">
        <v>8322</v>
      </c>
    </row>
    <row r="723" spans="1:20" ht="43.5" x14ac:dyDescent="0.3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 s="9">
        <f t="shared" si="44"/>
        <v>41754.776539351849</v>
      </c>
      <c r="K723">
        <v>1395859093</v>
      </c>
      <c r="L723" s="12">
        <f t="shared" si="45"/>
        <v>41724.776539351849</v>
      </c>
      <c r="M723" t="b">
        <v>0</v>
      </c>
      <c r="N723">
        <v>41</v>
      </c>
      <c r="O723" t="b">
        <v>1</v>
      </c>
      <c r="P723" t="s">
        <v>8266</v>
      </c>
      <c r="Q723" s="10">
        <f t="shared" si="46"/>
        <v>127</v>
      </c>
      <c r="R723">
        <f t="shared" si="47"/>
        <v>40.268292682926827</v>
      </c>
      <c r="S723" t="s">
        <v>8314</v>
      </c>
      <c r="T723" t="s">
        <v>8316</v>
      </c>
    </row>
    <row r="724" spans="1:20" ht="43.5" x14ac:dyDescent="0.3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 s="9">
        <f t="shared" si="44"/>
        <v>41705.805902777778</v>
      </c>
      <c r="K724">
        <v>1392232830</v>
      </c>
      <c r="L724" s="12">
        <f t="shared" si="45"/>
        <v>41682.805902777778</v>
      </c>
      <c r="M724" t="b">
        <v>0</v>
      </c>
      <c r="N724">
        <v>49</v>
      </c>
      <c r="O724" t="b">
        <v>1</v>
      </c>
      <c r="P724" t="s">
        <v>8266</v>
      </c>
      <c r="Q724" s="10">
        <f t="shared" si="46"/>
        <v>105.15384615384616</v>
      </c>
      <c r="R724">
        <f t="shared" si="47"/>
        <v>27.897959183673468</v>
      </c>
      <c r="S724" t="s">
        <v>8314</v>
      </c>
      <c r="T724" t="s">
        <v>8316</v>
      </c>
    </row>
    <row r="725" spans="1:20" ht="43.5" x14ac:dyDescent="0.3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 s="9">
        <f t="shared" si="44"/>
        <v>41592.249305555553</v>
      </c>
      <c r="K725">
        <v>1381445253</v>
      </c>
      <c r="L725" s="12">
        <f t="shared" si="45"/>
        <v>41557.949687500004</v>
      </c>
      <c r="M725" t="b">
        <v>0</v>
      </c>
      <c r="N725">
        <v>26</v>
      </c>
      <c r="O725" t="b">
        <v>1</v>
      </c>
      <c r="P725" t="s">
        <v>8266</v>
      </c>
      <c r="Q725" s="10">
        <f t="shared" si="46"/>
        <v>130.76923076923077</v>
      </c>
      <c r="R725">
        <f t="shared" si="47"/>
        <v>65.384615384615387</v>
      </c>
      <c r="S725" t="s">
        <v>8314</v>
      </c>
      <c r="T725" t="s">
        <v>8316</v>
      </c>
    </row>
    <row r="726" spans="1:20" ht="58" x14ac:dyDescent="0.3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 s="9">
        <f t="shared" si="44"/>
        <v>41085.683333333334</v>
      </c>
      <c r="K726">
        <v>1339549982</v>
      </c>
      <c r="L726" s="12">
        <f t="shared" si="45"/>
        <v>41073.050717592596</v>
      </c>
      <c r="M726" t="b">
        <v>0</v>
      </c>
      <c r="N726">
        <v>38</v>
      </c>
      <c r="O726" t="b">
        <v>1</v>
      </c>
      <c r="P726" t="s">
        <v>8276</v>
      </c>
      <c r="Q726" s="10">
        <f t="shared" si="46"/>
        <v>107</v>
      </c>
      <c r="R726">
        <f t="shared" si="47"/>
        <v>36.60526315789474</v>
      </c>
      <c r="S726" t="s">
        <v>8329</v>
      </c>
      <c r="T726" t="s">
        <v>8330</v>
      </c>
    </row>
    <row r="727" spans="1:20" ht="43.5" x14ac:dyDescent="0.3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 s="9">
        <f t="shared" si="44"/>
        <v>42769.174305555556</v>
      </c>
      <c r="K727">
        <v>1484198170</v>
      </c>
      <c r="L727" s="12">
        <f t="shared" si="45"/>
        <v>42747.219560185185</v>
      </c>
      <c r="M727" t="b">
        <v>0</v>
      </c>
      <c r="N727">
        <v>31</v>
      </c>
      <c r="O727" t="b">
        <v>1</v>
      </c>
      <c r="P727" t="s">
        <v>8276</v>
      </c>
      <c r="Q727" s="10">
        <f t="shared" si="46"/>
        <v>116.15384615384616</v>
      </c>
      <c r="R727">
        <f t="shared" si="47"/>
        <v>48.70967741935484</v>
      </c>
      <c r="S727" t="s">
        <v>8329</v>
      </c>
      <c r="T727" t="s">
        <v>8330</v>
      </c>
    </row>
    <row r="728" spans="1:20" ht="43.5" x14ac:dyDescent="0.3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 s="9">
        <f t="shared" si="44"/>
        <v>41848.041666666664</v>
      </c>
      <c r="K728">
        <v>1404769538</v>
      </c>
      <c r="L728" s="12">
        <f t="shared" si="45"/>
        <v>41827.906689814816</v>
      </c>
      <c r="M728" t="b">
        <v>0</v>
      </c>
      <c r="N728">
        <v>26</v>
      </c>
      <c r="O728" t="b">
        <v>1</v>
      </c>
      <c r="P728" t="s">
        <v>8276</v>
      </c>
      <c r="Q728" s="10">
        <f t="shared" si="46"/>
        <v>100.07692307692308</v>
      </c>
      <c r="R728">
        <f t="shared" si="47"/>
        <v>50.03846153846154</v>
      </c>
      <c r="S728" t="s">
        <v>8329</v>
      </c>
      <c r="T728" t="s">
        <v>8330</v>
      </c>
    </row>
    <row r="729" spans="1:20" ht="29" x14ac:dyDescent="0.3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 s="9">
        <f t="shared" si="44"/>
        <v>42097.576249999998</v>
      </c>
      <c r="K729">
        <v>1425908988</v>
      </c>
      <c r="L729" s="12">
        <f t="shared" si="45"/>
        <v>42072.576249999998</v>
      </c>
      <c r="M729" t="b">
        <v>0</v>
      </c>
      <c r="N729">
        <v>27</v>
      </c>
      <c r="O729" t="b">
        <v>1</v>
      </c>
      <c r="P729" t="s">
        <v>8271</v>
      </c>
      <c r="Q729" s="10">
        <f t="shared" si="46"/>
        <v>141.15384615384616</v>
      </c>
      <c r="R729">
        <f t="shared" si="47"/>
        <v>67.962962962962962</v>
      </c>
      <c r="S729" t="s">
        <v>8321</v>
      </c>
      <c r="T729" t="s">
        <v>8322</v>
      </c>
    </row>
    <row r="730" spans="1:20" ht="58" x14ac:dyDescent="0.3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 s="9">
        <f t="shared" si="44"/>
        <v>41852.291666666664</v>
      </c>
      <c r="K730">
        <v>1405024561</v>
      </c>
      <c r="L730" s="12">
        <f t="shared" si="45"/>
        <v>41830.858344907407</v>
      </c>
      <c r="M730" t="b">
        <v>0</v>
      </c>
      <c r="N730">
        <v>10</v>
      </c>
      <c r="O730" t="b">
        <v>0</v>
      </c>
      <c r="P730" t="s">
        <v>8271</v>
      </c>
      <c r="Q730" s="10">
        <f t="shared" si="46"/>
        <v>47.692307692307693</v>
      </c>
      <c r="R730">
        <f t="shared" si="47"/>
        <v>62</v>
      </c>
      <c r="S730" t="s">
        <v>8321</v>
      </c>
      <c r="T730" t="s">
        <v>8322</v>
      </c>
    </row>
    <row r="731" spans="1:20" ht="43.5" x14ac:dyDescent="0.3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 s="9">
        <f t="shared" si="44"/>
        <v>42716.732407407413</v>
      </c>
      <c r="K731">
        <v>1479144880</v>
      </c>
      <c r="L731" s="12">
        <f t="shared" si="45"/>
        <v>42688.732407407413</v>
      </c>
      <c r="M731" t="b">
        <v>0</v>
      </c>
      <c r="N731">
        <v>27</v>
      </c>
      <c r="O731" t="b">
        <v>1</v>
      </c>
      <c r="P731" t="s">
        <v>8280</v>
      </c>
      <c r="Q731" s="10">
        <f t="shared" si="46"/>
        <v>102.86144578313252</v>
      </c>
      <c r="R731">
        <f t="shared" si="47"/>
        <v>50.592592592592595</v>
      </c>
      <c r="S731" t="s">
        <v>8329</v>
      </c>
      <c r="T731" t="s">
        <v>8334</v>
      </c>
    </row>
    <row r="732" spans="1:20" ht="43.5" x14ac:dyDescent="0.3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 s="9">
        <f t="shared" si="44"/>
        <v>42795.083333333328</v>
      </c>
      <c r="K732">
        <v>1487094360</v>
      </c>
      <c r="L732" s="12">
        <f t="shared" si="45"/>
        <v>42780.740277777775</v>
      </c>
      <c r="M732" t="b">
        <v>0</v>
      </c>
      <c r="N732">
        <v>20</v>
      </c>
      <c r="O732" t="b">
        <v>1</v>
      </c>
      <c r="P732" t="s">
        <v>8303</v>
      </c>
      <c r="Q732" s="10">
        <f t="shared" si="46"/>
        <v>118.88888888888889</v>
      </c>
      <c r="R732">
        <f t="shared" si="47"/>
        <v>80.25</v>
      </c>
      <c r="S732" t="s">
        <v>8321</v>
      </c>
      <c r="T732" t="s">
        <v>8361</v>
      </c>
    </row>
    <row r="733" spans="1:20" ht="58" x14ac:dyDescent="0.3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 s="9">
        <f t="shared" si="44"/>
        <v>42715.207638888889</v>
      </c>
      <c r="K733">
        <v>1476764077</v>
      </c>
      <c r="L733" s="12">
        <f t="shared" si="45"/>
        <v>42661.176817129628</v>
      </c>
      <c r="M733" t="b">
        <v>0</v>
      </c>
      <c r="N733">
        <v>193</v>
      </c>
      <c r="O733" t="b">
        <v>1</v>
      </c>
      <c r="P733" t="s">
        <v>8295</v>
      </c>
      <c r="Q733" s="10">
        <f t="shared" si="46"/>
        <v>506.20938628158842</v>
      </c>
      <c r="R733">
        <f t="shared" si="47"/>
        <v>36.326424870466319</v>
      </c>
      <c r="S733" t="s">
        <v>8323</v>
      </c>
      <c r="T733" t="s">
        <v>8353</v>
      </c>
    </row>
    <row r="734" spans="1:20" ht="43.5" x14ac:dyDescent="0.3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 s="9">
        <f t="shared" si="44"/>
        <v>42262.420833333337</v>
      </c>
      <c r="K734">
        <v>1439924246</v>
      </c>
      <c r="L734" s="12">
        <f t="shared" si="45"/>
        <v>42234.789884259255</v>
      </c>
      <c r="M734" t="b">
        <v>0</v>
      </c>
      <c r="N734">
        <v>34</v>
      </c>
      <c r="O734" t="b">
        <v>1</v>
      </c>
      <c r="P734" t="s">
        <v>8271</v>
      </c>
      <c r="Q734" s="10">
        <f t="shared" si="46"/>
        <v>100</v>
      </c>
      <c r="R734">
        <f t="shared" si="47"/>
        <v>41.029411764705884</v>
      </c>
      <c r="S734" t="s">
        <v>8321</v>
      </c>
      <c r="T734" t="s">
        <v>8322</v>
      </c>
    </row>
    <row r="735" spans="1:20" ht="58" x14ac:dyDescent="0.3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 s="9">
        <f t="shared" si="44"/>
        <v>41929.5</v>
      </c>
      <c r="K735">
        <v>1411417602</v>
      </c>
      <c r="L735" s="12">
        <f t="shared" si="45"/>
        <v>41904.851875</v>
      </c>
      <c r="M735" t="b">
        <v>0</v>
      </c>
      <c r="N735">
        <v>21</v>
      </c>
      <c r="O735" t="b">
        <v>1</v>
      </c>
      <c r="P735" t="s">
        <v>8269</v>
      </c>
      <c r="Q735" s="10">
        <f t="shared" si="46"/>
        <v>102.14714285714285</v>
      </c>
      <c r="R735">
        <f t="shared" si="47"/>
        <v>68.09809523809524</v>
      </c>
      <c r="S735" t="s">
        <v>8314</v>
      </c>
      <c r="T735" t="s">
        <v>8319</v>
      </c>
    </row>
    <row r="736" spans="1:20" ht="58" x14ac:dyDescent="0.3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 s="9">
        <f t="shared" si="44"/>
        <v>41719.876296296294</v>
      </c>
      <c r="K736">
        <v>1392847312</v>
      </c>
      <c r="L736" s="12">
        <f t="shared" si="45"/>
        <v>41689.917962962965</v>
      </c>
      <c r="M736" t="b">
        <v>0</v>
      </c>
      <c r="N736">
        <v>23</v>
      </c>
      <c r="O736" t="b">
        <v>1</v>
      </c>
      <c r="P736" t="s">
        <v>8274</v>
      </c>
      <c r="Q736" s="10">
        <f t="shared" si="46"/>
        <v>110.71428571428572</v>
      </c>
      <c r="R736">
        <f t="shared" si="47"/>
        <v>67.391304347826093</v>
      </c>
      <c r="S736" t="s">
        <v>8326</v>
      </c>
      <c r="T736" t="s">
        <v>8327</v>
      </c>
    </row>
    <row r="737" spans="1:20" ht="43.5" x14ac:dyDescent="0.3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 s="9">
        <f t="shared" si="44"/>
        <v>40926.833333333336</v>
      </c>
      <c r="K737">
        <v>1323131689</v>
      </c>
      <c r="L737" s="12">
        <f t="shared" si="45"/>
        <v>40883.024178240739</v>
      </c>
      <c r="M737" t="b">
        <v>0</v>
      </c>
      <c r="N737">
        <v>0</v>
      </c>
      <c r="O737" t="b">
        <v>0</v>
      </c>
      <c r="P737" t="s">
        <v>8278</v>
      </c>
      <c r="Q737" s="10">
        <f t="shared" si="46"/>
        <v>0</v>
      </c>
      <c r="R737" t="e">
        <f t="shared" si="47"/>
        <v>#DIV/0!</v>
      </c>
      <c r="S737" t="s">
        <v>8329</v>
      </c>
      <c r="T737" t="s">
        <v>8332</v>
      </c>
    </row>
    <row r="738" spans="1:20" ht="58" x14ac:dyDescent="0.3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 s="9">
        <f t="shared" si="44"/>
        <v>42336.621458333335</v>
      </c>
      <c r="K738">
        <v>1446562494</v>
      </c>
      <c r="L738" s="12">
        <f t="shared" si="45"/>
        <v>42311.621458333335</v>
      </c>
      <c r="M738" t="b">
        <v>0</v>
      </c>
      <c r="N738">
        <v>3</v>
      </c>
      <c r="O738" t="b">
        <v>0</v>
      </c>
      <c r="P738" t="s">
        <v>8271</v>
      </c>
      <c r="Q738" s="10">
        <f t="shared" si="46"/>
        <v>3.214285714285714</v>
      </c>
      <c r="R738">
        <f t="shared" si="47"/>
        <v>15</v>
      </c>
      <c r="S738" t="s">
        <v>8321</v>
      </c>
      <c r="T738" t="s">
        <v>8322</v>
      </c>
    </row>
    <row r="739" spans="1:20" ht="29" x14ac:dyDescent="0.3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 s="9">
        <f t="shared" si="44"/>
        <v>42575.125196759262</v>
      </c>
      <c r="K739">
        <v>1466737217</v>
      </c>
      <c r="L739" s="12">
        <f t="shared" si="45"/>
        <v>42545.125196759262</v>
      </c>
      <c r="M739" t="b">
        <v>0</v>
      </c>
      <c r="N739">
        <v>47</v>
      </c>
      <c r="O739" t="b">
        <v>1</v>
      </c>
      <c r="P739" t="s">
        <v>8277</v>
      </c>
      <c r="Q739" s="10">
        <f t="shared" si="46"/>
        <v>103.44827586206897</v>
      </c>
      <c r="R739">
        <f t="shared" si="47"/>
        <v>31.914893617021278</v>
      </c>
      <c r="S739" t="s">
        <v>8329</v>
      </c>
      <c r="T739" t="s">
        <v>8331</v>
      </c>
    </row>
    <row r="740" spans="1:20" ht="43.5" x14ac:dyDescent="0.3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 s="9">
        <f t="shared" si="44"/>
        <v>41947.773402777777</v>
      </c>
      <c r="K740">
        <v>1412530422</v>
      </c>
      <c r="L740" s="12">
        <f t="shared" si="45"/>
        <v>41917.731736111113</v>
      </c>
      <c r="M740" t="b">
        <v>0</v>
      </c>
      <c r="N740">
        <v>36</v>
      </c>
      <c r="O740" t="b">
        <v>1</v>
      </c>
      <c r="P740" t="s">
        <v>8265</v>
      </c>
      <c r="Q740" s="10">
        <f t="shared" si="46"/>
        <v>100.66666666666666</v>
      </c>
      <c r="R740">
        <f t="shared" si="47"/>
        <v>41.944444444444443</v>
      </c>
      <c r="S740" t="s">
        <v>8314</v>
      </c>
      <c r="T740" t="s">
        <v>8315</v>
      </c>
    </row>
    <row r="741" spans="1:20" ht="58" x14ac:dyDescent="0.3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 s="9">
        <f t="shared" si="44"/>
        <v>40391.125</v>
      </c>
      <c r="K741">
        <v>1274889241</v>
      </c>
      <c r="L741" s="12">
        <f t="shared" si="45"/>
        <v>40324.662511574075</v>
      </c>
      <c r="M741" t="b">
        <v>0</v>
      </c>
      <c r="N741">
        <v>34</v>
      </c>
      <c r="O741" t="b">
        <v>1</v>
      </c>
      <c r="P741" t="s">
        <v>8266</v>
      </c>
      <c r="Q741" s="10">
        <f t="shared" si="46"/>
        <v>114.66666666666667</v>
      </c>
      <c r="R741">
        <f t="shared" si="47"/>
        <v>50.588235294117645</v>
      </c>
      <c r="S741" t="s">
        <v>8314</v>
      </c>
      <c r="T741" t="s">
        <v>8316</v>
      </c>
    </row>
    <row r="742" spans="1:20" ht="29" x14ac:dyDescent="0.3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 s="9">
        <f t="shared" si="44"/>
        <v>41661.902766203704</v>
      </c>
      <c r="K742">
        <v>1387834799</v>
      </c>
      <c r="L742" s="12">
        <f t="shared" si="45"/>
        <v>41631.902766203704</v>
      </c>
      <c r="M742" t="b">
        <v>0</v>
      </c>
      <c r="N742">
        <v>39</v>
      </c>
      <c r="O742" t="b">
        <v>1</v>
      </c>
      <c r="P742" t="s">
        <v>8266</v>
      </c>
      <c r="Q742" s="10">
        <f t="shared" si="46"/>
        <v>106.01933333333334</v>
      </c>
      <c r="R742">
        <f t="shared" si="47"/>
        <v>40.776666666666664</v>
      </c>
      <c r="S742" t="s">
        <v>8314</v>
      </c>
      <c r="T742" t="s">
        <v>8316</v>
      </c>
    </row>
    <row r="743" spans="1:20" ht="43.5" x14ac:dyDescent="0.3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 s="9">
        <f t="shared" si="44"/>
        <v>41425.613078703704</v>
      </c>
      <c r="K743">
        <v>1364827370</v>
      </c>
      <c r="L743" s="12">
        <f t="shared" si="45"/>
        <v>41365.613078703704</v>
      </c>
      <c r="M743" t="b">
        <v>0</v>
      </c>
      <c r="N743">
        <v>47</v>
      </c>
      <c r="O743" t="b">
        <v>1</v>
      </c>
      <c r="P743" t="s">
        <v>8266</v>
      </c>
      <c r="Q743" s="10">
        <f t="shared" si="46"/>
        <v>246.66666666666669</v>
      </c>
      <c r="R743">
        <f t="shared" si="47"/>
        <v>78.723404255319153</v>
      </c>
      <c r="S743" t="s">
        <v>8314</v>
      </c>
      <c r="T743" t="s">
        <v>8316</v>
      </c>
    </row>
    <row r="744" spans="1:20" ht="43.5" x14ac:dyDescent="0.3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 s="9">
        <f t="shared" si="44"/>
        <v>42158.547395833331</v>
      </c>
      <c r="K744">
        <v>1429621695</v>
      </c>
      <c r="L744" s="12">
        <f t="shared" si="45"/>
        <v>42115.547395833331</v>
      </c>
      <c r="M744" t="b">
        <v>0</v>
      </c>
      <c r="N744">
        <v>3</v>
      </c>
      <c r="O744" t="b">
        <v>0</v>
      </c>
      <c r="P744" t="s">
        <v>8267</v>
      </c>
      <c r="Q744" s="10">
        <f t="shared" si="46"/>
        <v>2.666666666666667</v>
      </c>
      <c r="R744">
        <f t="shared" si="47"/>
        <v>13.333333333333334</v>
      </c>
      <c r="S744" t="s">
        <v>8314</v>
      </c>
      <c r="T744" t="s">
        <v>8317</v>
      </c>
    </row>
    <row r="745" spans="1:20" ht="43.5" x14ac:dyDescent="0.3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 s="9">
        <f t="shared" si="44"/>
        <v>42221.824062500003</v>
      </c>
      <c r="K745">
        <v>1436211999</v>
      </c>
      <c r="L745" s="12">
        <f t="shared" si="45"/>
        <v>42191.824062500003</v>
      </c>
      <c r="M745" t="b">
        <v>0</v>
      </c>
      <c r="N745">
        <v>0</v>
      </c>
      <c r="O745" t="b">
        <v>0</v>
      </c>
      <c r="P745" t="s">
        <v>8268</v>
      </c>
      <c r="Q745" s="10">
        <f t="shared" si="46"/>
        <v>0</v>
      </c>
      <c r="R745" t="e">
        <f t="shared" si="47"/>
        <v>#DIV/0!</v>
      </c>
      <c r="S745" t="s">
        <v>8314</v>
      </c>
      <c r="T745" t="s">
        <v>8318</v>
      </c>
    </row>
    <row r="746" spans="1:20" ht="58" x14ac:dyDescent="0.3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 s="9">
        <f t="shared" si="44"/>
        <v>41883.165972222225</v>
      </c>
      <c r="K746">
        <v>1404586762</v>
      </c>
      <c r="L746" s="12">
        <f t="shared" si="45"/>
        <v>41825.791226851856</v>
      </c>
      <c r="M746" t="b">
        <v>0</v>
      </c>
      <c r="N746">
        <v>2</v>
      </c>
      <c r="O746" t="b">
        <v>0</v>
      </c>
      <c r="P746" t="s">
        <v>8268</v>
      </c>
      <c r="Q746" s="10">
        <f t="shared" si="46"/>
        <v>3.4000000000000004</v>
      </c>
      <c r="R746">
        <f t="shared" si="47"/>
        <v>25.5</v>
      </c>
      <c r="S746" t="s">
        <v>8314</v>
      </c>
      <c r="T746" t="s">
        <v>8318</v>
      </c>
    </row>
    <row r="747" spans="1:20" ht="58" x14ac:dyDescent="0.3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 s="9">
        <f t="shared" si="44"/>
        <v>41887.18304398148</v>
      </c>
      <c r="K747">
        <v>1407299015</v>
      </c>
      <c r="L747" s="12">
        <f t="shared" si="45"/>
        <v>41857.18304398148</v>
      </c>
      <c r="M747" t="b">
        <v>0</v>
      </c>
      <c r="N747">
        <v>0</v>
      </c>
      <c r="O747" t="b">
        <v>0</v>
      </c>
      <c r="P747" t="s">
        <v>8268</v>
      </c>
      <c r="Q747" s="10">
        <f t="shared" si="46"/>
        <v>0</v>
      </c>
      <c r="R747" t="e">
        <f t="shared" si="47"/>
        <v>#DIV/0!</v>
      </c>
      <c r="S747" t="s">
        <v>8314</v>
      </c>
      <c r="T747" t="s">
        <v>8318</v>
      </c>
    </row>
    <row r="748" spans="1:20" ht="58" x14ac:dyDescent="0.3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 s="9">
        <f t="shared" si="44"/>
        <v>40954.650868055556</v>
      </c>
      <c r="K748">
        <v>1326728235</v>
      </c>
      <c r="L748" s="12">
        <f t="shared" si="45"/>
        <v>40924.650868055556</v>
      </c>
      <c r="M748" t="b">
        <v>1</v>
      </c>
      <c r="N748">
        <v>7</v>
      </c>
      <c r="O748" t="b">
        <v>1</v>
      </c>
      <c r="P748" t="s">
        <v>8269</v>
      </c>
      <c r="Q748" s="10">
        <f t="shared" si="46"/>
        <v>100.73333333333335</v>
      </c>
      <c r="R748">
        <f t="shared" si="47"/>
        <v>215.85714285714286</v>
      </c>
      <c r="S748" t="s">
        <v>8314</v>
      </c>
      <c r="T748" t="s">
        <v>8319</v>
      </c>
    </row>
    <row r="749" spans="1:20" ht="58" x14ac:dyDescent="0.3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 s="9">
        <f t="shared" si="44"/>
        <v>41047.83488425926</v>
      </c>
      <c r="K749">
        <v>1332187334</v>
      </c>
      <c r="L749" s="12">
        <f t="shared" si="45"/>
        <v>40987.83488425926</v>
      </c>
      <c r="M749" t="b">
        <v>0</v>
      </c>
      <c r="N749">
        <v>0</v>
      </c>
      <c r="O749" t="b">
        <v>0</v>
      </c>
      <c r="P749" t="s">
        <v>8270</v>
      </c>
      <c r="Q749" s="10">
        <f t="shared" si="46"/>
        <v>0</v>
      </c>
      <c r="R749" t="e">
        <f t="shared" si="47"/>
        <v>#DIV/0!</v>
      </c>
      <c r="S749" t="s">
        <v>8314</v>
      </c>
      <c r="T749" t="s">
        <v>8320</v>
      </c>
    </row>
    <row r="750" spans="1:20" ht="43.5" x14ac:dyDescent="0.3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 s="9">
        <f t="shared" si="44"/>
        <v>41860.613969907405</v>
      </c>
      <c r="K750">
        <v>1405003447</v>
      </c>
      <c r="L750" s="12">
        <f t="shared" si="45"/>
        <v>41830.613969907405</v>
      </c>
      <c r="M750" t="b">
        <v>0</v>
      </c>
      <c r="N750">
        <v>3</v>
      </c>
      <c r="O750" t="b">
        <v>0</v>
      </c>
      <c r="P750" t="s">
        <v>8270</v>
      </c>
      <c r="Q750" s="10">
        <f t="shared" si="46"/>
        <v>3.3333333333333335</v>
      </c>
      <c r="R750">
        <f t="shared" si="47"/>
        <v>16.666666666666668</v>
      </c>
      <c r="S750" t="s">
        <v>8314</v>
      </c>
      <c r="T750" t="s">
        <v>8320</v>
      </c>
    </row>
    <row r="751" spans="1:20" ht="43.5" x14ac:dyDescent="0.3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 s="9">
        <f t="shared" si="44"/>
        <v>42223.708333333328</v>
      </c>
      <c r="K751">
        <v>1436278344</v>
      </c>
      <c r="L751" s="12">
        <f t="shared" si="45"/>
        <v>42192.591944444444</v>
      </c>
      <c r="M751" t="b">
        <v>0</v>
      </c>
      <c r="N751">
        <v>23</v>
      </c>
      <c r="O751" t="b">
        <v>1</v>
      </c>
      <c r="P751" t="s">
        <v>8271</v>
      </c>
      <c r="Q751" s="10">
        <f t="shared" si="46"/>
        <v>113.99999999999999</v>
      </c>
      <c r="R751">
        <f t="shared" si="47"/>
        <v>74.347826086956516</v>
      </c>
      <c r="S751" t="s">
        <v>8321</v>
      </c>
      <c r="T751" t="s">
        <v>8322</v>
      </c>
    </row>
    <row r="752" spans="1:20" ht="43.5" x14ac:dyDescent="0.3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 s="9">
        <f t="shared" si="44"/>
        <v>41879.035370370373</v>
      </c>
      <c r="K752">
        <v>1406595056</v>
      </c>
      <c r="L752" s="12">
        <f t="shared" si="45"/>
        <v>41849.035370370373</v>
      </c>
      <c r="M752" t="b">
        <v>0</v>
      </c>
      <c r="N752">
        <v>0</v>
      </c>
      <c r="O752" t="b">
        <v>0</v>
      </c>
      <c r="P752" t="s">
        <v>8272</v>
      </c>
      <c r="Q752" s="10">
        <f t="shared" si="46"/>
        <v>0</v>
      </c>
      <c r="R752" t="e">
        <f t="shared" si="47"/>
        <v>#DIV/0!</v>
      </c>
      <c r="S752" t="s">
        <v>8323</v>
      </c>
      <c r="T752" t="s">
        <v>8324</v>
      </c>
    </row>
    <row r="753" spans="1:20" ht="43.5" x14ac:dyDescent="0.3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 s="9">
        <f t="shared" si="44"/>
        <v>41992.078518518523</v>
      </c>
      <c r="K753">
        <v>1413766384</v>
      </c>
      <c r="L753" s="12">
        <f t="shared" si="45"/>
        <v>41932.036851851852</v>
      </c>
      <c r="M753" t="b">
        <v>0</v>
      </c>
      <c r="N753">
        <v>48</v>
      </c>
      <c r="O753" t="b">
        <v>1</v>
      </c>
      <c r="P753" t="s">
        <v>8273</v>
      </c>
      <c r="Q753" s="10">
        <f t="shared" si="46"/>
        <v>112.4</v>
      </c>
      <c r="R753">
        <f t="shared" si="47"/>
        <v>35.125</v>
      </c>
      <c r="S753" t="s">
        <v>8323</v>
      </c>
      <c r="T753" t="s">
        <v>8325</v>
      </c>
    </row>
    <row r="754" spans="1:20" ht="29" x14ac:dyDescent="0.3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 s="9">
        <f t="shared" si="44"/>
        <v>41974.207638888889</v>
      </c>
      <c r="K754">
        <v>1414765794</v>
      </c>
      <c r="L754" s="12">
        <f t="shared" si="45"/>
        <v>41943.604097222218</v>
      </c>
      <c r="M754" t="b">
        <v>0</v>
      </c>
      <c r="N754">
        <v>41</v>
      </c>
      <c r="O754" t="b">
        <v>1</v>
      </c>
      <c r="P754" t="s">
        <v>8274</v>
      </c>
      <c r="Q754" s="10">
        <f t="shared" si="46"/>
        <v>106.73333333333332</v>
      </c>
      <c r="R754">
        <f t="shared" si="47"/>
        <v>39.048780487804876</v>
      </c>
      <c r="S754" t="s">
        <v>8326</v>
      </c>
      <c r="T754" t="s">
        <v>8327</v>
      </c>
    </row>
    <row r="755" spans="1:20" ht="58" x14ac:dyDescent="0.3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 s="9">
        <f t="shared" si="44"/>
        <v>40118.165972222225</v>
      </c>
      <c r="K755">
        <v>1252718519</v>
      </c>
      <c r="L755" s="12">
        <f t="shared" si="45"/>
        <v>40068.056932870371</v>
      </c>
      <c r="M755" t="b">
        <v>0</v>
      </c>
      <c r="N755">
        <v>1</v>
      </c>
      <c r="O755" t="b">
        <v>0</v>
      </c>
      <c r="P755" t="s">
        <v>8275</v>
      </c>
      <c r="Q755" s="10">
        <f t="shared" si="46"/>
        <v>3.3333333333333335</v>
      </c>
      <c r="R755">
        <f t="shared" si="47"/>
        <v>50</v>
      </c>
      <c r="S755" t="s">
        <v>8326</v>
      </c>
      <c r="T755" t="s">
        <v>8328</v>
      </c>
    </row>
    <row r="756" spans="1:20" ht="43.5" x14ac:dyDescent="0.3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 s="9">
        <f t="shared" si="44"/>
        <v>41026.916666666664</v>
      </c>
      <c r="K756">
        <v>1332182049</v>
      </c>
      <c r="L756" s="12">
        <f t="shared" si="45"/>
        <v>40987.773715277777</v>
      </c>
      <c r="M756" t="b">
        <v>0</v>
      </c>
      <c r="N756">
        <v>35</v>
      </c>
      <c r="O756" t="b">
        <v>1</v>
      </c>
      <c r="P756" t="s">
        <v>8276</v>
      </c>
      <c r="Q756" s="10">
        <f t="shared" si="46"/>
        <v>148.13333333333333</v>
      </c>
      <c r="R756">
        <f t="shared" si="47"/>
        <v>63.485714285714288</v>
      </c>
      <c r="S756" t="s">
        <v>8329</v>
      </c>
      <c r="T756" t="s">
        <v>8330</v>
      </c>
    </row>
    <row r="757" spans="1:20" ht="43.5" x14ac:dyDescent="0.3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 s="9">
        <f t="shared" si="44"/>
        <v>41893.433495370373</v>
      </c>
      <c r="K757">
        <v>1407839054</v>
      </c>
      <c r="L757" s="12">
        <f t="shared" si="45"/>
        <v>41863.433495370373</v>
      </c>
      <c r="M757" t="b">
        <v>0</v>
      </c>
      <c r="N757">
        <v>56</v>
      </c>
      <c r="O757" t="b">
        <v>1</v>
      </c>
      <c r="P757" t="s">
        <v>8276</v>
      </c>
      <c r="Q757" s="10">
        <f t="shared" si="46"/>
        <v>152.13333333333335</v>
      </c>
      <c r="R757">
        <f t="shared" si="47"/>
        <v>40.75</v>
      </c>
      <c r="S757" t="s">
        <v>8329</v>
      </c>
      <c r="T757" t="s">
        <v>8330</v>
      </c>
    </row>
    <row r="758" spans="1:20" ht="43.5" x14ac:dyDescent="0.3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 s="9">
        <f t="shared" si="44"/>
        <v>41153.056273148148</v>
      </c>
      <c r="K758">
        <v>1343870462</v>
      </c>
      <c r="L758" s="12">
        <f t="shared" si="45"/>
        <v>41123.056273148148</v>
      </c>
      <c r="M758" t="b">
        <v>0</v>
      </c>
      <c r="N758">
        <v>27</v>
      </c>
      <c r="O758" t="b">
        <v>1</v>
      </c>
      <c r="P758" t="s">
        <v>8276</v>
      </c>
      <c r="Q758" s="10">
        <f t="shared" si="46"/>
        <v>105</v>
      </c>
      <c r="R758">
        <f t="shared" si="47"/>
        <v>58.333333333333336</v>
      </c>
      <c r="S758" t="s">
        <v>8329</v>
      </c>
      <c r="T758" t="s">
        <v>8330</v>
      </c>
    </row>
    <row r="759" spans="1:20" ht="29" x14ac:dyDescent="0.3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 s="9">
        <f t="shared" si="44"/>
        <v>41110.960243055553</v>
      </c>
      <c r="K759">
        <v>1340233365</v>
      </c>
      <c r="L759" s="12">
        <f t="shared" si="45"/>
        <v>41080.960243055553</v>
      </c>
      <c r="M759" t="b">
        <v>0</v>
      </c>
      <c r="N759">
        <v>96</v>
      </c>
      <c r="O759" t="b">
        <v>1</v>
      </c>
      <c r="P759" t="s">
        <v>8276</v>
      </c>
      <c r="Q759" s="10">
        <f t="shared" si="46"/>
        <v>159.99600000000001</v>
      </c>
      <c r="R759">
        <f t="shared" si="47"/>
        <v>24.999375000000001</v>
      </c>
      <c r="S759" t="s">
        <v>8329</v>
      </c>
      <c r="T759" t="s">
        <v>8330</v>
      </c>
    </row>
    <row r="760" spans="1:20" ht="43.5" x14ac:dyDescent="0.3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 s="9">
        <f t="shared" si="44"/>
        <v>40979.207638888889</v>
      </c>
      <c r="K760">
        <v>1326810211</v>
      </c>
      <c r="L760" s="12">
        <f t="shared" si="45"/>
        <v>40925.599664351852</v>
      </c>
      <c r="M760" t="b">
        <v>0</v>
      </c>
      <c r="N760">
        <v>23</v>
      </c>
      <c r="O760" t="b">
        <v>1</v>
      </c>
      <c r="P760" t="s">
        <v>8276</v>
      </c>
      <c r="Q760" s="10">
        <f t="shared" si="46"/>
        <v>137.11066666666665</v>
      </c>
      <c r="R760">
        <f t="shared" si="47"/>
        <v>89.419999999999987</v>
      </c>
      <c r="S760" t="s">
        <v>8329</v>
      </c>
      <c r="T760" t="s">
        <v>8330</v>
      </c>
    </row>
    <row r="761" spans="1:20" ht="43.5" x14ac:dyDescent="0.3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 s="9">
        <f t="shared" si="44"/>
        <v>41026.646921296298</v>
      </c>
      <c r="K761">
        <v>1332948694</v>
      </c>
      <c r="L761" s="12">
        <f t="shared" si="45"/>
        <v>40996.646921296298</v>
      </c>
      <c r="M761" t="b">
        <v>0</v>
      </c>
      <c r="N761">
        <v>20</v>
      </c>
      <c r="O761" t="b">
        <v>1</v>
      </c>
      <c r="P761" t="s">
        <v>8276</v>
      </c>
      <c r="Q761" s="10">
        <f t="shared" si="46"/>
        <v>233.33333333333334</v>
      </c>
      <c r="R761">
        <f t="shared" si="47"/>
        <v>175</v>
      </c>
      <c r="S761" t="s">
        <v>8329</v>
      </c>
      <c r="T761" t="s">
        <v>8330</v>
      </c>
    </row>
    <row r="762" spans="1:20" ht="43.5" x14ac:dyDescent="0.3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 s="9">
        <f t="shared" si="44"/>
        <v>40792.860532407409</v>
      </c>
      <c r="K762">
        <v>1312490350</v>
      </c>
      <c r="L762" s="12">
        <f t="shared" si="45"/>
        <v>40759.860532407409</v>
      </c>
      <c r="M762" t="b">
        <v>0</v>
      </c>
      <c r="N762">
        <v>14</v>
      </c>
      <c r="O762" t="b">
        <v>0</v>
      </c>
      <c r="P762" t="s">
        <v>8279</v>
      </c>
      <c r="Q762" s="10">
        <f t="shared" si="46"/>
        <v>20.133333333333333</v>
      </c>
      <c r="R762">
        <f t="shared" si="47"/>
        <v>21.571428571428573</v>
      </c>
      <c r="S762" t="s">
        <v>8329</v>
      </c>
      <c r="T762" t="s">
        <v>8333</v>
      </c>
    </row>
    <row r="763" spans="1:20" ht="43.5" x14ac:dyDescent="0.3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 s="9">
        <f t="shared" si="44"/>
        <v>41146.763275462967</v>
      </c>
      <c r="K763">
        <v>1343326747</v>
      </c>
      <c r="L763" s="12">
        <f t="shared" si="45"/>
        <v>41116.763275462967</v>
      </c>
      <c r="M763" t="b">
        <v>0</v>
      </c>
      <c r="N763">
        <v>0</v>
      </c>
      <c r="O763" t="b">
        <v>0</v>
      </c>
      <c r="P763" t="s">
        <v>8278</v>
      </c>
      <c r="Q763" s="10">
        <f t="shared" si="46"/>
        <v>0</v>
      </c>
      <c r="R763" t="e">
        <f t="shared" si="47"/>
        <v>#DIV/0!</v>
      </c>
      <c r="S763" t="s">
        <v>8329</v>
      </c>
      <c r="T763" t="s">
        <v>8332</v>
      </c>
    </row>
    <row r="764" spans="1:20" ht="43.5" x14ac:dyDescent="0.3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 s="9">
        <f t="shared" si="44"/>
        <v>42448.190081018518</v>
      </c>
      <c r="K764">
        <v>1455773623</v>
      </c>
      <c r="L764" s="12">
        <f t="shared" si="45"/>
        <v>42418.231747685189</v>
      </c>
      <c r="M764" t="b">
        <v>0</v>
      </c>
      <c r="N764">
        <v>61</v>
      </c>
      <c r="O764" t="b">
        <v>1</v>
      </c>
      <c r="P764" t="s">
        <v>8280</v>
      </c>
      <c r="Q764" s="10">
        <f t="shared" si="46"/>
        <v>145.33333333333334</v>
      </c>
      <c r="R764">
        <f t="shared" si="47"/>
        <v>35.73770491803279</v>
      </c>
      <c r="S764" t="s">
        <v>8329</v>
      </c>
      <c r="T764" t="s">
        <v>8334</v>
      </c>
    </row>
    <row r="765" spans="1:20" ht="43.5" x14ac:dyDescent="0.3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 s="9">
        <f t="shared" si="44"/>
        <v>42800.172824074078</v>
      </c>
      <c r="K765">
        <v>1486613332</v>
      </c>
      <c r="L765" s="12">
        <f t="shared" si="45"/>
        <v>42775.172824074078</v>
      </c>
      <c r="M765" t="b">
        <v>0</v>
      </c>
      <c r="N765">
        <v>1</v>
      </c>
      <c r="O765" t="b">
        <v>0</v>
      </c>
      <c r="P765" t="s">
        <v>8281</v>
      </c>
      <c r="Q765" s="10">
        <f t="shared" si="46"/>
        <v>1</v>
      </c>
      <c r="R765">
        <f t="shared" si="47"/>
        <v>15</v>
      </c>
      <c r="S765" t="s">
        <v>8335</v>
      </c>
      <c r="T765" t="s">
        <v>8336</v>
      </c>
    </row>
    <row r="766" spans="1:20" ht="29" x14ac:dyDescent="0.3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 s="9">
        <f t="shared" si="44"/>
        <v>41727.041666666664</v>
      </c>
      <c r="K766">
        <v>1393034470</v>
      </c>
      <c r="L766" s="12">
        <f t="shared" si="45"/>
        <v>41692.084143518521</v>
      </c>
      <c r="M766" t="b">
        <v>1</v>
      </c>
      <c r="N766">
        <v>41</v>
      </c>
      <c r="O766" t="b">
        <v>1</v>
      </c>
      <c r="P766" t="s">
        <v>8276</v>
      </c>
      <c r="Q766" s="10">
        <f t="shared" si="46"/>
        <v>119</v>
      </c>
      <c r="R766">
        <f t="shared" si="47"/>
        <v>43.536585365853661</v>
      </c>
      <c r="S766" t="s">
        <v>8329</v>
      </c>
      <c r="T766" t="s">
        <v>8330</v>
      </c>
    </row>
    <row r="767" spans="1:20" ht="43.5" x14ac:dyDescent="0.3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 s="9">
        <f t="shared" si="44"/>
        <v>42052.583333333328</v>
      </c>
      <c r="K767">
        <v>1423041227</v>
      </c>
      <c r="L767" s="12">
        <f t="shared" si="45"/>
        <v>42039.384571759263</v>
      </c>
      <c r="M767" t="b">
        <v>0</v>
      </c>
      <c r="N767">
        <v>20</v>
      </c>
      <c r="O767" t="b">
        <v>1</v>
      </c>
      <c r="P767" t="s">
        <v>8271</v>
      </c>
      <c r="Q767" s="10">
        <f t="shared" si="46"/>
        <v>108.33333333333333</v>
      </c>
      <c r="R767">
        <f t="shared" si="47"/>
        <v>81.25</v>
      </c>
      <c r="S767" t="s">
        <v>8321</v>
      </c>
      <c r="T767" t="s">
        <v>8322</v>
      </c>
    </row>
    <row r="768" spans="1:20" ht="43.5" x14ac:dyDescent="0.3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 s="9">
        <f t="shared" si="44"/>
        <v>42739.134780092587</v>
      </c>
      <c r="K768">
        <v>1480907645</v>
      </c>
      <c r="L768" s="12">
        <f t="shared" si="45"/>
        <v>42709.134780092587</v>
      </c>
      <c r="M768" t="b">
        <v>0</v>
      </c>
      <c r="N768">
        <v>52</v>
      </c>
      <c r="O768" t="b">
        <v>1</v>
      </c>
      <c r="P768" t="s">
        <v>8271</v>
      </c>
      <c r="Q768" s="10">
        <f t="shared" si="46"/>
        <v>125.06666666666666</v>
      </c>
      <c r="R768">
        <f t="shared" si="47"/>
        <v>36.07692307692308</v>
      </c>
      <c r="S768" t="s">
        <v>8321</v>
      </c>
      <c r="T768" t="s">
        <v>8322</v>
      </c>
    </row>
    <row r="769" spans="1:20" ht="43.5" x14ac:dyDescent="0.3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 s="9">
        <f t="shared" si="44"/>
        <v>42551.789803240739</v>
      </c>
      <c r="K769">
        <v>1464807439</v>
      </c>
      <c r="L769" s="12">
        <f t="shared" si="45"/>
        <v>42522.789803240739</v>
      </c>
      <c r="M769" t="b">
        <v>0</v>
      </c>
      <c r="N769">
        <v>139</v>
      </c>
      <c r="O769" t="b">
        <v>1</v>
      </c>
      <c r="P769" t="s">
        <v>8274</v>
      </c>
      <c r="Q769" s="10">
        <f t="shared" si="46"/>
        <v>377.73333333333335</v>
      </c>
      <c r="R769">
        <f t="shared" si="47"/>
        <v>40.762589928057551</v>
      </c>
      <c r="S769" t="s">
        <v>8326</v>
      </c>
      <c r="T769" t="s">
        <v>8327</v>
      </c>
    </row>
    <row r="770" spans="1:20" ht="29" x14ac:dyDescent="0.3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 s="9">
        <f t="shared" ref="J770:J833" si="48">(((I770/60)/60)/24)+DATE(1970,1,1)</f>
        <v>41123.900694444441</v>
      </c>
      <c r="K770">
        <v>1341524220</v>
      </c>
      <c r="L770" s="12">
        <f t="shared" ref="L770:L833" si="49">(((K770/60)/60)/24)+DATE(1970,1,1)</f>
        <v>41095.900694444441</v>
      </c>
      <c r="M770" t="b">
        <v>0</v>
      </c>
      <c r="N770">
        <v>81</v>
      </c>
      <c r="O770" t="b">
        <v>1</v>
      </c>
      <c r="P770" t="s">
        <v>8274</v>
      </c>
      <c r="Q770" s="10">
        <f t="shared" ref="Q770:Q833" si="50">(E770/D770)*100</f>
        <v>173.2</v>
      </c>
      <c r="R770">
        <f t="shared" ref="R770:R833" si="51">E770/N770</f>
        <v>32.074074074074076</v>
      </c>
      <c r="S770" t="s">
        <v>8326</v>
      </c>
      <c r="T770" t="s">
        <v>8327</v>
      </c>
    </row>
    <row r="771" spans="1:20" ht="29" x14ac:dyDescent="0.3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 s="9">
        <f t="shared" si="48"/>
        <v>41563.00335648148</v>
      </c>
      <c r="K771">
        <v>1380585890</v>
      </c>
      <c r="L771" s="12">
        <f t="shared" si="49"/>
        <v>41548.00335648148</v>
      </c>
      <c r="M771" t="b">
        <v>0</v>
      </c>
      <c r="N771">
        <v>20</v>
      </c>
      <c r="O771" t="b">
        <v>1</v>
      </c>
      <c r="P771" t="s">
        <v>8276</v>
      </c>
      <c r="Q771" s="10">
        <f t="shared" si="50"/>
        <v>103.66666666666666</v>
      </c>
      <c r="R771">
        <f t="shared" si="51"/>
        <v>77.75</v>
      </c>
      <c r="S771" t="s">
        <v>8329</v>
      </c>
      <c r="T771" t="s">
        <v>8330</v>
      </c>
    </row>
    <row r="772" spans="1:20" ht="43.5" x14ac:dyDescent="0.3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 s="9">
        <f t="shared" si="48"/>
        <v>42454.12023148148</v>
      </c>
      <c r="K772">
        <v>1456285988</v>
      </c>
      <c r="L772" s="12">
        <f t="shared" si="49"/>
        <v>42424.161898148144</v>
      </c>
      <c r="M772" t="b">
        <v>0</v>
      </c>
      <c r="N772">
        <v>66</v>
      </c>
      <c r="O772" t="b">
        <v>1</v>
      </c>
      <c r="P772" t="s">
        <v>8276</v>
      </c>
      <c r="Q772" s="10">
        <f t="shared" si="50"/>
        <v>189.46666666666667</v>
      </c>
      <c r="R772">
        <f t="shared" si="51"/>
        <v>43.060606060606062</v>
      </c>
      <c r="S772" t="s">
        <v>8329</v>
      </c>
      <c r="T772" t="s">
        <v>8330</v>
      </c>
    </row>
    <row r="773" spans="1:20" ht="43.5" x14ac:dyDescent="0.3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 s="9">
        <f t="shared" si="48"/>
        <v>42515.64534722222</v>
      </c>
      <c r="K773">
        <v>1461598158</v>
      </c>
      <c r="L773" s="12">
        <f t="shared" si="49"/>
        <v>42485.64534722222</v>
      </c>
      <c r="M773" t="b">
        <v>0</v>
      </c>
      <c r="N773">
        <v>0</v>
      </c>
      <c r="O773" t="b">
        <v>0</v>
      </c>
      <c r="P773" t="s">
        <v>8287</v>
      </c>
      <c r="Q773" s="10">
        <f t="shared" si="50"/>
        <v>0</v>
      </c>
      <c r="R773" t="e">
        <f t="shared" si="51"/>
        <v>#DIV/0!</v>
      </c>
      <c r="S773" t="s">
        <v>8326</v>
      </c>
      <c r="T773" t="s">
        <v>8345</v>
      </c>
    </row>
    <row r="774" spans="1:20" ht="58" x14ac:dyDescent="0.3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 s="9">
        <f t="shared" si="48"/>
        <v>41271.827118055553</v>
      </c>
      <c r="K774">
        <v>1354909863</v>
      </c>
      <c r="L774" s="12">
        <f t="shared" si="49"/>
        <v>41250.827118055553</v>
      </c>
      <c r="M774" t="b">
        <v>1</v>
      </c>
      <c r="N774">
        <v>81</v>
      </c>
      <c r="O774" t="b">
        <v>1</v>
      </c>
      <c r="P774" t="s">
        <v>8288</v>
      </c>
      <c r="Q774" s="10">
        <f t="shared" si="50"/>
        <v>125.13333333333334</v>
      </c>
      <c r="R774">
        <f t="shared" si="51"/>
        <v>23.172839506172838</v>
      </c>
      <c r="S774" t="s">
        <v>8326</v>
      </c>
      <c r="T774" t="s">
        <v>8346</v>
      </c>
    </row>
    <row r="775" spans="1:20" x14ac:dyDescent="0.3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 s="9">
        <f t="shared" si="48"/>
        <v>40969.979618055557</v>
      </c>
      <c r="K775">
        <v>1328052639</v>
      </c>
      <c r="L775" s="12">
        <f t="shared" si="49"/>
        <v>40939.979618055557</v>
      </c>
      <c r="M775" t="b">
        <v>1</v>
      </c>
      <c r="N775">
        <v>47</v>
      </c>
      <c r="O775" t="b">
        <v>1</v>
      </c>
      <c r="P775" t="s">
        <v>8288</v>
      </c>
      <c r="Q775" s="10">
        <f t="shared" si="50"/>
        <v>120.51600000000001</v>
      </c>
      <c r="R775">
        <f t="shared" si="51"/>
        <v>38.462553191489363</v>
      </c>
      <c r="S775" t="s">
        <v>8326</v>
      </c>
      <c r="T775" t="s">
        <v>8346</v>
      </c>
    </row>
    <row r="776" spans="1:20" ht="43.5" x14ac:dyDescent="0.3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 s="9">
        <f t="shared" si="48"/>
        <v>41898.475219907406</v>
      </c>
      <c r="K776">
        <v>1405682659</v>
      </c>
      <c r="L776" s="12">
        <f t="shared" si="49"/>
        <v>41838.475219907406</v>
      </c>
      <c r="M776" t="b">
        <v>0</v>
      </c>
      <c r="N776">
        <v>0</v>
      </c>
      <c r="O776" t="b">
        <v>0</v>
      </c>
      <c r="P776" t="s">
        <v>8275</v>
      </c>
      <c r="Q776" s="10">
        <f t="shared" si="50"/>
        <v>0</v>
      </c>
      <c r="R776" t="e">
        <f t="shared" si="51"/>
        <v>#DIV/0!</v>
      </c>
      <c r="S776" t="s">
        <v>8326</v>
      </c>
      <c r="T776" t="s">
        <v>8328</v>
      </c>
    </row>
    <row r="777" spans="1:20" ht="43.5" x14ac:dyDescent="0.3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 s="9">
        <f t="shared" si="48"/>
        <v>41844.785925925928</v>
      </c>
      <c r="K777">
        <v>1403635904</v>
      </c>
      <c r="L777" s="12">
        <f t="shared" si="49"/>
        <v>41814.785925925928</v>
      </c>
      <c r="M777" t="b">
        <v>1</v>
      </c>
      <c r="N777">
        <v>43</v>
      </c>
      <c r="O777" t="b">
        <v>1</v>
      </c>
      <c r="P777" t="s">
        <v>8285</v>
      </c>
      <c r="Q777" s="10">
        <f t="shared" si="50"/>
        <v>111.4</v>
      </c>
      <c r="R777">
        <f t="shared" si="51"/>
        <v>38.860465116279073</v>
      </c>
      <c r="S777" t="s">
        <v>8342</v>
      </c>
      <c r="T777" t="s">
        <v>8343</v>
      </c>
    </row>
    <row r="778" spans="1:20" ht="43.5" x14ac:dyDescent="0.3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 s="9">
        <f t="shared" si="48"/>
        <v>42555.153055555551</v>
      </c>
      <c r="K778">
        <v>1465011624</v>
      </c>
      <c r="L778" s="12">
        <f t="shared" si="49"/>
        <v>42525.153055555551</v>
      </c>
      <c r="M778" t="b">
        <v>0</v>
      </c>
      <c r="N778">
        <v>12</v>
      </c>
      <c r="O778" t="b">
        <v>0</v>
      </c>
      <c r="P778" t="s">
        <v>8289</v>
      </c>
      <c r="Q778" s="10">
        <f t="shared" si="50"/>
        <v>45.133333333333333</v>
      </c>
      <c r="R778">
        <f t="shared" si="51"/>
        <v>56.416666666666664</v>
      </c>
      <c r="S778" t="s">
        <v>8342</v>
      </c>
      <c r="T778" t="s">
        <v>8347</v>
      </c>
    </row>
    <row r="779" spans="1:20" ht="29" x14ac:dyDescent="0.3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 s="9">
        <f t="shared" si="48"/>
        <v>42099.062754629631</v>
      </c>
      <c r="K779">
        <v>1425609022</v>
      </c>
      <c r="L779" s="12">
        <f t="shared" si="49"/>
        <v>42069.104421296302</v>
      </c>
      <c r="M779" t="b">
        <v>0</v>
      </c>
      <c r="N779">
        <v>0</v>
      </c>
      <c r="O779" t="b">
        <v>0</v>
      </c>
      <c r="P779" t="s">
        <v>8291</v>
      </c>
      <c r="Q779" s="10">
        <f t="shared" si="50"/>
        <v>0</v>
      </c>
      <c r="R779" t="e">
        <f t="shared" si="51"/>
        <v>#DIV/0!</v>
      </c>
      <c r="S779" t="s">
        <v>8342</v>
      </c>
      <c r="T779" t="s">
        <v>8349</v>
      </c>
    </row>
    <row r="780" spans="1:20" ht="43.5" x14ac:dyDescent="0.3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 s="9">
        <f t="shared" si="48"/>
        <v>40830.958333333336</v>
      </c>
      <c r="K780">
        <v>1314947317</v>
      </c>
      <c r="L780" s="12">
        <f t="shared" si="49"/>
        <v>40788.297650462962</v>
      </c>
      <c r="M780" t="b">
        <v>0</v>
      </c>
      <c r="N780">
        <v>32</v>
      </c>
      <c r="O780" t="b">
        <v>1</v>
      </c>
      <c r="P780" t="s">
        <v>8276</v>
      </c>
      <c r="Q780" s="10">
        <f t="shared" si="50"/>
        <v>100.16666666666667</v>
      </c>
      <c r="R780">
        <f t="shared" si="51"/>
        <v>46.953125</v>
      </c>
      <c r="S780" t="s">
        <v>8329</v>
      </c>
      <c r="T780" t="s">
        <v>8330</v>
      </c>
    </row>
    <row r="781" spans="1:20" ht="43.5" x14ac:dyDescent="0.3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 s="9">
        <f t="shared" si="48"/>
        <v>40849.333333333336</v>
      </c>
      <c r="K781">
        <v>1315612909</v>
      </c>
      <c r="L781" s="12">
        <f t="shared" si="49"/>
        <v>40796.001261574071</v>
      </c>
      <c r="M781" t="b">
        <v>0</v>
      </c>
      <c r="N781">
        <v>4</v>
      </c>
      <c r="O781" t="b">
        <v>1</v>
      </c>
      <c r="P781" t="s">
        <v>8276</v>
      </c>
      <c r="Q781" s="10">
        <f t="shared" si="50"/>
        <v>118.33333333333333</v>
      </c>
      <c r="R781">
        <f t="shared" si="51"/>
        <v>443.75</v>
      </c>
      <c r="S781" t="s">
        <v>8329</v>
      </c>
      <c r="T781" t="s">
        <v>8330</v>
      </c>
    </row>
    <row r="782" spans="1:20" ht="43.5" x14ac:dyDescent="0.3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 s="9">
        <f t="shared" si="48"/>
        <v>41341.654340277775</v>
      </c>
      <c r="K782">
        <v>1359301335</v>
      </c>
      <c r="L782" s="12">
        <f t="shared" si="49"/>
        <v>41301.654340277775</v>
      </c>
      <c r="M782" t="b">
        <v>0</v>
      </c>
      <c r="N782">
        <v>27</v>
      </c>
      <c r="O782" t="b">
        <v>1</v>
      </c>
      <c r="P782" t="s">
        <v>8276</v>
      </c>
      <c r="Q782" s="10">
        <f t="shared" si="50"/>
        <v>105.06666666666666</v>
      </c>
      <c r="R782">
        <f t="shared" si="51"/>
        <v>58.370370370370374</v>
      </c>
      <c r="S782" t="s">
        <v>8329</v>
      </c>
      <c r="T782" t="s">
        <v>8330</v>
      </c>
    </row>
    <row r="783" spans="1:20" ht="43.5" x14ac:dyDescent="0.3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 s="9">
        <f t="shared" si="48"/>
        <v>41897.18618055556</v>
      </c>
      <c r="K783">
        <v>1408940886</v>
      </c>
      <c r="L783" s="12">
        <f t="shared" si="49"/>
        <v>41876.18618055556</v>
      </c>
      <c r="M783" t="b">
        <v>0</v>
      </c>
      <c r="N783">
        <v>23</v>
      </c>
      <c r="O783" t="b">
        <v>1</v>
      </c>
      <c r="P783" t="s">
        <v>8276</v>
      </c>
      <c r="Q783" s="10">
        <f t="shared" si="50"/>
        <v>133.33333333333331</v>
      </c>
      <c r="R783">
        <f t="shared" si="51"/>
        <v>86.956521739130437</v>
      </c>
      <c r="S783" t="s">
        <v>8329</v>
      </c>
      <c r="T783" t="s">
        <v>8330</v>
      </c>
    </row>
    <row r="784" spans="1:20" ht="29" x14ac:dyDescent="0.3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 s="9">
        <f t="shared" si="48"/>
        <v>41004.750231481477</v>
      </c>
      <c r="K784">
        <v>1331060420</v>
      </c>
      <c r="L784" s="12">
        <f t="shared" si="49"/>
        <v>40974.791898148149</v>
      </c>
      <c r="M784" t="b">
        <v>0</v>
      </c>
      <c r="N784">
        <v>48</v>
      </c>
      <c r="O784" t="b">
        <v>1</v>
      </c>
      <c r="P784" t="s">
        <v>8292</v>
      </c>
      <c r="Q784" s="10">
        <f t="shared" si="50"/>
        <v>142.86666666666667</v>
      </c>
      <c r="R784">
        <f t="shared" si="51"/>
        <v>44.645833333333336</v>
      </c>
      <c r="S784" t="s">
        <v>8329</v>
      </c>
      <c r="T784" t="s">
        <v>8350</v>
      </c>
    </row>
    <row r="785" spans="1:20" ht="43.5" x14ac:dyDescent="0.3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 s="9">
        <f t="shared" si="48"/>
        <v>41676.854988425926</v>
      </c>
      <c r="K785">
        <v>1390509071</v>
      </c>
      <c r="L785" s="12">
        <f t="shared" si="49"/>
        <v>41662.854988425926</v>
      </c>
      <c r="M785" t="b">
        <v>0</v>
      </c>
      <c r="N785">
        <v>49</v>
      </c>
      <c r="O785" t="b">
        <v>1</v>
      </c>
      <c r="P785" t="s">
        <v>8292</v>
      </c>
      <c r="Q785" s="10">
        <f t="shared" si="50"/>
        <v>118.39999999999999</v>
      </c>
      <c r="R785">
        <f t="shared" si="51"/>
        <v>36.244897959183675</v>
      </c>
      <c r="S785" t="s">
        <v>8329</v>
      </c>
      <c r="T785" t="s">
        <v>8350</v>
      </c>
    </row>
    <row r="786" spans="1:20" ht="29" x14ac:dyDescent="0.3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 s="9">
        <f t="shared" si="48"/>
        <v>41876.859814814816</v>
      </c>
      <c r="K786">
        <v>1407184688</v>
      </c>
      <c r="L786" s="12">
        <f t="shared" si="49"/>
        <v>41855.859814814816</v>
      </c>
      <c r="M786" t="b">
        <v>1</v>
      </c>
      <c r="N786">
        <v>0</v>
      </c>
      <c r="O786" t="b">
        <v>0</v>
      </c>
      <c r="P786" t="s">
        <v>8285</v>
      </c>
      <c r="Q786" s="10">
        <f t="shared" si="50"/>
        <v>0</v>
      </c>
      <c r="R786" t="e">
        <f t="shared" si="51"/>
        <v>#DIV/0!</v>
      </c>
      <c r="S786" t="s">
        <v>8342</v>
      </c>
      <c r="T786" t="s">
        <v>8343</v>
      </c>
    </row>
    <row r="787" spans="1:20" ht="43.5" x14ac:dyDescent="0.3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 s="9">
        <f t="shared" si="48"/>
        <v>40564.916666666664</v>
      </c>
      <c r="K787">
        <v>1291428371</v>
      </c>
      <c r="L787" s="12">
        <f t="shared" si="49"/>
        <v>40516.087627314817</v>
      </c>
      <c r="M787" t="b">
        <v>0</v>
      </c>
      <c r="N787">
        <v>33</v>
      </c>
      <c r="O787" t="b">
        <v>1</v>
      </c>
      <c r="P787" t="s">
        <v>8276</v>
      </c>
      <c r="Q787" s="10">
        <f t="shared" si="50"/>
        <v>166.68333333333334</v>
      </c>
      <c r="R787">
        <f t="shared" si="51"/>
        <v>75.765151515151516</v>
      </c>
      <c r="S787" t="s">
        <v>8329</v>
      </c>
      <c r="T787" t="s">
        <v>8330</v>
      </c>
    </row>
    <row r="788" spans="1:20" ht="43.5" x14ac:dyDescent="0.3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 s="9">
        <f t="shared" si="48"/>
        <v>40705.125</v>
      </c>
      <c r="K788">
        <v>1304464914</v>
      </c>
      <c r="L788" s="12">
        <f t="shared" si="49"/>
        <v>40666.973541666666</v>
      </c>
      <c r="M788" t="b">
        <v>0</v>
      </c>
      <c r="N788">
        <v>20</v>
      </c>
      <c r="O788" t="b">
        <v>1</v>
      </c>
      <c r="P788" t="s">
        <v>8276</v>
      </c>
      <c r="Q788" s="10">
        <f t="shared" si="50"/>
        <v>101.4</v>
      </c>
      <c r="R788">
        <f t="shared" si="51"/>
        <v>76.05</v>
      </c>
      <c r="S788" t="s">
        <v>8329</v>
      </c>
      <c r="T788" t="s">
        <v>8330</v>
      </c>
    </row>
    <row r="789" spans="1:20" ht="29" x14ac:dyDescent="0.3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 s="9">
        <f t="shared" si="48"/>
        <v>41104.221562500003</v>
      </c>
      <c r="K789">
        <v>1339651143</v>
      </c>
      <c r="L789" s="12">
        <f t="shared" si="49"/>
        <v>41074.221562500003</v>
      </c>
      <c r="M789" t="b">
        <v>0</v>
      </c>
      <c r="N789">
        <v>38</v>
      </c>
      <c r="O789" t="b">
        <v>1</v>
      </c>
      <c r="P789" t="s">
        <v>8279</v>
      </c>
      <c r="Q789" s="10">
        <f t="shared" si="50"/>
        <v>136.80000000000001</v>
      </c>
      <c r="R789">
        <f t="shared" si="51"/>
        <v>54</v>
      </c>
      <c r="S789" t="s">
        <v>8329</v>
      </c>
      <c r="T789" t="s">
        <v>8333</v>
      </c>
    </row>
    <row r="790" spans="1:20" ht="43.5" x14ac:dyDescent="0.3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 s="9">
        <f t="shared" si="48"/>
        <v>41558</v>
      </c>
      <c r="K790">
        <v>1379540288</v>
      </c>
      <c r="L790" s="12">
        <f t="shared" si="49"/>
        <v>41535.90148148148</v>
      </c>
      <c r="M790" t="b">
        <v>0</v>
      </c>
      <c r="N790">
        <v>52</v>
      </c>
      <c r="O790" t="b">
        <v>1</v>
      </c>
      <c r="P790" t="s">
        <v>8279</v>
      </c>
      <c r="Q790" s="10">
        <f t="shared" si="50"/>
        <v>110.33333333333333</v>
      </c>
      <c r="R790">
        <f t="shared" si="51"/>
        <v>31.826923076923077</v>
      </c>
      <c r="S790" t="s">
        <v>8329</v>
      </c>
      <c r="T790" t="s">
        <v>8333</v>
      </c>
    </row>
    <row r="791" spans="1:20" ht="58" x14ac:dyDescent="0.3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 s="9">
        <f t="shared" si="48"/>
        <v>40484.018055555556</v>
      </c>
      <c r="K791">
        <v>1286319256</v>
      </c>
      <c r="L791" s="12">
        <f t="shared" si="49"/>
        <v>40456.954351851848</v>
      </c>
      <c r="M791" t="b">
        <v>0</v>
      </c>
      <c r="N791">
        <v>107</v>
      </c>
      <c r="O791" t="b">
        <v>1</v>
      </c>
      <c r="P791" t="s">
        <v>8279</v>
      </c>
      <c r="Q791" s="10">
        <f t="shared" si="50"/>
        <v>195.37933333333334</v>
      </c>
      <c r="R791">
        <f t="shared" si="51"/>
        <v>27.3896261682243</v>
      </c>
      <c r="S791" t="s">
        <v>8329</v>
      </c>
      <c r="T791" t="s">
        <v>8333</v>
      </c>
    </row>
    <row r="792" spans="1:20" ht="29" x14ac:dyDescent="0.3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 s="9">
        <f t="shared" si="48"/>
        <v>42053.143414351856</v>
      </c>
      <c r="K792">
        <v>1421637991</v>
      </c>
      <c r="L792" s="12">
        <f t="shared" si="49"/>
        <v>42023.143414351856</v>
      </c>
      <c r="M792" t="b">
        <v>0</v>
      </c>
      <c r="N792">
        <v>2</v>
      </c>
      <c r="O792" t="b">
        <v>0</v>
      </c>
      <c r="P792" t="s">
        <v>8296</v>
      </c>
      <c r="Q792" s="10">
        <f t="shared" si="50"/>
        <v>0.13333333333333333</v>
      </c>
      <c r="R792">
        <f t="shared" si="51"/>
        <v>1</v>
      </c>
      <c r="S792" t="s">
        <v>8342</v>
      </c>
      <c r="T792" t="s">
        <v>8354</v>
      </c>
    </row>
    <row r="793" spans="1:20" ht="43.5" x14ac:dyDescent="0.3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 s="9">
        <f t="shared" si="48"/>
        <v>41773.961111111108</v>
      </c>
      <c r="K793">
        <v>1396923624</v>
      </c>
      <c r="L793" s="12">
        <f t="shared" si="49"/>
        <v>41737.097499999996</v>
      </c>
      <c r="M793" t="b">
        <v>1</v>
      </c>
      <c r="N793">
        <v>122</v>
      </c>
      <c r="O793" t="b">
        <v>1</v>
      </c>
      <c r="P793" t="s">
        <v>8295</v>
      </c>
      <c r="Q793" s="10">
        <f t="shared" si="50"/>
        <v>192.33333333333334</v>
      </c>
      <c r="R793">
        <f t="shared" si="51"/>
        <v>23.647540983606557</v>
      </c>
      <c r="S793" t="s">
        <v>8323</v>
      </c>
      <c r="T793" t="s">
        <v>8353</v>
      </c>
    </row>
    <row r="794" spans="1:20" ht="58" x14ac:dyDescent="0.3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 s="9">
        <f t="shared" si="48"/>
        <v>40871.161990740737</v>
      </c>
      <c r="K794">
        <v>1316919196</v>
      </c>
      <c r="L794" s="12">
        <f t="shared" si="49"/>
        <v>40811.120324074072</v>
      </c>
      <c r="M794" t="b">
        <v>0</v>
      </c>
      <c r="N794">
        <v>38</v>
      </c>
      <c r="O794" t="b">
        <v>1</v>
      </c>
      <c r="P794" t="s">
        <v>8279</v>
      </c>
      <c r="Q794" s="10">
        <f t="shared" si="50"/>
        <v>110.73333333333333</v>
      </c>
      <c r="R794">
        <f t="shared" si="51"/>
        <v>43.710526315789473</v>
      </c>
      <c r="S794" t="s">
        <v>8329</v>
      </c>
      <c r="T794" t="s">
        <v>8333</v>
      </c>
    </row>
    <row r="795" spans="1:20" ht="58" x14ac:dyDescent="0.3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 s="9">
        <f t="shared" si="48"/>
        <v>40794.204375000001</v>
      </c>
      <c r="K795">
        <v>1312865658</v>
      </c>
      <c r="L795" s="12">
        <f t="shared" si="49"/>
        <v>40764.204375000001</v>
      </c>
      <c r="M795" t="b">
        <v>0</v>
      </c>
      <c r="N795">
        <v>25</v>
      </c>
      <c r="O795" t="b">
        <v>1</v>
      </c>
      <c r="P795" t="s">
        <v>8279</v>
      </c>
      <c r="Q795" s="10">
        <f t="shared" si="50"/>
        <v>103.53333333333335</v>
      </c>
      <c r="R795">
        <f t="shared" si="51"/>
        <v>62.12</v>
      </c>
      <c r="S795" t="s">
        <v>8329</v>
      </c>
      <c r="T795" t="s">
        <v>8333</v>
      </c>
    </row>
    <row r="796" spans="1:20" ht="43.5" x14ac:dyDescent="0.3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 s="9">
        <f t="shared" si="48"/>
        <v>41265.896203703705</v>
      </c>
      <c r="K796">
        <v>1351024232</v>
      </c>
      <c r="L796" s="12">
        <f t="shared" si="49"/>
        <v>41205.854537037041</v>
      </c>
      <c r="M796" t="b">
        <v>0</v>
      </c>
      <c r="N796">
        <v>23</v>
      </c>
      <c r="O796" t="b">
        <v>1</v>
      </c>
      <c r="P796" t="s">
        <v>8279</v>
      </c>
      <c r="Q796" s="10">
        <f t="shared" si="50"/>
        <v>102.46666666666667</v>
      </c>
      <c r="R796">
        <f t="shared" si="51"/>
        <v>66.826086956521735</v>
      </c>
      <c r="S796" t="s">
        <v>8329</v>
      </c>
      <c r="T796" t="s">
        <v>8333</v>
      </c>
    </row>
    <row r="797" spans="1:20" ht="43.5" x14ac:dyDescent="0.3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 s="9">
        <f t="shared" si="48"/>
        <v>40594.081030092595</v>
      </c>
      <c r="K797">
        <v>1295575001</v>
      </c>
      <c r="L797" s="12">
        <f t="shared" si="49"/>
        <v>40564.081030092595</v>
      </c>
      <c r="M797" t="b">
        <v>0</v>
      </c>
      <c r="N797">
        <v>36</v>
      </c>
      <c r="O797" t="b">
        <v>1</v>
      </c>
      <c r="P797" t="s">
        <v>8279</v>
      </c>
      <c r="Q797" s="10">
        <f t="shared" si="50"/>
        <v>225.66666666666669</v>
      </c>
      <c r="R797">
        <f t="shared" si="51"/>
        <v>94.027777777777771</v>
      </c>
      <c r="S797" t="s">
        <v>8329</v>
      </c>
      <c r="T797" t="s">
        <v>8333</v>
      </c>
    </row>
    <row r="798" spans="1:20" ht="43.5" x14ac:dyDescent="0.3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 s="9">
        <f t="shared" si="48"/>
        <v>41342.311562499999</v>
      </c>
      <c r="K798">
        <v>1360222119</v>
      </c>
      <c r="L798" s="12">
        <f t="shared" si="49"/>
        <v>41312.311562499999</v>
      </c>
      <c r="M798" t="b">
        <v>0</v>
      </c>
      <c r="N798">
        <v>73</v>
      </c>
      <c r="O798" t="b">
        <v>1</v>
      </c>
      <c r="P798" t="s">
        <v>8280</v>
      </c>
      <c r="Q798" s="10">
        <f t="shared" si="50"/>
        <v>132.86666666666667</v>
      </c>
      <c r="R798">
        <f t="shared" si="51"/>
        <v>27.301369863013697</v>
      </c>
      <c r="S798" t="s">
        <v>8329</v>
      </c>
      <c r="T798" t="s">
        <v>8334</v>
      </c>
    </row>
    <row r="799" spans="1:20" ht="43.5" x14ac:dyDescent="0.3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 s="9">
        <f t="shared" si="48"/>
        <v>42487.083333333328</v>
      </c>
      <c r="K799">
        <v>1460235592</v>
      </c>
      <c r="L799" s="12">
        <f t="shared" si="49"/>
        <v>42469.874907407408</v>
      </c>
      <c r="M799" t="b">
        <v>0</v>
      </c>
      <c r="N799">
        <v>194</v>
      </c>
      <c r="O799" t="b">
        <v>1</v>
      </c>
      <c r="P799" t="s">
        <v>8297</v>
      </c>
      <c r="Q799" s="10">
        <f t="shared" si="50"/>
        <v>320.26666666666665</v>
      </c>
      <c r="R799">
        <f t="shared" si="51"/>
        <v>24.762886597938145</v>
      </c>
      <c r="S799" t="s">
        <v>8337</v>
      </c>
      <c r="T799" t="s">
        <v>8355</v>
      </c>
    </row>
    <row r="800" spans="1:20" ht="43.5" x14ac:dyDescent="0.3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 s="9">
        <f t="shared" si="48"/>
        <v>41523.165972222225</v>
      </c>
      <c r="K800">
        <v>1376003254</v>
      </c>
      <c r="L800" s="12">
        <f t="shared" si="49"/>
        <v>41494.963587962964</v>
      </c>
      <c r="M800" t="b">
        <v>0</v>
      </c>
      <c r="N800">
        <v>14</v>
      </c>
      <c r="O800" t="b">
        <v>1</v>
      </c>
      <c r="P800" t="s">
        <v>8276</v>
      </c>
      <c r="Q800" s="10">
        <f t="shared" si="50"/>
        <v>100.06666666666666</v>
      </c>
      <c r="R800">
        <f t="shared" si="51"/>
        <v>107.21428571428571</v>
      </c>
      <c r="S800" t="s">
        <v>8329</v>
      </c>
      <c r="T800" t="s">
        <v>8330</v>
      </c>
    </row>
    <row r="801" spans="1:20" ht="43.5" x14ac:dyDescent="0.3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 s="9">
        <f t="shared" si="48"/>
        <v>41614.973611111112</v>
      </c>
      <c r="K801">
        <v>1382659060</v>
      </c>
      <c r="L801" s="12">
        <f t="shared" si="49"/>
        <v>41571.998379629629</v>
      </c>
      <c r="M801" t="b">
        <v>0</v>
      </c>
      <c r="N801">
        <v>25</v>
      </c>
      <c r="O801" t="b">
        <v>1</v>
      </c>
      <c r="P801" t="s">
        <v>8276</v>
      </c>
      <c r="Q801" s="10">
        <f t="shared" si="50"/>
        <v>107.4</v>
      </c>
      <c r="R801">
        <f t="shared" si="51"/>
        <v>64.44</v>
      </c>
      <c r="S801" t="s">
        <v>8329</v>
      </c>
      <c r="T801" t="s">
        <v>8330</v>
      </c>
    </row>
    <row r="802" spans="1:20" ht="43.5" x14ac:dyDescent="0.3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 s="9">
        <f t="shared" si="48"/>
        <v>40148.708333333336</v>
      </c>
      <c r="K802">
        <v>1252908330</v>
      </c>
      <c r="L802" s="12">
        <f t="shared" si="49"/>
        <v>40070.253819444442</v>
      </c>
      <c r="M802" t="b">
        <v>0</v>
      </c>
      <c r="N802">
        <v>29</v>
      </c>
      <c r="O802" t="b">
        <v>1</v>
      </c>
      <c r="P802" t="s">
        <v>8276</v>
      </c>
      <c r="Q802" s="10">
        <f t="shared" si="50"/>
        <v>104.06666666666666</v>
      </c>
      <c r="R802">
        <f t="shared" si="51"/>
        <v>53.827586206896555</v>
      </c>
      <c r="S802" t="s">
        <v>8329</v>
      </c>
      <c r="T802" t="s">
        <v>8330</v>
      </c>
    </row>
    <row r="803" spans="1:20" ht="43.5" x14ac:dyDescent="0.3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 s="9">
        <f t="shared" si="48"/>
        <v>42035.027083333334</v>
      </c>
      <c r="K803">
        <v>1417818036</v>
      </c>
      <c r="L803" s="12">
        <f t="shared" si="49"/>
        <v>41978.930972222224</v>
      </c>
      <c r="M803" t="b">
        <v>0</v>
      </c>
      <c r="N803">
        <v>0</v>
      </c>
      <c r="O803" t="b">
        <v>0</v>
      </c>
      <c r="P803" t="s">
        <v>8272</v>
      </c>
      <c r="Q803" s="10">
        <f t="shared" si="50"/>
        <v>0</v>
      </c>
      <c r="R803" t="e">
        <f t="shared" si="51"/>
        <v>#DIV/0!</v>
      </c>
      <c r="S803" t="s">
        <v>8323</v>
      </c>
      <c r="T803" t="s">
        <v>8324</v>
      </c>
    </row>
    <row r="804" spans="1:20" ht="43.5" x14ac:dyDescent="0.3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 s="9">
        <f t="shared" si="48"/>
        <v>42791.961099537039</v>
      </c>
      <c r="K804">
        <v>1485471839</v>
      </c>
      <c r="L804" s="12">
        <f t="shared" si="49"/>
        <v>42761.961099537039</v>
      </c>
      <c r="M804" t="b">
        <v>0</v>
      </c>
      <c r="N804">
        <v>67</v>
      </c>
      <c r="O804" t="b">
        <v>1</v>
      </c>
      <c r="P804" t="s">
        <v>8298</v>
      </c>
      <c r="Q804" s="10">
        <f t="shared" si="50"/>
        <v>180.86666666666667</v>
      </c>
      <c r="R804">
        <f t="shared" si="51"/>
        <v>40.492537313432834</v>
      </c>
      <c r="S804" t="s">
        <v>8340</v>
      </c>
      <c r="T804" t="s">
        <v>8356</v>
      </c>
    </row>
    <row r="805" spans="1:20" ht="43.5" x14ac:dyDescent="0.3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 s="9">
        <f t="shared" si="48"/>
        <v>41056.083298611113</v>
      </c>
      <c r="K805">
        <v>1335491997</v>
      </c>
      <c r="L805" s="12">
        <f t="shared" si="49"/>
        <v>41026.083298611113</v>
      </c>
      <c r="M805" t="b">
        <v>0</v>
      </c>
      <c r="N805">
        <v>38</v>
      </c>
      <c r="O805" t="b">
        <v>1</v>
      </c>
      <c r="P805" t="s">
        <v>8279</v>
      </c>
      <c r="Q805" s="10">
        <f t="shared" si="50"/>
        <v>100.05066666666667</v>
      </c>
      <c r="R805">
        <f t="shared" si="51"/>
        <v>39.493684210526318</v>
      </c>
      <c r="S805" t="s">
        <v>8329</v>
      </c>
      <c r="T805" t="s">
        <v>8333</v>
      </c>
    </row>
    <row r="806" spans="1:20" ht="43.5" x14ac:dyDescent="0.3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 s="9">
        <f t="shared" si="48"/>
        <v>41052.645185185182</v>
      </c>
      <c r="K806">
        <v>1335194944</v>
      </c>
      <c r="L806" s="12">
        <f t="shared" si="49"/>
        <v>41022.645185185182</v>
      </c>
      <c r="M806" t="b">
        <v>0</v>
      </c>
      <c r="N806">
        <v>39</v>
      </c>
      <c r="O806" t="b">
        <v>1</v>
      </c>
      <c r="P806" t="s">
        <v>8279</v>
      </c>
      <c r="Q806" s="10">
        <f t="shared" si="50"/>
        <v>101.00533333333333</v>
      </c>
      <c r="R806">
        <f t="shared" si="51"/>
        <v>38.848205128205123</v>
      </c>
      <c r="S806" t="s">
        <v>8329</v>
      </c>
      <c r="T806" t="s">
        <v>8333</v>
      </c>
    </row>
    <row r="807" spans="1:20" ht="43.5" x14ac:dyDescent="0.3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 s="9">
        <f t="shared" si="48"/>
        <v>41066.946469907409</v>
      </c>
      <c r="K807">
        <v>1336430575</v>
      </c>
      <c r="L807" s="12">
        <f t="shared" si="49"/>
        <v>41036.946469907409</v>
      </c>
      <c r="M807" t="b">
        <v>0</v>
      </c>
      <c r="N807">
        <v>42</v>
      </c>
      <c r="O807" t="b">
        <v>1</v>
      </c>
      <c r="P807" t="s">
        <v>8279</v>
      </c>
      <c r="Q807" s="10">
        <f t="shared" si="50"/>
        <v>127.53666666666665</v>
      </c>
      <c r="R807">
        <f t="shared" si="51"/>
        <v>45.548809523809524</v>
      </c>
      <c r="S807" t="s">
        <v>8329</v>
      </c>
      <c r="T807" t="s">
        <v>8333</v>
      </c>
    </row>
    <row r="808" spans="1:20" ht="43.5" x14ac:dyDescent="0.3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 s="9">
        <f t="shared" si="48"/>
        <v>41173.199155092596</v>
      </c>
      <c r="K808">
        <v>1343018807</v>
      </c>
      <c r="L808" s="12">
        <f t="shared" si="49"/>
        <v>41113.199155092596</v>
      </c>
      <c r="M808" t="b">
        <v>0</v>
      </c>
      <c r="N808">
        <v>60</v>
      </c>
      <c r="O808" t="b">
        <v>1</v>
      </c>
      <c r="P808" t="s">
        <v>8300</v>
      </c>
      <c r="Q808" s="10">
        <f t="shared" si="50"/>
        <v>155.53333333333333</v>
      </c>
      <c r="R808">
        <f t="shared" si="51"/>
        <v>38.883333333333333</v>
      </c>
      <c r="S808" t="s">
        <v>8329</v>
      </c>
      <c r="T808" t="s">
        <v>8358</v>
      </c>
    </row>
    <row r="809" spans="1:20" ht="43.5" x14ac:dyDescent="0.3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 s="9">
        <f t="shared" si="48"/>
        <v>42442.864861111113</v>
      </c>
      <c r="K809">
        <v>1452721524</v>
      </c>
      <c r="L809" s="12">
        <f t="shared" si="49"/>
        <v>42382.906527777777</v>
      </c>
      <c r="M809" t="b">
        <v>0</v>
      </c>
      <c r="N809">
        <v>2</v>
      </c>
      <c r="O809" t="b">
        <v>0</v>
      </c>
      <c r="P809" t="s">
        <v>8284</v>
      </c>
      <c r="Q809" s="10">
        <f t="shared" si="50"/>
        <v>1.7333333333333332</v>
      </c>
      <c r="R809">
        <f t="shared" si="51"/>
        <v>13</v>
      </c>
      <c r="S809" t="s">
        <v>8340</v>
      </c>
      <c r="T809" t="s">
        <v>8341</v>
      </c>
    </row>
    <row r="810" spans="1:20" ht="43.5" x14ac:dyDescent="0.3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 s="9">
        <f t="shared" si="48"/>
        <v>42540.341631944444</v>
      </c>
      <c r="K810">
        <v>1463731917</v>
      </c>
      <c r="L810" s="12">
        <f t="shared" si="49"/>
        <v>42510.341631944444</v>
      </c>
      <c r="M810" t="b">
        <v>0</v>
      </c>
      <c r="N810">
        <v>7</v>
      </c>
      <c r="O810" t="b">
        <v>0</v>
      </c>
      <c r="P810" t="s">
        <v>8284</v>
      </c>
      <c r="Q810" s="10">
        <f t="shared" si="50"/>
        <v>5.6666666666666661</v>
      </c>
      <c r="R810">
        <f t="shared" si="51"/>
        <v>12.142857142857142</v>
      </c>
      <c r="S810" t="s">
        <v>8340</v>
      </c>
      <c r="T810" t="s">
        <v>8341</v>
      </c>
    </row>
    <row r="811" spans="1:20" ht="43.5" x14ac:dyDescent="0.3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 s="9">
        <f t="shared" si="48"/>
        <v>42734.74324074074</v>
      </c>
      <c r="K811">
        <v>1479232216</v>
      </c>
      <c r="L811" s="12">
        <f t="shared" si="49"/>
        <v>42689.74324074074</v>
      </c>
      <c r="M811" t="b">
        <v>0</v>
      </c>
      <c r="N811">
        <v>74</v>
      </c>
      <c r="O811" t="b">
        <v>1</v>
      </c>
      <c r="P811" t="s">
        <v>8301</v>
      </c>
      <c r="Q811" s="10">
        <f t="shared" si="50"/>
        <v>131.184</v>
      </c>
      <c r="R811">
        <f t="shared" si="51"/>
        <v>26.591351351351353</v>
      </c>
      <c r="S811" t="s">
        <v>8323</v>
      </c>
      <c r="T811" t="s">
        <v>8359</v>
      </c>
    </row>
    <row r="812" spans="1:20" ht="29" x14ac:dyDescent="0.3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 s="9">
        <f t="shared" si="48"/>
        <v>41897.839583333334</v>
      </c>
      <c r="K812">
        <v>1409341863</v>
      </c>
      <c r="L812" s="12">
        <f t="shared" si="49"/>
        <v>41880.827118055553</v>
      </c>
      <c r="M812" t="b">
        <v>0</v>
      </c>
      <c r="N812">
        <v>1</v>
      </c>
      <c r="O812" t="b">
        <v>0</v>
      </c>
      <c r="P812" t="s">
        <v>8301</v>
      </c>
      <c r="Q812" s="10">
        <f t="shared" si="50"/>
        <v>1</v>
      </c>
      <c r="R812">
        <f t="shared" si="51"/>
        <v>15</v>
      </c>
      <c r="S812" t="s">
        <v>8323</v>
      </c>
      <c r="T812" t="s">
        <v>8359</v>
      </c>
    </row>
    <row r="813" spans="1:20" ht="58" x14ac:dyDescent="0.3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 s="9">
        <f t="shared" si="48"/>
        <v>42410.926111111112</v>
      </c>
      <c r="K813">
        <v>1452550416</v>
      </c>
      <c r="L813" s="12">
        <f t="shared" si="49"/>
        <v>42380.926111111112</v>
      </c>
      <c r="M813" t="b">
        <v>0</v>
      </c>
      <c r="N813">
        <v>18</v>
      </c>
      <c r="O813" t="b">
        <v>1</v>
      </c>
      <c r="P813" t="s">
        <v>8302</v>
      </c>
      <c r="Q813" s="10">
        <f t="shared" si="50"/>
        <v>110.66666666666667</v>
      </c>
      <c r="R813">
        <f t="shared" si="51"/>
        <v>92.222222222222229</v>
      </c>
      <c r="S813" t="s">
        <v>8323</v>
      </c>
      <c r="T813" t="s">
        <v>8360</v>
      </c>
    </row>
    <row r="814" spans="1:20" ht="29" x14ac:dyDescent="0.3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 s="9">
        <f t="shared" si="48"/>
        <v>42588.65662037037</v>
      </c>
      <c r="K814">
        <v>1469202332</v>
      </c>
      <c r="L814" s="12">
        <f t="shared" si="49"/>
        <v>42573.65662037037</v>
      </c>
      <c r="M814" t="b">
        <v>0</v>
      </c>
      <c r="N814">
        <v>2</v>
      </c>
      <c r="O814" t="b">
        <v>0</v>
      </c>
      <c r="P814" t="s">
        <v>8304</v>
      </c>
      <c r="Q814" s="10">
        <f t="shared" si="50"/>
        <v>0.66666666666666674</v>
      </c>
      <c r="R814">
        <f t="shared" si="51"/>
        <v>5</v>
      </c>
      <c r="S814" t="s">
        <v>8326</v>
      </c>
      <c r="T814" t="s">
        <v>8362</v>
      </c>
    </row>
    <row r="815" spans="1:20" ht="43.5" x14ac:dyDescent="0.3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 s="9">
        <f t="shared" si="48"/>
        <v>42133.399479166663</v>
      </c>
      <c r="K815">
        <v>1428572115</v>
      </c>
      <c r="L815" s="12">
        <f t="shared" si="49"/>
        <v>42103.399479166663</v>
      </c>
      <c r="M815" t="b">
        <v>0</v>
      </c>
      <c r="N815">
        <v>64</v>
      </c>
      <c r="O815" t="b">
        <v>1</v>
      </c>
      <c r="P815" t="s">
        <v>8271</v>
      </c>
      <c r="Q815" s="10">
        <f t="shared" si="50"/>
        <v>107.73333333333332</v>
      </c>
      <c r="R815">
        <f t="shared" si="51"/>
        <v>25.25</v>
      </c>
      <c r="S815" t="s">
        <v>8321</v>
      </c>
      <c r="T815" t="s">
        <v>8322</v>
      </c>
    </row>
    <row r="816" spans="1:20" ht="43.5" x14ac:dyDescent="0.3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 s="9">
        <f t="shared" si="48"/>
        <v>41811.458333333336</v>
      </c>
      <c r="K816">
        <v>1401058295</v>
      </c>
      <c r="L816" s="12">
        <f t="shared" si="49"/>
        <v>41784.952488425923</v>
      </c>
      <c r="M816" t="b">
        <v>0</v>
      </c>
      <c r="N816">
        <v>0</v>
      </c>
      <c r="O816" t="b">
        <v>0</v>
      </c>
      <c r="P816" t="s">
        <v>8271</v>
      </c>
      <c r="Q816" s="10">
        <f t="shared" si="50"/>
        <v>0</v>
      </c>
      <c r="R816" t="e">
        <f t="shared" si="51"/>
        <v>#DIV/0!</v>
      </c>
      <c r="S816" t="s">
        <v>8321</v>
      </c>
      <c r="T816" t="s">
        <v>8322</v>
      </c>
    </row>
    <row r="817" spans="1:20" ht="43.5" x14ac:dyDescent="0.3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 s="9">
        <f t="shared" si="48"/>
        <v>41952.5</v>
      </c>
      <c r="K817">
        <v>1414538031</v>
      </c>
      <c r="L817" s="12">
        <f t="shared" si="49"/>
        <v>41940.967951388891</v>
      </c>
      <c r="M817" t="b">
        <v>0</v>
      </c>
      <c r="N817">
        <v>4</v>
      </c>
      <c r="O817" t="b">
        <v>0</v>
      </c>
      <c r="P817" t="s">
        <v>8271</v>
      </c>
      <c r="Q817" s="10">
        <f t="shared" si="50"/>
        <v>5</v>
      </c>
      <c r="R817">
        <f t="shared" si="51"/>
        <v>18.75</v>
      </c>
      <c r="S817" t="s">
        <v>8321</v>
      </c>
      <c r="T817" t="s">
        <v>8322</v>
      </c>
    </row>
    <row r="818" spans="1:20" ht="29" x14ac:dyDescent="0.3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 s="9">
        <f t="shared" si="48"/>
        <v>41833.457326388889</v>
      </c>
      <c r="K818">
        <v>1402657113</v>
      </c>
      <c r="L818" s="12">
        <f t="shared" si="49"/>
        <v>41803.457326388889</v>
      </c>
      <c r="M818" t="b">
        <v>0</v>
      </c>
      <c r="N818">
        <v>55</v>
      </c>
      <c r="O818" t="b">
        <v>1</v>
      </c>
      <c r="P818" t="s">
        <v>8305</v>
      </c>
      <c r="Q818" s="10">
        <f t="shared" si="50"/>
        <v>133.33333333333331</v>
      </c>
      <c r="R818">
        <f t="shared" si="51"/>
        <v>36.363636363636367</v>
      </c>
      <c r="S818" t="s">
        <v>8321</v>
      </c>
      <c r="T818" t="s">
        <v>8363</v>
      </c>
    </row>
    <row r="819" spans="1:20" ht="58" x14ac:dyDescent="0.3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 s="9">
        <f t="shared" si="48"/>
        <v>42192.729548611111</v>
      </c>
      <c r="K819">
        <v>1433698233</v>
      </c>
      <c r="L819" s="12">
        <f t="shared" si="49"/>
        <v>42162.729548611111</v>
      </c>
      <c r="M819" t="b">
        <v>0</v>
      </c>
      <c r="N819">
        <v>39</v>
      </c>
      <c r="O819" t="b">
        <v>1</v>
      </c>
      <c r="P819" t="s">
        <v>8271</v>
      </c>
      <c r="Q819" s="10">
        <f t="shared" si="50"/>
        <v>109.00000000000001</v>
      </c>
      <c r="R819">
        <f t="shared" si="51"/>
        <v>41.92307692307692</v>
      </c>
      <c r="S819" t="s">
        <v>8321</v>
      </c>
      <c r="T819" t="s">
        <v>8322</v>
      </c>
    </row>
    <row r="820" spans="1:20" ht="43.5" x14ac:dyDescent="0.3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 s="9">
        <f t="shared" si="48"/>
        <v>42056.832395833335</v>
      </c>
      <c r="K820">
        <v>1419364719</v>
      </c>
      <c r="L820" s="12">
        <f t="shared" si="49"/>
        <v>41996.832395833335</v>
      </c>
      <c r="M820" t="b">
        <v>0</v>
      </c>
      <c r="N820">
        <v>15</v>
      </c>
      <c r="O820" t="b">
        <v>1</v>
      </c>
      <c r="P820" t="s">
        <v>8303</v>
      </c>
      <c r="Q820" s="10">
        <f t="shared" si="50"/>
        <v>158</v>
      </c>
      <c r="R820">
        <f t="shared" si="51"/>
        <v>158</v>
      </c>
      <c r="S820" t="s">
        <v>8321</v>
      </c>
      <c r="T820" t="s">
        <v>8361</v>
      </c>
    </row>
    <row r="821" spans="1:20" ht="72.5" x14ac:dyDescent="0.3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 s="9">
        <f t="shared" si="48"/>
        <v>42657.882488425923</v>
      </c>
      <c r="K821">
        <v>1471295447</v>
      </c>
      <c r="L821" s="12">
        <f t="shared" si="49"/>
        <v>42597.882488425923</v>
      </c>
      <c r="M821" t="b">
        <v>0</v>
      </c>
      <c r="N821">
        <v>29</v>
      </c>
      <c r="O821" t="b">
        <v>1</v>
      </c>
      <c r="P821" t="s">
        <v>8303</v>
      </c>
      <c r="Q821" s="10">
        <f t="shared" si="50"/>
        <v>100</v>
      </c>
      <c r="R821">
        <f t="shared" si="51"/>
        <v>51.724137931034484</v>
      </c>
      <c r="S821" t="s">
        <v>8321</v>
      </c>
      <c r="T821" t="s">
        <v>8361</v>
      </c>
    </row>
    <row r="822" spans="1:20" ht="58" x14ac:dyDescent="0.3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 s="9">
        <f t="shared" si="48"/>
        <v>42283.688043981485</v>
      </c>
      <c r="K822">
        <v>1441557047</v>
      </c>
      <c r="L822" s="12">
        <f t="shared" si="49"/>
        <v>42253.688043981485</v>
      </c>
      <c r="M822" t="b">
        <v>0</v>
      </c>
      <c r="N822">
        <v>37</v>
      </c>
      <c r="O822" t="b">
        <v>1</v>
      </c>
      <c r="P822" t="s">
        <v>8303</v>
      </c>
      <c r="Q822" s="10">
        <f t="shared" si="50"/>
        <v>128</v>
      </c>
      <c r="R822">
        <f t="shared" si="51"/>
        <v>51.891891891891895</v>
      </c>
      <c r="S822" t="s">
        <v>8321</v>
      </c>
      <c r="T822" t="s">
        <v>8361</v>
      </c>
    </row>
    <row r="823" spans="1:20" ht="43.5" x14ac:dyDescent="0.3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 s="9">
        <f t="shared" si="48"/>
        <v>41908.679803240739</v>
      </c>
      <c r="K823">
        <v>1406564335</v>
      </c>
      <c r="L823" s="12">
        <f t="shared" si="49"/>
        <v>41848.679803240739</v>
      </c>
      <c r="M823" t="b">
        <v>0</v>
      </c>
      <c r="N823">
        <v>1</v>
      </c>
      <c r="O823" t="b">
        <v>0</v>
      </c>
      <c r="P823" t="s">
        <v>8303</v>
      </c>
      <c r="Q823" s="10">
        <f t="shared" si="50"/>
        <v>0.66666666666666674</v>
      </c>
      <c r="R823">
        <f t="shared" si="51"/>
        <v>10</v>
      </c>
      <c r="S823" t="s">
        <v>8321</v>
      </c>
      <c r="T823" t="s">
        <v>8361</v>
      </c>
    </row>
    <row r="824" spans="1:20" ht="29" x14ac:dyDescent="0.3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 s="9">
        <f t="shared" si="48"/>
        <v>42858.8</v>
      </c>
      <c r="K824">
        <v>1489439669</v>
      </c>
      <c r="L824" s="12">
        <f t="shared" si="49"/>
        <v>42807.885057870371</v>
      </c>
      <c r="M824" t="b">
        <v>0</v>
      </c>
      <c r="N824">
        <v>1</v>
      </c>
      <c r="O824" t="b">
        <v>0</v>
      </c>
      <c r="P824" t="s">
        <v>8271</v>
      </c>
      <c r="Q824" s="10">
        <f t="shared" si="50"/>
        <v>3.3333333333333335</v>
      </c>
      <c r="R824">
        <f t="shared" si="51"/>
        <v>50</v>
      </c>
      <c r="S824" t="s">
        <v>8321</v>
      </c>
      <c r="T824" t="s">
        <v>8322</v>
      </c>
    </row>
    <row r="825" spans="1:20" ht="43.5" x14ac:dyDescent="0.3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 s="9">
        <f t="shared" si="48"/>
        <v>40926.958333333336</v>
      </c>
      <c r="K825">
        <v>1323221761</v>
      </c>
      <c r="L825" s="12">
        <f t="shared" si="49"/>
        <v>40884.066678240742</v>
      </c>
      <c r="M825" t="b">
        <v>1</v>
      </c>
      <c r="N825">
        <v>52</v>
      </c>
      <c r="O825" t="b">
        <v>1</v>
      </c>
      <c r="P825" t="s">
        <v>8271</v>
      </c>
      <c r="Q825" s="10">
        <f t="shared" si="50"/>
        <v>133.48133333333334</v>
      </c>
      <c r="R825">
        <f t="shared" si="51"/>
        <v>38.504230769230773</v>
      </c>
      <c r="S825" t="s">
        <v>8321</v>
      </c>
      <c r="T825" t="s">
        <v>8322</v>
      </c>
    </row>
    <row r="826" spans="1:20" ht="58" x14ac:dyDescent="0.3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 s="9">
        <f t="shared" si="48"/>
        <v>41836.605034722219</v>
      </c>
      <c r="K826">
        <v>1402929075</v>
      </c>
      <c r="L826" s="12">
        <f t="shared" si="49"/>
        <v>41806.605034722219</v>
      </c>
      <c r="M826" t="b">
        <v>1</v>
      </c>
      <c r="N826">
        <v>78</v>
      </c>
      <c r="O826" t="b">
        <v>1</v>
      </c>
      <c r="P826" t="s">
        <v>8271</v>
      </c>
      <c r="Q826" s="10">
        <f t="shared" si="50"/>
        <v>171.73333333333335</v>
      </c>
      <c r="R826">
        <f t="shared" si="51"/>
        <v>33.025641025641029</v>
      </c>
      <c r="S826" t="s">
        <v>8321</v>
      </c>
      <c r="T826" t="s">
        <v>8322</v>
      </c>
    </row>
    <row r="827" spans="1:20" ht="43.5" x14ac:dyDescent="0.3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 s="9">
        <f t="shared" si="48"/>
        <v>42176.731087962966</v>
      </c>
      <c r="K827">
        <v>1432315966</v>
      </c>
      <c r="L827" s="12">
        <f t="shared" si="49"/>
        <v>42146.731087962966</v>
      </c>
      <c r="M827" t="b">
        <v>1</v>
      </c>
      <c r="N827">
        <v>20</v>
      </c>
      <c r="O827" t="b">
        <v>1</v>
      </c>
      <c r="P827" t="s">
        <v>8271</v>
      </c>
      <c r="Q827" s="10">
        <f t="shared" si="50"/>
        <v>110.73333333333333</v>
      </c>
      <c r="R827">
        <f t="shared" si="51"/>
        <v>83.05</v>
      </c>
      <c r="S827" t="s">
        <v>8321</v>
      </c>
      <c r="T827" t="s">
        <v>8322</v>
      </c>
    </row>
    <row r="828" spans="1:20" x14ac:dyDescent="0.3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 s="9">
        <f t="shared" si="48"/>
        <v>41945.478877314818</v>
      </c>
      <c r="K828">
        <v>1412332175</v>
      </c>
      <c r="L828" s="12">
        <f t="shared" si="49"/>
        <v>41915.437210648146</v>
      </c>
      <c r="M828" t="b">
        <v>1</v>
      </c>
      <c r="N828">
        <v>51</v>
      </c>
      <c r="O828" t="b">
        <v>1</v>
      </c>
      <c r="P828" t="s">
        <v>8271</v>
      </c>
      <c r="Q828" s="10">
        <f t="shared" si="50"/>
        <v>130</v>
      </c>
      <c r="R828">
        <f t="shared" si="51"/>
        <v>38.235294117647058</v>
      </c>
      <c r="S828" t="s">
        <v>8321</v>
      </c>
      <c r="T828" t="s">
        <v>8322</v>
      </c>
    </row>
    <row r="829" spans="1:20" ht="43.5" x14ac:dyDescent="0.3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 s="9">
        <f t="shared" si="48"/>
        <v>42330.916666666672</v>
      </c>
      <c r="K829">
        <v>1446401372</v>
      </c>
      <c r="L829" s="12">
        <f t="shared" si="49"/>
        <v>42309.756620370375</v>
      </c>
      <c r="M829" t="b">
        <v>0</v>
      </c>
      <c r="N829">
        <v>47</v>
      </c>
      <c r="O829" t="b">
        <v>1</v>
      </c>
      <c r="P829" t="s">
        <v>8271</v>
      </c>
      <c r="Q829" s="10">
        <f t="shared" si="50"/>
        <v>144.06666666666666</v>
      </c>
      <c r="R829">
        <f t="shared" si="51"/>
        <v>45.978723404255319</v>
      </c>
      <c r="S829" t="s">
        <v>8321</v>
      </c>
      <c r="T829" t="s">
        <v>8322</v>
      </c>
    </row>
    <row r="830" spans="1:20" ht="58" x14ac:dyDescent="0.3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 s="9">
        <f t="shared" si="48"/>
        <v>42531.125</v>
      </c>
      <c r="K830">
        <v>1462252542</v>
      </c>
      <c r="L830" s="12">
        <f t="shared" si="49"/>
        <v>42493.219236111108</v>
      </c>
      <c r="M830" t="b">
        <v>0</v>
      </c>
      <c r="N830">
        <v>54</v>
      </c>
      <c r="O830" t="b">
        <v>1</v>
      </c>
      <c r="P830" t="s">
        <v>8271</v>
      </c>
      <c r="Q830" s="10">
        <f t="shared" si="50"/>
        <v>175.33333333333334</v>
      </c>
      <c r="R830">
        <f t="shared" si="51"/>
        <v>48.703703703703702</v>
      </c>
      <c r="S830" t="s">
        <v>8321</v>
      </c>
      <c r="T830" t="s">
        <v>8322</v>
      </c>
    </row>
    <row r="831" spans="1:20" ht="43.5" x14ac:dyDescent="0.3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 s="9">
        <f t="shared" si="48"/>
        <v>42526.58321759259</v>
      </c>
      <c r="K831">
        <v>1463925590</v>
      </c>
      <c r="L831" s="12">
        <f t="shared" si="49"/>
        <v>42512.58321759259</v>
      </c>
      <c r="M831" t="b">
        <v>0</v>
      </c>
      <c r="N831">
        <v>10</v>
      </c>
      <c r="O831" t="b">
        <v>1</v>
      </c>
      <c r="P831" t="s">
        <v>8271</v>
      </c>
      <c r="Q831" s="10">
        <f t="shared" si="50"/>
        <v>101.66666666666666</v>
      </c>
      <c r="R831">
        <f t="shared" si="51"/>
        <v>152.5</v>
      </c>
      <c r="S831" t="s">
        <v>8321</v>
      </c>
      <c r="T831" t="s">
        <v>8322</v>
      </c>
    </row>
    <row r="832" spans="1:20" ht="43.5" x14ac:dyDescent="0.3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 s="9">
        <f t="shared" si="48"/>
        <v>42095.845694444448</v>
      </c>
      <c r="K832">
        <v>1425331068</v>
      </c>
      <c r="L832" s="12">
        <f t="shared" si="49"/>
        <v>42065.887361111112</v>
      </c>
      <c r="M832" t="b">
        <v>0</v>
      </c>
      <c r="N832">
        <v>69</v>
      </c>
      <c r="O832" t="b">
        <v>1</v>
      </c>
      <c r="P832" t="s">
        <v>8271</v>
      </c>
      <c r="Q832" s="10">
        <f t="shared" si="50"/>
        <v>106.26666666666667</v>
      </c>
      <c r="R832">
        <f t="shared" si="51"/>
        <v>23.10144927536232</v>
      </c>
      <c r="S832" t="s">
        <v>8321</v>
      </c>
      <c r="T832" t="s">
        <v>8322</v>
      </c>
    </row>
    <row r="833" spans="1:20" ht="43.5" x14ac:dyDescent="0.3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 s="9">
        <f t="shared" si="48"/>
        <v>42061.024421296301</v>
      </c>
      <c r="K833">
        <v>1424306110</v>
      </c>
      <c r="L833" s="12">
        <f t="shared" si="49"/>
        <v>42054.024421296301</v>
      </c>
      <c r="M833" t="b">
        <v>0</v>
      </c>
      <c r="N833">
        <v>18</v>
      </c>
      <c r="O833" t="b">
        <v>1</v>
      </c>
      <c r="P833" t="s">
        <v>8271</v>
      </c>
      <c r="Q833" s="10">
        <f t="shared" si="50"/>
        <v>110.00000000000001</v>
      </c>
      <c r="R833">
        <f t="shared" si="51"/>
        <v>91.666666666666671</v>
      </c>
      <c r="S833" t="s">
        <v>8321</v>
      </c>
      <c r="T833" t="s">
        <v>8322</v>
      </c>
    </row>
    <row r="834" spans="1:20" ht="43.5" x14ac:dyDescent="0.3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 s="9">
        <f t="shared" ref="J834:J897" si="52">(((I834/60)/60)/24)+DATE(1970,1,1)</f>
        <v>42566.815648148149</v>
      </c>
      <c r="K834">
        <v>1466019272</v>
      </c>
      <c r="L834" s="12">
        <f t="shared" ref="L834:L897" si="53">(((K834/60)/60)/24)+DATE(1970,1,1)</f>
        <v>42536.815648148149</v>
      </c>
      <c r="M834" t="b">
        <v>0</v>
      </c>
      <c r="N834">
        <v>27</v>
      </c>
      <c r="O834" t="b">
        <v>1</v>
      </c>
      <c r="P834" t="s">
        <v>8271</v>
      </c>
      <c r="Q834" s="10">
        <f t="shared" ref="Q834:Q897" si="54">(E834/D834)*100</f>
        <v>101.4</v>
      </c>
      <c r="R834">
        <f t="shared" ref="R834:R897" si="55">E834/N834</f>
        <v>56.333333333333336</v>
      </c>
      <c r="S834" t="s">
        <v>8321</v>
      </c>
      <c r="T834" t="s">
        <v>8322</v>
      </c>
    </row>
    <row r="835" spans="1:20" ht="29" x14ac:dyDescent="0.3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 s="9">
        <f t="shared" si="52"/>
        <v>42721.333333333328</v>
      </c>
      <c r="K835">
        <v>1479283285</v>
      </c>
      <c r="L835" s="12">
        <f t="shared" si="53"/>
        <v>42690.334317129629</v>
      </c>
      <c r="M835" t="b">
        <v>0</v>
      </c>
      <c r="N835">
        <v>26</v>
      </c>
      <c r="O835" t="b">
        <v>1</v>
      </c>
      <c r="P835" t="s">
        <v>8271</v>
      </c>
      <c r="Q835" s="10">
        <f t="shared" si="54"/>
        <v>117.73333333333333</v>
      </c>
      <c r="R835">
        <f t="shared" si="55"/>
        <v>67.92307692307692</v>
      </c>
      <c r="S835" t="s">
        <v>8321</v>
      </c>
      <c r="T835" t="s">
        <v>8322</v>
      </c>
    </row>
    <row r="836" spans="1:20" ht="58" x14ac:dyDescent="0.3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 s="9">
        <f t="shared" si="52"/>
        <v>42173.461122685185</v>
      </c>
      <c r="K836">
        <v>1432033441</v>
      </c>
      <c r="L836" s="12">
        <f t="shared" si="53"/>
        <v>42143.461122685185</v>
      </c>
      <c r="M836" t="b">
        <v>0</v>
      </c>
      <c r="N836">
        <v>45</v>
      </c>
      <c r="O836" t="b">
        <v>1</v>
      </c>
      <c r="P836" t="s">
        <v>8271</v>
      </c>
      <c r="Q836" s="10">
        <f t="shared" si="54"/>
        <v>103.8</v>
      </c>
      <c r="R836">
        <f t="shared" si="55"/>
        <v>34.6</v>
      </c>
      <c r="S836" t="s">
        <v>8321</v>
      </c>
      <c r="T836" t="s">
        <v>8322</v>
      </c>
    </row>
    <row r="837" spans="1:20" ht="58" x14ac:dyDescent="0.3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 s="9">
        <f t="shared" si="52"/>
        <v>41830.774826388886</v>
      </c>
      <c r="K837">
        <v>1403721345</v>
      </c>
      <c r="L837" s="12">
        <f t="shared" si="53"/>
        <v>41815.774826388886</v>
      </c>
      <c r="M837" t="b">
        <v>0</v>
      </c>
      <c r="N837">
        <v>22</v>
      </c>
      <c r="O837" t="b">
        <v>1</v>
      </c>
      <c r="P837" t="s">
        <v>8271</v>
      </c>
      <c r="Q837" s="10">
        <f t="shared" si="54"/>
        <v>102.4</v>
      </c>
      <c r="R837">
        <f t="shared" si="55"/>
        <v>69.818181818181813</v>
      </c>
      <c r="S837" t="s">
        <v>8321</v>
      </c>
      <c r="T837" t="s">
        <v>8322</v>
      </c>
    </row>
    <row r="838" spans="1:20" ht="43.5" x14ac:dyDescent="0.3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 s="9">
        <f t="shared" si="52"/>
        <v>41949.031944444447</v>
      </c>
      <c r="K838">
        <v>1413065230</v>
      </c>
      <c r="L838" s="12">
        <f t="shared" si="53"/>
        <v>41923.921643518523</v>
      </c>
      <c r="M838" t="b">
        <v>0</v>
      </c>
      <c r="N838">
        <v>44</v>
      </c>
      <c r="O838" t="b">
        <v>1</v>
      </c>
      <c r="P838" t="s">
        <v>8271</v>
      </c>
      <c r="Q838" s="10">
        <f t="shared" si="54"/>
        <v>105.80000000000001</v>
      </c>
      <c r="R838">
        <f t="shared" si="55"/>
        <v>36.06818181818182</v>
      </c>
      <c r="S838" t="s">
        <v>8321</v>
      </c>
      <c r="T838" t="s">
        <v>8322</v>
      </c>
    </row>
    <row r="839" spans="1:20" ht="43.5" x14ac:dyDescent="0.3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 s="9">
        <f t="shared" si="52"/>
        <v>41791.165972222225</v>
      </c>
      <c r="K839">
        <v>1399286589</v>
      </c>
      <c r="L839" s="12">
        <f t="shared" si="53"/>
        <v>41764.44663194444</v>
      </c>
      <c r="M839" t="b">
        <v>0</v>
      </c>
      <c r="N839">
        <v>28</v>
      </c>
      <c r="O839" t="b">
        <v>1</v>
      </c>
      <c r="P839" t="s">
        <v>8271</v>
      </c>
      <c r="Q839" s="10">
        <f t="shared" si="54"/>
        <v>104.33333333333333</v>
      </c>
      <c r="R839">
        <f t="shared" si="55"/>
        <v>55.892857142857146</v>
      </c>
      <c r="S839" t="s">
        <v>8321</v>
      </c>
      <c r="T839" t="s">
        <v>8322</v>
      </c>
    </row>
    <row r="840" spans="1:20" ht="43.5" x14ac:dyDescent="0.3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 s="9">
        <f t="shared" si="52"/>
        <v>41822.645277777774</v>
      </c>
      <c r="K840">
        <v>1401722952</v>
      </c>
      <c r="L840" s="12">
        <f t="shared" si="53"/>
        <v>41792.645277777774</v>
      </c>
      <c r="M840" t="b">
        <v>0</v>
      </c>
      <c r="N840">
        <v>29</v>
      </c>
      <c r="O840" t="b">
        <v>1</v>
      </c>
      <c r="P840" t="s">
        <v>8271</v>
      </c>
      <c r="Q840" s="10">
        <f t="shared" si="54"/>
        <v>100</v>
      </c>
      <c r="R840">
        <f t="shared" si="55"/>
        <v>51.724137931034484</v>
      </c>
      <c r="S840" t="s">
        <v>8321</v>
      </c>
      <c r="T840" t="s">
        <v>8322</v>
      </c>
    </row>
    <row r="841" spans="1:20" ht="43.5" x14ac:dyDescent="0.3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 s="9">
        <f t="shared" si="52"/>
        <v>41811.855092592588</v>
      </c>
      <c r="K841">
        <v>1400790680</v>
      </c>
      <c r="L841" s="12">
        <f t="shared" si="53"/>
        <v>41781.855092592588</v>
      </c>
      <c r="M841" t="b">
        <v>0</v>
      </c>
      <c r="N841">
        <v>56</v>
      </c>
      <c r="O841" t="b">
        <v>1</v>
      </c>
      <c r="P841" t="s">
        <v>8271</v>
      </c>
      <c r="Q841" s="10">
        <f t="shared" si="54"/>
        <v>127.86666666666666</v>
      </c>
      <c r="R841">
        <f t="shared" si="55"/>
        <v>34.25</v>
      </c>
      <c r="S841" t="s">
        <v>8321</v>
      </c>
      <c r="T841" t="s">
        <v>8322</v>
      </c>
    </row>
    <row r="842" spans="1:20" ht="43.5" x14ac:dyDescent="0.3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 s="9">
        <f t="shared" si="52"/>
        <v>42195.875</v>
      </c>
      <c r="K842">
        <v>1434440227</v>
      </c>
      <c r="L842" s="12">
        <f t="shared" si="53"/>
        <v>42171.317442129628</v>
      </c>
      <c r="M842" t="b">
        <v>0</v>
      </c>
      <c r="N842">
        <v>13</v>
      </c>
      <c r="O842" t="b">
        <v>1</v>
      </c>
      <c r="P842" t="s">
        <v>8271</v>
      </c>
      <c r="Q842" s="10">
        <f t="shared" si="54"/>
        <v>142.66666666666669</v>
      </c>
      <c r="R842">
        <f t="shared" si="55"/>
        <v>164.61538461538461</v>
      </c>
      <c r="S842" t="s">
        <v>8321</v>
      </c>
      <c r="T842" t="s">
        <v>8322</v>
      </c>
    </row>
    <row r="843" spans="1:20" ht="43.5" x14ac:dyDescent="0.3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 s="9">
        <f t="shared" si="52"/>
        <v>41868.21597222222</v>
      </c>
      <c r="K843">
        <v>1406580436</v>
      </c>
      <c r="L843" s="12">
        <f t="shared" si="53"/>
        <v>41848.866157407407</v>
      </c>
      <c r="M843" t="b">
        <v>0</v>
      </c>
      <c r="N843">
        <v>29</v>
      </c>
      <c r="O843" t="b">
        <v>1</v>
      </c>
      <c r="P843" t="s">
        <v>8271</v>
      </c>
      <c r="Q843" s="10">
        <f t="shared" si="54"/>
        <v>100</v>
      </c>
      <c r="R843">
        <f t="shared" si="55"/>
        <v>51.724137931034484</v>
      </c>
      <c r="S843" t="s">
        <v>8321</v>
      </c>
      <c r="T843" t="s">
        <v>8322</v>
      </c>
    </row>
    <row r="844" spans="1:20" ht="43.5" x14ac:dyDescent="0.3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 s="9">
        <f t="shared" si="52"/>
        <v>42258.763831018514</v>
      </c>
      <c r="K844">
        <v>1439835595</v>
      </c>
      <c r="L844" s="12">
        <f t="shared" si="53"/>
        <v>42233.763831018514</v>
      </c>
      <c r="M844" t="b">
        <v>0</v>
      </c>
      <c r="N844">
        <v>42</v>
      </c>
      <c r="O844" t="b">
        <v>1</v>
      </c>
      <c r="P844" t="s">
        <v>8271</v>
      </c>
      <c r="Q844" s="10">
        <f t="shared" si="54"/>
        <v>100.66666666666666</v>
      </c>
      <c r="R844">
        <f t="shared" si="55"/>
        <v>35.952380952380949</v>
      </c>
      <c r="S844" t="s">
        <v>8321</v>
      </c>
      <c r="T844" t="s">
        <v>8322</v>
      </c>
    </row>
    <row r="845" spans="1:20" ht="43.5" x14ac:dyDescent="0.3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 s="9">
        <f t="shared" si="52"/>
        <v>41950.770833333336</v>
      </c>
      <c r="K845">
        <v>1413406695</v>
      </c>
      <c r="L845" s="12">
        <f t="shared" si="53"/>
        <v>41927.873784722222</v>
      </c>
      <c r="M845" t="b">
        <v>0</v>
      </c>
      <c r="N845">
        <v>19</v>
      </c>
      <c r="O845" t="b">
        <v>1</v>
      </c>
      <c r="P845" t="s">
        <v>8271</v>
      </c>
      <c r="Q845" s="10">
        <f t="shared" si="54"/>
        <v>101.2</v>
      </c>
      <c r="R845">
        <f t="shared" si="55"/>
        <v>79.89473684210526</v>
      </c>
      <c r="S845" t="s">
        <v>8321</v>
      </c>
      <c r="T845" t="s">
        <v>8322</v>
      </c>
    </row>
    <row r="846" spans="1:20" ht="43.5" x14ac:dyDescent="0.3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 s="9">
        <f t="shared" si="52"/>
        <v>41914.597916666666</v>
      </c>
      <c r="K846">
        <v>1410461299</v>
      </c>
      <c r="L846" s="12">
        <f t="shared" si="53"/>
        <v>41893.783553240741</v>
      </c>
      <c r="M846" t="b">
        <v>0</v>
      </c>
      <c r="N846">
        <v>33</v>
      </c>
      <c r="O846" t="b">
        <v>1</v>
      </c>
      <c r="P846" t="s">
        <v>8271</v>
      </c>
      <c r="Q846" s="10">
        <f t="shared" si="54"/>
        <v>110.04599999999999</v>
      </c>
      <c r="R846">
        <f t="shared" si="55"/>
        <v>50.020909090909093</v>
      </c>
      <c r="S846" t="s">
        <v>8321</v>
      </c>
      <c r="T846" t="s">
        <v>8322</v>
      </c>
    </row>
    <row r="847" spans="1:20" ht="43.5" x14ac:dyDescent="0.3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 s="9">
        <f t="shared" si="52"/>
        <v>42180.755312499998</v>
      </c>
      <c r="K847">
        <v>1432663659</v>
      </c>
      <c r="L847" s="12">
        <f t="shared" si="53"/>
        <v>42150.755312499998</v>
      </c>
      <c r="M847" t="b">
        <v>0</v>
      </c>
      <c r="N847">
        <v>29</v>
      </c>
      <c r="O847" t="b">
        <v>1</v>
      </c>
      <c r="P847" t="s">
        <v>8271</v>
      </c>
      <c r="Q847" s="10">
        <f t="shared" si="54"/>
        <v>104.66666666666666</v>
      </c>
      <c r="R847">
        <f t="shared" si="55"/>
        <v>54.137931034482762</v>
      </c>
      <c r="S847" t="s">
        <v>8321</v>
      </c>
      <c r="T847" t="s">
        <v>8322</v>
      </c>
    </row>
    <row r="848" spans="1:20" ht="43.5" x14ac:dyDescent="0.3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 s="9">
        <f t="shared" si="52"/>
        <v>41781.921527777777</v>
      </c>
      <c r="K848">
        <v>1398342170</v>
      </c>
      <c r="L848" s="12">
        <f t="shared" si="53"/>
        <v>41753.515856481477</v>
      </c>
      <c r="M848" t="b">
        <v>0</v>
      </c>
      <c r="N848">
        <v>25</v>
      </c>
      <c r="O848" t="b">
        <v>1</v>
      </c>
      <c r="P848" t="s">
        <v>8271</v>
      </c>
      <c r="Q848" s="10">
        <f t="shared" si="54"/>
        <v>101.83333333333333</v>
      </c>
      <c r="R848">
        <f t="shared" si="55"/>
        <v>61.1</v>
      </c>
      <c r="S848" t="s">
        <v>8321</v>
      </c>
      <c r="T848" t="s">
        <v>8322</v>
      </c>
    </row>
    <row r="849" spans="1:20" ht="43.5" x14ac:dyDescent="0.3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 s="9">
        <f t="shared" si="52"/>
        <v>41942.858946759261</v>
      </c>
      <c r="K849">
        <v>1412109413</v>
      </c>
      <c r="L849" s="12">
        <f t="shared" si="53"/>
        <v>41912.858946759261</v>
      </c>
      <c r="M849" t="b">
        <v>0</v>
      </c>
      <c r="N849">
        <v>25</v>
      </c>
      <c r="O849" t="b">
        <v>1</v>
      </c>
      <c r="P849" t="s">
        <v>8271</v>
      </c>
      <c r="Q849" s="10">
        <f t="shared" si="54"/>
        <v>122.06666666666666</v>
      </c>
      <c r="R849">
        <f t="shared" si="55"/>
        <v>73.239999999999995</v>
      </c>
      <c r="S849" t="s">
        <v>8321</v>
      </c>
      <c r="T849" t="s">
        <v>8322</v>
      </c>
    </row>
    <row r="850" spans="1:20" ht="43.5" x14ac:dyDescent="0.3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 s="9">
        <f t="shared" si="52"/>
        <v>42490.733530092592</v>
      </c>
      <c r="K850">
        <v>1459445777</v>
      </c>
      <c r="L850" s="12">
        <f t="shared" si="53"/>
        <v>42460.733530092592</v>
      </c>
      <c r="M850" t="b">
        <v>0</v>
      </c>
      <c r="N850">
        <v>37</v>
      </c>
      <c r="O850" t="b">
        <v>1</v>
      </c>
      <c r="P850" t="s">
        <v>8271</v>
      </c>
      <c r="Q850" s="10">
        <f t="shared" si="54"/>
        <v>100.01333333333334</v>
      </c>
      <c r="R850">
        <f t="shared" si="55"/>
        <v>40.545945945945945</v>
      </c>
      <c r="S850" t="s">
        <v>8321</v>
      </c>
      <c r="T850" t="s">
        <v>8322</v>
      </c>
    </row>
    <row r="851" spans="1:20" ht="58" x14ac:dyDescent="0.3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 s="9">
        <f t="shared" si="52"/>
        <v>41850.471180555556</v>
      </c>
      <c r="K851">
        <v>1405509510</v>
      </c>
      <c r="L851" s="12">
        <f t="shared" si="53"/>
        <v>41836.471180555556</v>
      </c>
      <c r="M851" t="b">
        <v>0</v>
      </c>
      <c r="N851">
        <v>45</v>
      </c>
      <c r="O851" t="b">
        <v>1</v>
      </c>
      <c r="P851" t="s">
        <v>8271</v>
      </c>
      <c r="Q851" s="10">
        <f t="shared" si="54"/>
        <v>100</v>
      </c>
      <c r="R851">
        <f t="shared" si="55"/>
        <v>33.333333333333336</v>
      </c>
      <c r="S851" t="s">
        <v>8321</v>
      </c>
      <c r="T851" t="s">
        <v>8322</v>
      </c>
    </row>
    <row r="852" spans="1:20" ht="43.5" x14ac:dyDescent="0.3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 s="9">
        <f t="shared" si="52"/>
        <v>42313.906018518523</v>
      </c>
      <c r="K852">
        <v>1444164280</v>
      </c>
      <c r="L852" s="12">
        <f t="shared" si="53"/>
        <v>42283.864351851851</v>
      </c>
      <c r="M852" t="b">
        <v>0</v>
      </c>
      <c r="N852">
        <v>57</v>
      </c>
      <c r="O852" t="b">
        <v>1</v>
      </c>
      <c r="P852" t="s">
        <v>8271</v>
      </c>
      <c r="Q852" s="10">
        <f t="shared" si="54"/>
        <v>170.66666666666669</v>
      </c>
      <c r="R852">
        <f t="shared" si="55"/>
        <v>44.912280701754383</v>
      </c>
      <c r="S852" t="s">
        <v>8321</v>
      </c>
      <c r="T852" t="s">
        <v>8322</v>
      </c>
    </row>
    <row r="853" spans="1:20" ht="58" x14ac:dyDescent="0.3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 s="9">
        <f t="shared" si="52"/>
        <v>42463.708333333328</v>
      </c>
      <c r="K853">
        <v>1457690386</v>
      </c>
      <c r="L853" s="12">
        <f t="shared" si="53"/>
        <v>42440.416504629626</v>
      </c>
      <c r="M853" t="b">
        <v>0</v>
      </c>
      <c r="N853">
        <v>38</v>
      </c>
      <c r="O853" t="b">
        <v>1</v>
      </c>
      <c r="P853" t="s">
        <v>8271</v>
      </c>
      <c r="Q853" s="10">
        <f t="shared" si="54"/>
        <v>174.4</v>
      </c>
      <c r="R853">
        <f t="shared" si="55"/>
        <v>68.84210526315789</v>
      </c>
      <c r="S853" t="s">
        <v>8321</v>
      </c>
      <c r="T853" t="s">
        <v>8322</v>
      </c>
    </row>
    <row r="854" spans="1:20" ht="29" x14ac:dyDescent="0.3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 s="9">
        <f t="shared" si="52"/>
        <v>41822.165972222225</v>
      </c>
      <c r="K854">
        <v>1400272580</v>
      </c>
      <c r="L854" s="12">
        <f t="shared" si="53"/>
        <v>41775.858564814815</v>
      </c>
      <c r="M854" t="b">
        <v>0</v>
      </c>
      <c r="N854">
        <v>20</v>
      </c>
      <c r="O854" t="b">
        <v>1</v>
      </c>
      <c r="P854" t="s">
        <v>8271</v>
      </c>
      <c r="Q854" s="10">
        <f t="shared" si="54"/>
        <v>100.66666666666666</v>
      </c>
      <c r="R854">
        <f t="shared" si="55"/>
        <v>75.5</v>
      </c>
      <c r="S854" t="s">
        <v>8321</v>
      </c>
      <c r="T854" t="s">
        <v>8322</v>
      </c>
    </row>
    <row r="855" spans="1:20" ht="43.5" x14ac:dyDescent="0.3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 s="9">
        <f t="shared" si="52"/>
        <v>41970.639849537038</v>
      </c>
      <c r="K855">
        <v>1414506083</v>
      </c>
      <c r="L855" s="12">
        <f t="shared" si="53"/>
        <v>41940.598182870373</v>
      </c>
      <c r="M855" t="b">
        <v>0</v>
      </c>
      <c r="N855">
        <v>31</v>
      </c>
      <c r="O855" t="b">
        <v>1</v>
      </c>
      <c r="P855" t="s">
        <v>8271</v>
      </c>
      <c r="Q855" s="10">
        <f t="shared" si="54"/>
        <v>120</v>
      </c>
      <c r="R855">
        <f t="shared" si="55"/>
        <v>58.064516129032256</v>
      </c>
      <c r="S855" t="s">
        <v>8321</v>
      </c>
      <c r="T855" t="s">
        <v>8322</v>
      </c>
    </row>
    <row r="856" spans="1:20" ht="43.5" x14ac:dyDescent="0.3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 s="9">
        <f t="shared" si="52"/>
        <v>42159.541585648149</v>
      </c>
      <c r="K856">
        <v>1430830793</v>
      </c>
      <c r="L856" s="12">
        <f t="shared" si="53"/>
        <v>42129.541585648149</v>
      </c>
      <c r="M856" t="b">
        <v>0</v>
      </c>
      <c r="N856">
        <v>39</v>
      </c>
      <c r="O856" t="b">
        <v>1</v>
      </c>
      <c r="P856" t="s">
        <v>8271</v>
      </c>
      <c r="Q856" s="10">
        <f t="shared" si="54"/>
        <v>100.33333333333334</v>
      </c>
      <c r="R856">
        <f t="shared" si="55"/>
        <v>38.589743589743591</v>
      </c>
      <c r="S856" t="s">
        <v>8321</v>
      </c>
      <c r="T856" t="s">
        <v>8322</v>
      </c>
    </row>
    <row r="857" spans="1:20" ht="43.5" x14ac:dyDescent="0.3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 s="9">
        <f t="shared" si="52"/>
        <v>41894.913761574076</v>
      </c>
      <c r="K857">
        <v>1409262949</v>
      </c>
      <c r="L857" s="12">
        <f t="shared" si="53"/>
        <v>41879.913761574076</v>
      </c>
      <c r="M857" t="b">
        <v>0</v>
      </c>
      <c r="N857">
        <v>13</v>
      </c>
      <c r="O857" t="b">
        <v>1</v>
      </c>
      <c r="P857" t="s">
        <v>8271</v>
      </c>
      <c r="Q857" s="10">
        <f t="shared" si="54"/>
        <v>121.33333333333334</v>
      </c>
      <c r="R857">
        <f t="shared" si="55"/>
        <v>140</v>
      </c>
      <c r="S857" t="s">
        <v>8321</v>
      </c>
      <c r="T857" t="s">
        <v>8322</v>
      </c>
    </row>
    <row r="858" spans="1:20" ht="58" x14ac:dyDescent="0.3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 s="9">
        <f t="shared" si="52"/>
        <v>42411.957638888889</v>
      </c>
      <c r="K858">
        <v>1452614847</v>
      </c>
      <c r="L858" s="12">
        <f t="shared" si="53"/>
        <v>42381.671840277777</v>
      </c>
      <c r="M858" t="b">
        <v>0</v>
      </c>
      <c r="N858">
        <v>35</v>
      </c>
      <c r="O858" t="b">
        <v>1</v>
      </c>
      <c r="P858" t="s">
        <v>8271</v>
      </c>
      <c r="Q858" s="10">
        <f t="shared" si="54"/>
        <v>111.20000000000002</v>
      </c>
      <c r="R858">
        <f t="shared" si="55"/>
        <v>47.657142857142858</v>
      </c>
      <c r="S858" t="s">
        <v>8321</v>
      </c>
      <c r="T858" t="s">
        <v>8322</v>
      </c>
    </row>
    <row r="859" spans="1:20" ht="43.5" x14ac:dyDescent="0.3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 s="9">
        <f t="shared" si="52"/>
        <v>42112.9375</v>
      </c>
      <c r="K859">
        <v>1428539708</v>
      </c>
      <c r="L859" s="12">
        <f t="shared" si="53"/>
        <v>42103.024398148147</v>
      </c>
      <c r="M859" t="b">
        <v>0</v>
      </c>
      <c r="N859">
        <v>0</v>
      </c>
      <c r="O859" t="b">
        <v>0</v>
      </c>
      <c r="P859" t="s">
        <v>8271</v>
      </c>
      <c r="Q859" s="10">
        <f t="shared" si="54"/>
        <v>0</v>
      </c>
      <c r="R859" t="e">
        <f t="shared" si="55"/>
        <v>#DIV/0!</v>
      </c>
      <c r="S859" t="s">
        <v>8321</v>
      </c>
      <c r="T859" t="s">
        <v>8322</v>
      </c>
    </row>
    <row r="860" spans="1:20" ht="58" x14ac:dyDescent="0.3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 s="9">
        <f t="shared" si="52"/>
        <v>42149.901574074072</v>
      </c>
      <c r="K860">
        <v>1427405896</v>
      </c>
      <c r="L860" s="12">
        <f t="shared" si="53"/>
        <v>42089.901574074072</v>
      </c>
      <c r="M860" t="b">
        <v>0</v>
      </c>
      <c r="N860">
        <v>7</v>
      </c>
      <c r="O860" t="b">
        <v>0</v>
      </c>
      <c r="P860" t="s">
        <v>8271</v>
      </c>
      <c r="Q860" s="10">
        <f t="shared" si="54"/>
        <v>28.466666666666669</v>
      </c>
      <c r="R860">
        <f t="shared" si="55"/>
        <v>61</v>
      </c>
      <c r="S860" t="s">
        <v>8321</v>
      </c>
      <c r="T860" t="s">
        <v>8322</v>
      </c>
    </row>
    <row r="861" spans="1:20" ht="43.5" x14ac:dyDescent="0.3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 s="9">
        <f t="shared" si="52"/>
        <v>42086.75</v>
      </c>
      <c r="K861">
        <v>1423847093</v>
      </c>
      <c r="L861" s="12">
        <f t="shared" si="53"/>
        <v>42048.711724537032</v>
      </c>
      <c r="M861" t="b">
        <v>0</v>
      </c>
      <c r="N861">
        <v>1</v>
      </c>
      <c r="O861" t="b">
        <v>0</v>
      </c>
      <c r="P861" t="s">
        <v>8271</v>
      </c>
      <c r="Q861" s="10">
        <f t="shared" si="54"/>
        <v>0.66666666666666674</v>
      </c>
      <c r="R861">
        <f t="shared" si="55"/>
        <v>10</v>
      </c>
      <c r="S861" t="s">
        <v>8321</v>
      </c>
      <c r="T861" t="s">
        <v>8322</v>
      </c>
    </row>
    <row r="862" spans="1:20" ht="43.5" x14ac:dyDescent="0.3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 s="9">
        <f t="shared" si="52"/>
        <v>41835.916666666664</v>
      </c>
      <c r="K862">
        <v>1403562705</v>
      </c>
      <c r="L862" s="12">
        <f t="shared" si="53"/>
        <v>41813.938715277778</v>
      </c>
      <c r="M862" t="b">
        <v>0</v>
      </c>
      <c r="N862">
        <v>6</v>
      </c>
      <c r="O862" t="b">
        <v>0</v>
      </c>
      <c r="P862" t="s">
        <v>8271</v>
      </c>
      <c r="Q862" s="10">
        <f t="shared" si="54"/>
        <v>18</v>
      </c>
      <c r="R862">
        <f t="shared" si="55"/>
        <v>45</v>
      </c>
      <c r="S862" t="s">
        <v>8321</v>
      </c>
      <c r="T862" t="s">
        <v>8322</v>
      </c>
    </row>
    <row r="863" spans="1:20" ht="29" x14ac:dyDescent="0.3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 s="9">
        <f t="shared" si="52"/>
        <v>41778.208333333336</v>
      </c>
      <c r="K863">
        <v>1397819938</v>
      </c>
      <c r="L863" s="12">
        <f t="shared" si="53"/>
        <v>41747.471504629626</v>
      </c>
      <c r="M863" t="b">
        <v>0</v>
      </c>
      <c r="N863">
        <v>26</v>
      </c>
      <c r="O863" t="b">
        <v>1</v>
      </c>
      <c r="P863" t="s">
        <v>8305</v>
      </c>
      <c r="Q863" s="10">
        <f t="shared" si="54"/>
        <v>102.33333333333334</v>
      </c>
      <c r="R863">
        <f t="shared" si="55"/>
        <v>59.03846153846154</v>
      </c>
      <c r="S863" t="s">
        <v>8321</v>
      </c>
      <c r="T863" t="s">
        <v>8363</v>
      </c>
    </row>
    <row r="864" spans="1:20" ht="43.5" x14ac:dyDescent="0.3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 s="9">
        <f t="shared" si="52"/>
        <v>42519.024999999994</v>
      </c>
      <c r="K864">
        <v>1462824832</v>
      </c>
      <c r="L864" s="12">
        <f t="shared" si="53"/>
        <v>42499.842962962968</v>
      </c>
      <c r="M864" t="b">
        <v>0</v>
      </c>
      <c r="N864">
        <v>27</v>
      </c>
      <c r="O864" t="b">
        <v>1</v>
      </c>
      <c r="P864" t="s">
        <v>8305</v>
      </c>
      <c r="Q864" s="10">
        <f t="shared" si="54"/>
        <v>100</v>
      </c>
      <c r="R864">
        <f t="shared" si="55"/>
        <v>55.555555555555557</v>
      </c>
      <c r="S864" t="s">
        <v>8321</v>
      </c>
      <c r="T864" t="s">
        <v>8363</v>
      </c>
    </row>
    <row r="865" spans="1:20" ht="29" x14ac:dyDescent="0.3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 s="9">
        <f t="shared" si="52"/>
        <v>41826.692037037035</v>
      </c>
      <c r="K865">
        <v>1399480592</v>
      </c>
      <c r="L865" s="12">
        <f t="shared" si="53"/>
        <v>41766.692037037035</v>
      </c>
      <c r="M865" t="b">
        <v>0</v>
      </c>
      <c r="N865">
        <v>0</v>
      </c>
      <c r="O865" t="b">
        <v>0</v>
      </c>
      <c r="P865" t="s">
        <v>8305</v>
      </c>
      <c r="Q865" s="10">
        <f t="shared" si="54"/>
        <v>0</v>
      </c>
      <c r="R865" t="e">
        <f t="shared" si="55"/>
        <v>#DIV/0!</v>
      </c>
      <c r="S865" t="s">
        <v>8321</v>
      </c>
      <c r="T865" t="s">
        <v>8363</v>
      </c>
    </row>
    <row r="866" spans="1:20" ht="43.5" x14ac:dyDescent="0.3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 s="9">
        <f t="shared" si="52"/>
        <v>42097.909016203703</v>
      </c>
      <c r="K866">
        <v>1427492939</v>
      </c>
      <c r="L866" s="12">
        <f t="shared" si="53"/>
        <v>42090.909016203703</v>
      </c>
      <c r="M866" t="b">
        <v>0</v>
      </c>
      <c r="N866">
        <v>9</v>
      </c>
      <c r="O866" t="b">
        <v>0</v>
      </c>
      <c r="P866" t="s">
        <v>8305</v>
      </c>
      <c r="Q866" s="10">
        <f t="shared" si="54"/>
        <v>30.333333333333336</v>
      </c>
      <c r="R866">
        <f t="shared" si="55"/>
        <v>50.555555555555557</v>
      </c>
      <c r="S866" t="s">
        <v>8321</v>
      </c>
      <c r="T866" t="s">
        <v>8363</v>
      </c>
    </row>
    <row r="867" spans="1:20" ht="43.5" x14ac:dyDescent="0.3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 s="9">
        <f t="shared" si="52"/>
        <v>42084.807384259257</v>
      </c>
      <c r="K867">
        <v>1424377358</v>
      </c>
      <c r="L867" s="12">
        <f t="shared" si="53"/>
        <v>42054.849050925928</v>
      </c>
      <c r="M867" t="b">
        <v>0</v>
      </c>
      <c r="N867">
        <v>26</v>
      </c>
      <c r="O867" t="b">
        <v>1</v>
      </c>
      <c r="P867" t="s">
        <v>8271</v>
      </c>
      <c r="Q867" s="10">
        <f t="shared" si="54"/>
        <v>121.73333333333333</v>
      </c>
      <c r="R867">
        <f t="shared" si="55"/>
        <v>70.230769230769226</v>
      </c>
      <c r="S867" t="s">
        <v>8321</v>
      </c>
      <c r="T867" t="s">
        <v>8322</v>
      </c>
    </row>
    <row r="868" spans="1:20" ht="43.5" x14ac:dyDescent="0.3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 s="9">
        <f t="shared" si="52"/>
        <v>42095.165972222225</v>
      </c>
      <c r="K868">
        <v>1424727712</v>
      </c>
      <c r="L868" s="12">
        <f t="shared" si="53"/>
        <v>42058.904074074075</v>
      </c>
      <c r="M868" t="b">
        <v>0</v>
      </c>
      <c r="N868">
        <v>34</v>
      </c>
      <c r="O868" t="b">
        <v>1</v>
      </c>
      <c r="P868" t="s">
        <v>8271</v>
      </c>
      <c r="Q868" s="10">
        <f t="shared" si="54"/>
        <v>140.13333333333333</v>
      </c>
      <c r="R868">
        <f t="shared" si="55"/>
        <v>61.823529411764703</v>
      </c>
      <c r="S868" t="s">
        <v>8321</v>
      </c>
      <c r="T868" t="s">
        <v>8322</v>
      </c>
    </row>
    <row r="869" spans="1:20" ht="58" x14ac:dyDescent="0.3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 s="9">
        <f t="shared" si="52"/>
        <v>41837.690081018518</v>
      </c>
      <c r="K869">
        <v>1403022823</v>
      </c>
      <c r="L869" s="12">
        <f t="shared" si="53"/>
        <v>41807.690081018518</v>
      </c>
      <c r="M869" t="b">
        <v>0</v>
      </c>
      <c r="N869">
        <v>37</v>
      </c>
      <c r="O869" t="b">
        <v>1</v>
      </c>
      <c r="P869" t="s">
        <v>8271</v>
      </c>
      <c r="Q869" s="10">
        <f t="shared" si="54"/>
        <v>119.238</v>
      </c>
      <c r="R869">
        <f t="shared" si="55"/>
        <v>48.339729729729726</v>
      </c>
      <c r="S869" t="s">
        <v>8321</v>
      </c>
      <c r="T869" t="s">
        <v>8322</v>
      </c>
    </row>
    <row r="870" spans="1:20" ht="29" x14ac:dyDescent="0.3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 s="9">
        <f t="shared" si="52"/>
        <v>42823.739004629635</v>
      </c>
      <c r="K870">
        <v>1485629050</v>
      </c>
      <c r="L870" s="12">
        <f t="shared" si="53"/>
        <v>42763.780671296292</v>
      </c>
      <c r="M870" t="b">
        <v>0</v>
      </c>
      <c r="N870">
        <v>3</v>
      </c>
      <c r="O870" t="b">
        <v>0</v>
      </c>
      <c r="P870" t="s">
        <v>8305</v>
      </c>
      <c r="Q870" s="10">
        <f t="shared" si="54"/>
        <v>2.666666666666667</v>
      </c>
      <c r="R870">
        <f t="shared" si="55"/>
        <v>13.333333333333334</v>
      </c>
      <c r="S870" t="s">
        <v>8321</v>
      </c>
      <c r="T870" t="s">
        <v>8363</v>
      </c>
    </row>
    <row r="871" spans="1:20" ht="58" x14ac:dyDescent="0.3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 s="9">
        <f t="shared" si="52"/>
        <v>42230.818055555559</v>
      </c>
      <c r="K871">
        <v>1435709765</v>
      </c>
      <c r="L871" s="12">
        <f t="shared" si="53"/>
        <v>42186.01116898148</v>
      </c>
      <c r="M871" t="b">
        <v>0</v>
      </c>
      <c r="N871">
        <v>0</v>
      </c>
      <c r="O871" t="b">
        <v>0</v>
      </c>
      <c r="P871" t="s">
        <v>8271</v>
      </c>
      <c r="Q871" s="10">
        <f t="shared" si="54"/>
        <v>0</v>
      </c>
      <c r="R871" t="e">
        <f t="shared" si="55"/>
        <v>#DIV/0!</v>
      </c>
      <c r="S871" t="s">
        <v>8321</v>
      </c>
      <c r="T871" t="s">
        <v>8322</v>
      </c>
    </row>
    <row r="872" spans="1:20" ht="43.5" x14ac:dyDescent="0.3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 s="9">
        <f t="shared" si="52"/>
        <v>42166.958333333328</v>
      </c>
      <c r="K872">
        <v>1430405903</v>
      </c>
      <c r="L872" s="12">
        <f t="shared" si="53"/>
        <v>42124.623877314814</v>
      </c>
      <c r="M872" t="b">
        <v>0</v>
      </c>
      <c r="N872">
        <v>7</v>
      </c>
      <c r="O872" t="b">
        <v>0</v>
      </c>
      <c r="P872" t="s">
        <v>8271</v>
      </c>
      <c r="Q872" s="10">
        <f t="shared" si="54"/>
        <v>11.533333333333333</v>
      </c>
      <c r="R872">
        <f t="shared" si="55"/>
        <v>24.714285714285715</v>
      </c>
      <c r="S872" t="s">
        <v>8321</v>
      </c>
      <c r="T872" t="s">
        <v>8322</v>
      </c>
    </row>
    <row r="873" spans="1:20" ht="43.5" x14ac:dyDescent="0.3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 s="9">
        <f t="shared" si="52"/>
        <v>42181.559027777781</v>
      </c>
      <c r="K873">
        <v>1432072893</v>
      </c>
      <c r="L873" s="12">
        <f t="shared" si="53"/>
        <v>42143.917743055557</v>
      </c>
      <c r="M873" t="b">
        <v>0</v>
      </c>
      <c r="N873">
        <v>16</v>
      </c>
      <c r="O873" t="b">
        <v>0</v>
      </c>
      <c r="P873" t="s">
        <v>8271</v>
      </c>
      <c r="Q873" s="10">
        <f t="shared" si="54"/>
        <v>67.333333333333329</v>
      </c>
      <c r="R873">
        <f t="shared" si="55"/>
        <v>63.125</v>
      </c>
      <c r="S873" t="s">
        <v>8321</v>
      </c>
      <c r="T873" t="s">
        <v>8322</v>
      </c>
    </row>
    <row r="874" spans="1:20" ht="43.5" x14ac:dyDescent="0.3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 s="9">
        <f t="shared" si="52"/>
        <v>42522.98505787037</v>
      </c>
      <c r="K874">
        <v>1462232309</v>
      </c>
      <c r="L874" s="12">
        <f t="shared" si="53"/>
        <v>42492.98505787037</v>
      </c>
      <c r="M874" t="b">
        <v>0</v>
      </c>
      <c r="N874">
        <v>1</v>
      </c>
      <c r="O874" t="b">
        <v>0</v>
      </c>
      <c r="P874" t="s">
        <v>8271</v>
      </c>
      <c r="Q874" s="10">
        <f t="shared" si="54"/>
        <v>0.33333333333333337</v>
      </c>
      <c r="R874">
        <f t="shared" si="55"/>
        <v>5</v>
      </c>
      <c r="S874" t="s">
        <v>8321</v>
      </c>
      <c r="T874" t="s">
        <v>8322</v>
      </c>
    </row>
    <row r="875" spans="1:20" ht="43.5" x14ac:dyDescent="0.3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 s="9">
        <f t="shared" si="52"/>
        <v>41951</v>
      </c>
      <c r="K875">
        <v>1412809644</v>
      </c>
      <c r="L875" s="12">
        <f t="shared" si="53"/>
        <v>41920.963472222218</v>
      </c>
      <c r="M875" t="b">
        <v>0</v>
      </c>
      <c r="N875">
        <v>10</v>
      </c>
      <c r="O875" t="b">
        <v>0</v>
      </c>
      <c r="P875" t="s">
        <v>8271</v>
      </c>
      <c r="Q875" s="10">
        <f t="shared" si="54"/>
        <v>6.3333333333333339</v>
      </c>
      <c r="R875">
        <f t="shared" si="55"/>
        <v>9.5</v>
      </c>
      <c r="S875" t="s">
        <v>8321</v>
      </c>
      <c r="T875" t="s">
        <v>8322</v>
      </c>
    </row>
    <row r="876" spans="1:20" ht="29" x14ac:dyDescent="0.3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 s="9">
        <f t="shared" si="52"/>
        <v>42245.08116898148</v>
      </c>
      <c r="K876">
        <v>1439517413</v>
      </c>
      <c r="L876" s="12">
        <f t="shared" si="53"/>
        <v>42230.08116898148</v>
      </c>
      <c r="M876" t="b">
        <v>0</v>
      </c>
      <c r="N876">
        <v>4</v>
      </c>
      <c r="O876" t="b">
        <v>0</v>
      </c>
      <c r="P876" t="s">
        <v>8271</v>
      </c>
      <c r="Q876" s="10">
        <f t="shared" si="54"/>
        <v>2.1333333333333333</v>
      </c>
      <c r="R876">
        <f t="shared" si="55"/>
        <v>8</v>
      </c>
      <c r="S876" t="s">
        <v>8321</v>
      </c>
      <c r="T876" t="s">
        <v>8322</v>
      </c>
    </row>
    <row r="877" spans="1:20" ht="29" x14ac:dyDescent="0.3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 s="9">
        <f t="shared" si="52"/>
        <v>42650.91097222222</v>
      </c>
      <c r="K877">
        <v>1473285108</v>
      </c>
      <c r="L877" s="12">
        <f t="shared" si="53"/>
        <v>42620.91097222222</v>
      </c>
      <c r="M877" t="b">
        <v>0</v>
      </c>
      <c r="N877">
        <v>4</v>
      </c>
      <c r="O877" t="b">
        <v>0</v>
      </c>
      <c r="P877" t="s">
        <v>8271</v>
      </c>
      <c r="Q877" s="10">
        <f t="shared" si="54"/>
        <v>8.6666666666666679</v>
      </c>
      <c r="R877">
        <f t="shared" si="55"/>
        <v>32.5</v>
      </c>
      <c r="S877" t="s">
        <v>8321</v>
      </c>
      <c r="T877" t="s">
        <v>8322</v>
      </c>
    </row>
    <row r="878" spans="1:20" ht="58" x14ac:dyDescent="0.3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 s="9">
        <f t="shared" si="52"/>
        <v>41935.636469907404</v>
      </c>
      <c r="K878">
        <v>1411485391</v>
      </c>
      <c r="L878" s="12">
        <f t="shared" si="53"/>
        <v>41905.636469907404</v>
      </c>
      <c r="M878" t="b">
        <v>0</v>
      </c>
      <c r="N878">
        <v>1</v>
      </c>
      <c r="O878" t="b">
        <v>0</v>
      </c>
      <c r="P878" t="s">
        <v>8271</v>
      </c>
      <c r="Q878" s="10">
        <f t="shared" si="54"/>
        <v>6.6666666666666666E-2</v>
      </c>
      <c r="R878">
        <f t="shared" si="55"/>
        <v>1</v>
      </c>
      <c r="S878" t="s">
        <v>8321</v>
      </c>
      <c r="T878" t="s">
        <v>8322</v>
      </c>
    </row>
    <row r="879" spans="1:20" ht="43.5" x14ac:dyDescent="0.3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 s="9">
        <f t="shared" si="52"/>
        <v>42554.832638888889</v>
      </c>
      <c r="K879">
        <v>1465856639</v>
      </c>
      <c r="L879" s="12">
        <f t="shared" si="53"/>
        <v>42534.933321759265</v>
      </c>
      <c r="M879" t="b">
        <v>0</v>
      </c>
      <c r="N879">
        <v>9</v>
      </c>
      <c r="O879" t="b">
        <v>0</v>
      </c>
      <c r="P879" t="s">
        <v>8271</v>
      </c>
      <c r="Q879" s="10">
        <f t="shared" si="54"/>
        <v>53</v>
      </c>
      <c r="R879">
        <f t="shared" si="55"/>
        <v>88.333333333333329</v>
      </c>
      <c r="S879" t="s">
        <v>8321</v>
      </c>
      <c r="T879" t="s">
        <v>8322</v>
      </c>
    </row>
    <row r="880" spans="1:20" ht="43.5" x14ac:dyDescent="0.3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 s="9">
        <f t="shared" si="52"/>
        <v>42377.273611111115</v>
      </c>
      <c r="K880">
        <v>1450619123</v>
      </c>
      <c r="L880" s="12">
        <f t="shared" si="53"/>
        <v>42358.573182870372</v>
      </c>
      <c r="M880" t="b">
        <v>0</v>
      </c>
      <c r="N880">
        <v>3</v>
      </c>
      <c r="O880" t="b">
        <v>0</v>
      </c>
      <c r="P880" t="s">
        <v>8271</v>
      </c>
      <c r="Q880" s="10">
        <f t="shared" si="54"/>
        <v>0.2</v>
      </c>
      <c r="R880">
        <f t="shared" si="55"/>
        <v>1</v>
      </c>
      <c r="S880" t="s">
        <v>8321</v>
      </c>
      <c r="T880" t="s">
        <v>8322</v>
      </c>
    </row>
    <row r="881" spans="1:20" ht="43.5" x14ac:dyDescent="0.3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 s="9">
        <f t="shared" si="52"/>
        <v>42157.032638888893</v>
      </c>
      <c r="K881">
        <v>1430617209</v>
      </c>
      <c r="L881" s="12">
        <f t="shared" si="53"/>
        <v>42127.069548611107</v>
      </c>
      <c r="M881" t="b">
        <v>0</v>
      </c>
      <c r="N881">
        <v>30</v>
      </c>
      <c r="O881" t="b">
        <v>1</v>
      </c>
      <c r="P881" t="s">
        <v>8280</v>
      </c>
      <c r="Q881" s="10">
        <f t="shared" si="54"/>
        <v>205.54838709677421</v>
      </c>
      <c r="R881">
        <f t="shared" si="55"/>
        <v>106.2</v>
      </c>
      <c r="S881" t="s">
        <v>8329</v>
      </c>
      <c r="T881" t="s">
        <v>8334</v>
      </c>
    </row>
    <row r="882" spans="1:20" ht="58" x14ac:dyDescent="0.3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 s="9">
        <f t="shared" si="52"/>
        <v>42523.916666666672</v>
      </c>
      <c r="K882">
        <v>1463852904</v>
      </c>
      <c r="L882" s="12">
        <f t="shared" si="53"/>
        <v>42511.741944444439</v>
      </c>
      <c r="M882" t="b">
        <v>0</v>
      </c>
      <c r="N882">
        <v>49</v>
      </c>
      <c r="O882" t="b">
        <v>1</v>
      </c>
      <c r="P882" t="s">
        <v>8271</v>
      </c>
      <c r="Q882" s="10">
        <f t="shared" si="54"/>
        <v>108.70406189555126</v>
      </c>
      <c r="R882">
        <f t="shared" si="55"/>
        <v>34.408163265306122</v>
      </c>
      <c r="S882" t="s">
        <v>8321</v>
      </c>
      <c r="T882" t="s">
        <v>8322</v>
      </c>
    </row>
    <row r="883" spans="1:20" ht="43.5" x14ac:dyDescent="0.3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 s="9">
        <f t="shared" si="52"/>
        <v>41425.708333333336</v>
      </c>
      <c r="K883">
        <v>1366999870</v>
      </c>
      <c r="L883" s="12">
        <f t="shared" si="53"/>
        <v>41390.757754629631</v>
      </c>
      <c r="M883" t="b">
        <v>0</v>
      </c>
      <c r="N883">
        <v>37</v>
      </c>
      <c r="O883" t="b">
        <v>1</v>
      </c>
      <c r="P883" t="s">
        <v>8300</v>
      </c>
      <c r="Q883" s="10">
        <f t="shared" si="54"/>
        <v>102.80254777070064</v>
      </c>
      <c r="R883">
        <f t="shared" si="55"/>
        <v>43.621621621621621</v>
      </c>
      <c r="S883" t="s">
        <v>8329</v>
      </c>
      <c r="T883" t="s">
        <v>8358</v>
      </c>
    </row>
    <row r="884" spans="1:20" ht="58" x14ac:dyDescent="0.3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 s="9">
        <f t="shared" si="52"/>
        <v>40805.604421296295</v>
      </c>
      <c r="K884">
        <v>1312641022</v>
      </c>
      <c r="L884" s="12">
        <f t="shared" si="53"/>
        <v>40761.604421296295</v>
      </c>
      <c r="M884" t="b">
        <v>1</v>
      </c>
      <c r="N884">
        <v>41</v>
      </c>
      <c r="O884" t="b">
        <v>1</v>
      </c>
      <c r="P884" t="s">
        <v>8295</v>
      </c>
      <c r="Q884" s="10">
        <f t="shared" si="54"/>
        <v>117.07484768810599</v>
      </c>
      <c r="R884">
        <f t="shared" si="55"/>
        <v>44.853658536585364</v>
      </c>
      <c r="S884" t="s">
        <v>8323</v>
      </c>
      <c r="T884" t="s">
        <v>8353</v>
      </c>
    </row>
    <row r="885" spans="1:20" ht="58" x14ac:dyDescent="0.3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 s="9">
        <f t="shared" si="52"/>
        <v>40286.290972222225</v>
      </c>
      <c r="K885">
        <v>1268459318</v>
      </c>
      <c r="L885" s="12">
        <f t="shared" si="53"/>
        <v>40250.242106481484</v>
      </c>
      <c r="M885" t="b">
        <v>0</v>
      </c>
      <c r="N885">
        <v>54</v>
      </c>
      <c r="O885" t="b">
        <v>1</v>
      </c>
      <c r="P885" t="s">
        <v>8276</v>
      </c>
      <c r="Q885" s="10">
        <f t="shared" si="54"/>
        <v>134.38124999999999</v>
      </c>
      <c r="R885">
        <f t="shared" si="55"/>
        <v>39.816666666666663</v>
      </c>
      <c r="S885" t="s">
        <v>8329</v>
      </c>
      <c r="T885" t="s">
        <v>8330</v>
      </c>
    </row>
    <row r="886" spans="1:20" ht="43.5" x14ac:dyDescent="0.3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 s="9">
        <f t="shared" si="52"/>
        <v>41769.165972222225</v>
      </c>
      <c r="K886">
        <v>1398448389</v>
      </c>
      <c r="L886" s="12">
        <f t="shared" si="53"/>
        <v>41754.745243055557</v>
      </c>
      <c r="M886" t="b">
        <v>1</v>
      </c>
      <c r="N886">
        <v>71</v>
      </c>
      <c r="O886" t="b">
        <v>1</v>
      </c>
      <c r="P886" t="s">
        <v>8288</v>
      </c>
      <c r="Q886" s="10">
        <f t="shared" si="54"/>
        <v>137.375</v>
      </c>
      <c r="R886">
        <f t="shared" si="55"/>
        <v>30.95774647887324</v>
      </c>
      <c r="S886" t="s">
        <v>8326</v>
      </c>
      <c r="T886" t="s">
        <v>8346</v>
      </c>
    </row>
    <row r="887" spans="1:20" ht="43.5" x14ac:dyDescent="0.3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 s="9">
        <f t="shared" si="52"/>
        <v>42584.958333333328</v>
      </c>
      <c r="K887">
        <v>1467650771</v>
      </c>
      <c r="L887" s="12">
        <f t="shared" si="53"/>
        <v>42555.698738425926</v>
      </c>
      <c r="M887" t="b">
        <v>0</v>
      </c>
      <c r="N887">
        <v>4</v>
      </c>
      <c r="O887" t="b">
        <v>0</v>
      </c>
      <c r="P887" t="s">
        <v>8296</v>
      </c>
      <c r="Q887" s="10">
        <f t="shared" si="54"/>
        <v>3.1875</v>
      </c>
      <c r="R887">
        <f t="shared" si="55"/>
        <v>12.75</v>
      </c>
      <c r="S887" t="s">
        <v>8342</v>
      </c>
      <c r="T887" t="s">
        <v>8354</v>
      </c>
    </row>
    <row r="888" spans="1:20" ht="43.5" x14ac:dyDescent="0.3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 s="9">
        <f t="shared" si="52"/>
        <v>42705.735902777778</v>
      </c>
      <c r="K888">
        <v>1478018382</v>
      </c>
      <c r="L888" s="12">
        <f t="shared" si="53"/>
        <v>42675.694236111114</v>
      </c>
      <c r="M888" t="b">
        <v>0</v>
      </c>
      <c r="N888">
        <v>69</v>
      </c>
      <c r="O888" t="b">
        <v>1</v>
      </c>
      <c r="P888" t="s">
        <v>8271</v>
      </c>
      <c r="Q888" s="10">
        <f t="shared" si="54"/>
        <v>102.9375</v>
      </c>
      <c r="R888">
        <f t="shared" si="55"/>
        <v>23.869565217391305</v>
      </c>
      <c r="S888" t="s">
        <v>8321</v>
      </c>
      <c r="T888" t="s">
        <v>8322</v>
      </c>
    </row>
    <row r="889" spans="1:20" ht="58" x14ac:dyDescent="0.3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 s="9">
        <f t="shared" si="52"/>
        <v>42617.066921296297</v>
      </c>
      <c r="K889">
        <v>1470792982</v>
      </c>
      <c r="L889" s="12">
        <f t="shared" si="53"/>
        <v>42592.066921296297</v>
      </c>
      <c r="M889" t="b">
        <v>0</v>
      </c>
      <c r="N889">
        <v>36</v>
      </c>
      <c r="O889" t="b">
        <v>1</v>
      </c>
      <c r="P889" t="s">
        <v>8271</v>
      </c>
      <c r="Q889" s="10">
        <f t="shared" si="54"/>
        <v>125.93749999999999</v>
      </c>
      <c r="R889">
        <f t="shared" si="55"/>
        <v>55.972222222222221</v>
      </c>
      <c r="S889" t="s">
        <v>8321</v>
      </c>
      <c r="T889" t="s">
        <v>8322</v>
      </c>
    </row>
    <row r="890" spans="1:20" ht="43.5" x14ac:dyDescent="0.3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 s="9">
        <f t="shared" si="52"/>
        <v>41807.191875000004</v>
      </c>
      <c r="K890">
        <v>1401770178</v>
      </c>
      <c r="L890" s="12">
        <f t="shared" si="53"/>
        <v>41793.191875000004</v>
      </c>
      <c r="M890" t="b">
        <v>0</v>
      </c>
      <c r="N890">
        <v>4</v>
      </c>
      <c r="O890" t="b">
        <v>0</v>
      </c>
      <c r="P890" t="s">
        <v>8271</v>
      </c>
      <c r="Q890" s="10">
        <f t="shared" si="54"/>
        <v>10.625</v>
      </c>
      <c r="R890">
        <f t="shared" si="55"/>
        <v>42.5</v>
      </c>
      <c r="S890" t="s">
        <v>8321</v>
      </c>
      <c r="T890" t="s">
        <v>8322</v>
      </c>
    </row>
    <row r="891" spans="1:20" ht="43.5" x14ac:dyDescent="0.3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 s="9">
        <f t="shared" si="52"/>
        <v>42020.506377314814</v>
      </c>
      <c r="K891">
        <v>1418818151</v>
      </c>
      <c r="L891" s="12">
        <f t="shared" si="53"/>
        <v>41990.506377314814</v>
      </c>
      <c r="M891" t="b">
        <v>0</v>
      </c>
      <c r="N891">
        <v>8</v>
      </c>
      <c r="O891" t="b">
        <v>0</v>
      </c>
      <c r="P891" t="s">
        <v>8271</v>
      </c>
      <c r="Q891" s="10">
        <f t="shared" si="54"/>
        <v>12.75</v>
      </c>
      <c r="R891">
        <f t="shared" si="55"/>
        <v>25.5</v>
      </c>
      <c r="S891" t="s">
        <v>8321</v>
      </c>
      <c r="T891" t="s">
        <v>8322</v>
      </c>
    </row>
    <row r="892" spans="1:20" ht="43.5" x14ac:dyDescent="0.3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 s="9">
        <f t="shared" si="52"/>
        <v>42402.693055555559</v>
      </c>
      <c r="K892">
        <v>1451839080</v>
      </c>
      <c r="L892" s="12">
        <f t="shared" si="53"/>
        <v>42372.693055555559</v>
      </c>
      <c r="M892" t="b">
        <v>0</v>
      </c>
      <c r="N892">
        <v>30</v>
      </c>
      <c r="O892" t="b">
        <v>1</v>
      </c>
      <c r="P892" t="s">
        <v>8271</v>
      </c>
      <c r="Q892" s="10">
        <f t="shared" si="54"/>
        <v>100.60606060606061</v>
      </c>
      <c r="R892">
        <f t="shared" si="55"/>
        <v>55.333333333333336</v>
      </c>
      <c r="S892" t="s">
        <v>8321</v>
      </c>
      <c r="T892" t="s">
        <v>8322</v>
      </c>
    </row>
    <row r="893" spans="1:20" ht="58" x14ac:dyDescent="0.3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 s="9">
        <f t="shared" si="52"/>
        <v>42518.905555555553</v>
      </c>
      <c r="K893">
        <v>1459309704</v>
      </c>
      <c r="L893" s="12">
        <f t="shared" si="53"/>
        <v>42459.15861111111</v>
      </c>
      <c r="M893" t="b">
        <v>0</v>
      </c>
      <c r="N893">
        <v>42</v>
      </c>
      <c r="O893" t="b">
        <v>1</v>
      </c>
      <c r="P893" t="s">
        <v>8271</v>
      </c>
      <c r="Q893" s="10">
        <f t="shared" si="54"/>
        <v>102.42424242424242</v>
      </c>
      <c r="R893">
        <f t="shared" si="55"/>
        <v>40.238095238095241</v>
      </c>
      <c r="S893" t="s">
        <v>8321</v>
      </c>
      <c r="T893" t="s">
        <v>8322</v>
      </c>
    </row>
    <row r="894" spans="1:20" ht="43.5" x14ac:dyDescent="0.3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 s="9">
        <f t="shared" si="52"/>
        <v>42753.50136574074</v>
      </c>
      <c r="K894">
        <v>1483012918</v>
      </c>
      <c r="L894" s="12">
        <f t="shared" si="53"/>
        <v>42733.50136574074</v>
      </c>
      <c r="M894" t="b">
        <v>0</v>
      </c>
      <c r="N894">
        <v>37</v>
      </c>
      <c r="O894" t="b">
        <v>1</v>
      </c>
      <c r="P894" t="s">
        <v>8271</v>
      </c>
      <c r="Q894" s="10">
        <f t="shared" si="54"/>
        <v>101.15151515151514</v>
      </c>
      <c r="R894">
        <f t="shared" si="55"/>
        <v>45.108108108108105</v>
      </c>
      <c r="S894" t="s">
        <v>8321</v>
      </c>
      <c r="T894" t="s">
        <v>8322</v>
      </c>
    </row>
    <row r="895" spans="1:20" ht="43.5" x14ac:dyDescent="0.3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 s="9">
        <f t="shared" si="52"/>
        <v>42431.672372685185</v>
      </c>
      <c r="K895">
        <v>1454342893</v>
      </c>
      <c r="L895" s="12">
        <f t="shared" si="53"/>
        <v>42401.672372685185</v>
      </c>
      <c r="M895" t="b">
        <v>0</v>
      </c>
      <c r="N895">
        <v>3</v>
      </c>
      <c r="O895" t="b">
        <v>0</v>
      </c>
      <c r="P895" t="s">
        <v>8271</v>
      </c>
      <c r="Q895" s="10">
        <f t="shared" si="54"/>
        <v>4.1818181818181817</v>
      </c>
      <c r="R895">
        <f t="shared" si="55"/>
        <v>23</v>
      </c>
      <c r="S895" t="s">
        <v>8321</v>
      </c>
      <c r="T895" t="s">
        <v>8322</v>
      </c>
    </row>
    <row r="896" spans="1:20" ht="43.5" x14ac:dyDescent="0.3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 s="9">
        <f t="shared" si="52"/>
        <v>41866.595520833333</v>
      </c>
      <c r="K896">
        <v>1405520253</v>
      </c>
      <c r="L896" s="12">
        <f t="shared" si="53"/>
        <v>41836.595520833333</v>
      </c>
      <c r="M896" t="b">
        <v>0</v>
      </c>
      <c r="N896">
        <v>0</v>
      </c>
      <c r="O896" t="b">
        <v>0</v>
      </c>
      <c r="P896" t="s">
        <v>8273</v>
      </c>
      <c r="Q896" s="10">
        <f t="shared" si="54"/>
        <v>0</v>
      </c>
      <c r="R896" t="e">
        <f t="shared" si="55"/>
        <v>#DIV/0!</v>
      </c>
      <c r="S896" t="s">
        <v>8323</v>
      </c>
      <c r="T896" t="s">
        <v>8325</v>
      </c>
    </row>
    <row r="897" spans="1:20" ht="43.5" x14ac:dyDescent="0.3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 s="9">
        <f t="shared" si="52"/>
        <v>41295.332638888889</v>
      </c>
      <c r="K897">
        <v>1357187280</v>
      </c>
      <c r="L897" s="12">
        <f t="shared" si="53"/>
        <v>41277.186111111114</v>
      </c>
      <c r="M897" t="b">
        <v>0</v>
      </c>
      <c r="N897">
        <v>14</v>
      </c>
      <c r="O897" t="b">
        <v>1</v>
      </c>
      <c r="P897" t="s">
        <v>8276</v>
      </c>
      <c r="Q897" s="10">
        <f t="shared" si="54"/>
        <v>109.41176470588236</v>
      </c>
      <c r="R897">
        <f t="shared" si="55"/>
        <v>132.85714285714286</v>
      </c>
      <c r="S897" t="s">
        <v>8329</v>
      </c>
      <c r="T897" t="s">
        <v>8330</v>
      </c>
    </row>
    <row r="898" spans="1:20" ht="58" x14ac:dyDescent="0.3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 s="9">
        <f t="shared" ref="J898:J961" si="56">(((I898/60)/60)/24)+DATE(1970,1,1)</f>
        <v>42283.957638888889</v>
      </c>
      <c r="K898">
        <v>1441822828</v>
      </c>
      <c r="L898" s="12">
        <f t="shared" ref="L898:L961" si="57">(((K898/60)/60)/24)+DATE(1970,1,1)</f>
        <v>42256.764212962968</v>
      </c>
      <c r="M898" t="b">
        <v>0</v>
      </c>
      <c r="N898">
        <v>52</v>
      </c>
      <c r="O898" t="b">
        <v>1</v>
      </c>
      <c r="P898" t="s">
        <v>8271</v>
      </c>
      <c r="Q898" s="10">
        <f t="shared" ref="Q898:Q961" si="58">(E898/D898)*100</f>
        <v>110.00000000000001</v>
      </c>
      <c r="R898">
        <f t="shared" ref="R898:R961" si="59">E898/N898</f>
        <v>35.96153846153846</v>
      </c>
      <c r="S898" t="s">
        <v>8321</v>
      </c>
      <c r="T898" t="s">
        <v>8322</v>
      </c>
    </row>
    <row r="899" spans="1:20" ht="43.5" x14ac:dyDescent="0.3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 s="9">
        <f t="shared" si="56"/>
        <v>41064.656597222223</v>
      </c>
      <c r="K899">
        <v>1336232730</v>
      </c>
      <c r="L899" s="12">
        <f t="shared" si="57"/>
        <v>41034.656597222223</v>
      </c>
      <c r="M899" t="b">
        <v>0</v>
      </c>
      <c r="N899">
        <v>49</v>
      </c>
      <c r="O899" t="b">
        <v>1</v>
      </c>
      <c r="P899" t="s">
        <v>8292</v>
      </c>
      <c r="Q899" s="10">
        <f t="shared" si="58"/>
        <v>112.94117647058823</v>
      </c>
      <c r="R899">
        <f t="shared" si="59"/>
        <v>39.183673469387756</v>
      </c>
      <c r="S899" t="s">
        <v>8329</v>
      </c>
      <c r="T899" t="s">
        <v>8350</v>
      </c>
    </row>
    <row r="900" spans="1:20" ht="43.5" x14ac:dyDescent="0.3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 s="9">
        <f t="shared" si="56"/>
        <v>41938.029861111114</v>
      </c>
      <c r="K900">
        <v>1410558948</v>
      </c>
      <c r="L900" s="12">
        <f t="shared" si="57"/>
        <v>41894.91375</v>
      </c>
      <c r="M900" t="b">
        <v>0</v>
      </c>
      <c r="N900">
        <v>45</v>
      </c>
      <c r="O900" t="b">
        <v>1</v>
      </c>
      <c r="P900" t="s">
        <v>8271</v>
      </c>
      <c r="Q900" s="10">
        <f t="shared" si="58"/>
        <v>100.00058823529412</v>
      </c>
      <c r="R900">
        <f t="shared" si="59"/>
        <v>37.777999999999999</v>
      </c>
      <c r="S900" t="s">
        <v>8321</v>
      </c>
      <c r="T900" t="s">
        <v>8322</v>
      </c>
    </row>
    <row r="901" spans="1:20" ht="43.5" x14ac:dyDescent="0.3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 s="9">
        <f t="shared" si="56"/>
        <v>42800.290590277778</v>
      </c>
      <c r="K901">
        <v>1486191507</v>
      </c>
      <c r="L901" s="12">
        <f t="shared" si="57"/>
        <v>42770.290590277778</v>
      </c>
      <c r="M901" t="b">
        <v>0</v>
      </c>
      <c r="N901">
        <v>10</v>
      </c>
      <c r="O901" t="b">
        <v>0</v>
      </c>
      <c r="P901" t="s">
        <v>8271</v>
      </c>
      <c r="Q901" s="10">
        <f t="shared" si="58"/>
        <v>24.117647058823529</v>
      </c>
      <c r="R901">
        <f t="shared" si="59"/>
        <v>41</v>
      </c>
      <c r="S901" t="s">
        <v>8321</v>
      </c>
      <c r="T901" t="s">
        <v>8322</v>
      </c>
    </row>
    <row r="902" spans="1:20" ht="43.5" x14ac:dyDescent="0.3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 s="9">
        <f t="shared" si="56"/>
        <v>42484.915972222225</v>
      </c>
      <c r="K902">
        <v>1459716480</v>
      </c>
      <c r="L902" s="12">
        <f t="shared" si="57"/>
        <v>42463.866666666669</v>
      </c>
      <c r="M902" t="b">
        <v>0</v>
      </c>
      <c r="N902">
        <v>1</v>
      </c>
      <c r="O902" t="b">
        <v>0</v>
      </c>
      <c r="P902" t="s">
        <v>8287</v>
      </c>
      <c r="Q902" s="10">
        <f t="shared" si="58"/>
        <v>0.85714285714285721</v>
      </c>
      <c r="R902">
        <f t="shared" si="59"/>
        <v>15</v>
      </c>
      <c r="S902" t="s">
        <v>8326</v>
      </c>
      <c r="T902" t="s">
        <v>8345</v>
      </c>
    </row>
    <row r="903" spans="1:20" ht="43.5" x14ac:dyDescent="0.3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 s="9">
        <f t="shared" si="56"/>
        <v>41050.050069444449</v>
      </c>
      <c r="K903">
        <v>1332378726</v>
      </c>
      <c r="L903" s="12">
        <f t="shared" si="57"/>
        <v>40990.050069444449</v>
      </c>
      <c r="M903" t="b">
        <v>0</v>
      </c>
      <c r="N903">
        <v>0</v>
      </c>
      <c r="O903" t="b">
        <v>0</v>
      </c>
      <c r="P903" t="s">
        <v>8290</v>
      </c>
      <c r="Q903" s="10">
        <f t="shared" si="58"/>
        <v>0</v>
      </c>
      <c r="R903" t="e">
        <f t="shared" si="59"/>
        <v>#DIV/0!</v>
      </c>
      <c r="S903" t="s">
        <v>8326</v>
      </c>
      <c r="T903" t="s">
        <v>8348</v>
      </c>
    </row>
    <row r="904" spans="1:20" ht="43.5" x14ac:dyDescent="0.3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 s="9">
        <f t="shared" si="56"/>
        <v>41882.818749999999</v>
      </c>
      <c r="K904">
        <v>1405949514</v>
      </c>
      <c r="L904" s="12">
        <f t="shared" si="57"/>
        <v>41841.56381944444</v>
      </c>
      <c r="M904" t="b">
        <v>0</v>
      </c>
      <c r="N904">
        <v>4</v>
      </c>
      <c r="O904" t="b">
        <v>0</v>
      </c>
      <c r="P904" t="s">
        <v>8293</v>
      </c>
      <c r="Q904" s="10">
        <f t="shared" si="58"/>
        <v>4.8571428571428568</v>
      </c>
      <c r="R904">
        <f t="shared" si="59"/>
        <v>21.25</v>
      </c>
      <c r="S904" t="s">
        <v>8329</v>
      </c>
      <c r="T904" t="s">
        <v>8351</v>
      </c>
    </row>
    <row r="905" spans="1:20" ht="29" x14ac:dyDescent="0.3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 s="9">
        <f t="shared" si="56"/>
        <v>41631.912662037037</v>
      </c>
      <c r="K905">
        <v>1386626054</v>
      </c>
      <c r="L905" s="12">
        <f t="shared" si="57"/>
        <v>41617.912662037037</v>
      </c>
      <c r="M905" t="b">
        <v>1</v>
      </c>
      <c r="N905">
        <v>50</v>
      </c>
      <c r="O905" t="b">
        <v>1</v>
      </c>
      <c r="P905" t="s">
        <v>8301</v>
      </c>
      <c r="Q905" s="10">
        <f t="shared" si="58"/>
        <v>101.48571428571429</v>
      </c>
      <c r="R905">
        <f t="shared" si="59"/>
        <v>35.520000000000003</v>
      </c>
      <c r="S905" t="s">
        <v>8323</v>
      </c>
      <c r="T905" t="s">
        <v>8359</v>
      </c>
    </row>
    <row r="906" spans="1:20" ht="43.5" x14ac:dyDescent="0.3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 s="9">
        <f t="shared" si="56"/>
        <v>42263.747349537036</v>
      </c>
      <c r="K906">
        <v>1439834171</v>
      </c>
      <c r="L906" s="12">
        <f t="shared" si="57"/>
        <v>42233.747349537036</v>
      </c>
      <c r="M906" t="b">
        <v>0</v>
      </c>
      <c r="N906">
        <v>41</v>
      </c>
      <c r="O906" t="b">
        <v>1</v>
      </c>
      <c r="P906" t="s">
        <v>8303</v>
      </c>
      <c r="Q906" s="10">
        <f t="shared" si="58"/>
        <v>106.6857142857143</v>
      </c>
      <c r="R906">
        <f t="shared" si="59"/>
        <v>45.536585365853661</v>
      </c>
      <c r="S906" t="s">
        <v>8321</v>
      </c>
      <c r="T906" t="s">
        <v>8361</v>
      </c>
    </row>
    <row r="907" spans="1:20" ht="43.5" x14ac:dyDescent="0.3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 s="9">
        <f t="shared" si="56"/>
        <v>42500.470138888893</v>
      </c>
      <c r="K907">
        <v>1461941527</v>
      </c>
      <c r="L907" s="12">
        <f t="shared" si="57"/>
        <v>42489.619525462964</v>
      </c>
      <c r="M907" t="b">
        <v>0</v>
      </c>
      <c r="N907">
        <v>15</v>
      </c>
      <c r="O907" t="b">
        <v>1</v>
      </c>
      <c r="P907" t="s">
        <v>8271</v>
      </c>
      <c r="Q907" s="10">
        <f t="shared" si="58"/>
        <v>126.28571428571429</v>
      </c>
      <c r="R907">
        <f t="shared" si="59"/>
        <v>147.33333333333334</v>
      </c>
      <c r="S907" t="s">
        <v>8321</v>
      </c>
      <c r="T907" t="s">
        <v>8322</v>
      </c>
    </row>
    <row r="908" spans="1:20" ht="43.5" x14ac:dyDescent="0.3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 s="9">
        <f t="shared" si="56"/>
        <v>42544.782638888893</v>
      </c>
      <c r="K908">
        <v>1464979620</v>
      </c>
      <c r="L908" s="12">
        <f t="shared" si="57"/>
        <v>42524.782638888893</v>
      </c>
      <c r="M908" t="b">
        <v>0</v>
      </c>
      <c r="N908">
        <v>30</v>
      </c>
      <c r="O908" t="b">
        <v>1</v>
      </c>
      <c r="P908" t="s">
        <v>8271</v>
      </c>
      <c r="Q908" s="10">
        <f t="shared" si="58"/>
        <v>111.71428571428572</v>
      </c>
      <c r="R908">
        <f t="shared" si="59"/>
        <v>65.166666666666671</v>
      </c>
      <c r="S908" t="s">
        <v>8321</v>
      </c>
      <c r="T908" t="s">
        <v>8322</v>
      </c>
    </row>
    <row r="909" spans="1:20" ht="43.5" x14ac:dyDescent="0.3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 s="9">
        <f t="shared" si="56"/>
        <v>42336.890520833331</v>
      </c>
      <c r="K909">
        <v>1446150141</v>
      </c>
      <c r="L909" s="12">
        <f t="shared" si="57"/>
        <v>42306.848854166667</v>
      </c>
      <c r="M909" t="b">
        <v>0</v>
      </c>
      <c r="N909">
        <v>8</v>
      </c>
      <c r="O909" t="b">
        <v>0</v>
      </c>
      <c r="P909" t="s">
        <v>8271</v>
      </c>
      <c r="Q909" s="10">
        <f t="shared" si="58"/>
        <v>24.285714285714285</v>
      </c>
      <c r="R909">
        <f t="shared" si="59"/>
        <v>53.125</v>
      </c>
      <c r="S909" t="s">
        <v>8321</v>
      </c>
      <c r="T909" t="s">
        <v>8322</v>
      </c>
    </row>
    <row r="910" spans="1:20" ht="43.5" x14ac:dyDescent="0.3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 s="9">
        <f t="shared" si="56"/>
        <v>41057.271493055552</v>
      </c>
      <c r="K910">
        <v>1333002657</v>
      </c>
      <c r="L910" s="12">
        <f t="shared" si="57"/>
        <v>40997.271493055552</v>
      </c>
      <c r="M910" t="b">
        <v>0</v>
      </c>
      <c r="N910">
        <v>32</v>
      </c>
      <c r="O910" t="b">
        <v>1</v>
      </c>
      <c r="P910" t="s">
        <v>8266</v>
      </c>
      <c r="Q910" s="10">
        <f t="shared" si="58"/>
        <v>123.94444444444443</v>
      </c>
      <c r="R910">
        <f t="shared" si="59"/>
        <v>69.71875</v>
      </c>
      <c r="S910" t="s">
        <v>8314</v>
      </c>
      <c r="T910" t="s">
        <v>8316</v>
      </c>
    </row>
    <row r="911" spans="1:20" ht="43.5" x14ac:dyDescent="0.3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 s="9">
        <f t="shared" si="56"/>
        <v>41355.484085648146</v>
      </c>
      <c r="K911">
        <v>1361363825</v>
      </c>
      <c r="L911" s="12">
        <f t="shared" si="57"/>
        <v>41325.525752314818</v>
      </c>
      <c r="M911" t="b">
        <v>0</v>
      </c>
      <c r="N911">
        <v>32</v>
      </c>
      <c r="O911" t="b">
        <v>1</v>
      </c>
      <c r="P911" t="s">
        <v>8276</v>
      </c>
      <c r="Q911" s="10">
        <f t="shared" si="58"/>
        <v>107.83333333333334</v>
      </c>
      <c r="R911">
        <f t="shared" si="59"/>
        <v>60.65625</v>
      </c>
      <c r="S911" t="s">
        <v>8329</v>
      </c>
      <c r="T911" t="s">
        <v>8330</v>
      </c>
    </row>
    <row r="912" spans="1:20" ht="43.5" x14ac:dyDescent="0.3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 s="9">
        <f t="shared" si="56"/>
        <v>40971.652372685188</v>
      </c>
      <c r="K912">
        <v>1328197165</v>
      </c>
      <c r="L912" s="12">
        <f t="shared" si="57"/>
        <v>40941.652372685188</v>
      </c>
      <c r="M912" t="b">
        <v>0</v>
      </c>
      <c r="N912">
        <v>19</v>
      </c>
      <c r="O912" t="b">
        <v>1</v>
      </c>
      <c r="P912" t="s">
        <v>8276</v>
      </c>
      <c r="Q912" s="10">
        <f t="shared" si="58"/>
        <v>100</v>
      </c>
      <c r="R912">
        <f t="shared" si="59"/>
        <v>94.736842105263165</v>
      </c>
      <c r="S912" t="s">
        <v>8329</v>
      </c>
      <c r="T912" t="s">
        <v>8330</v>
      </c>
    </row>
    <row r="913" spans="1:20" ht="43.5" x14ac:dyDescent="0.3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 s="9">
        <f t="shared" si="56"/>
        <v>42775.208333333328</v>
      </c>
      <c r="K913">
        <v>1484037977</v>
      </c>
      <c r="L913" s="12">
        <f t="shared" si="57"/>
        <v>42745.365474537044</v>
      </c>
      <c r="M913" t="b">
        <v>0</v>
      </c>
      <c r="N913">
        <v>279</v>
      </c>
      <c r="O913" t="b">
        <v>1</v>
      </c>
      <c r="P913" t="s">
        <v>8297</v>
      </c>
      <c r="Q913" s="10">
        <f t="shared" si="58"/>
        <v>489.27777777777777</v>
      </c>
      <c r="R913">
        <f t="shared" si="59"/>
        <v>31.566308243727597</v>
      </c>
      <c r="S913" t="s">
        <v>8337</v>
      </c>
      <c r="T913" t="s">
        <v>8355</v>
      </c>
    </row>
    <row r="914" spans="1:20" ht="58" x14ac:dyDescent="0.3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 s="9">
        <f t="shared" si="56"/>
        <v>42182.768819444449</v>
      </c>
      <c r="K914">
        <v>1431973626</v>
      </c>
      <c r="L914" s="12">
        <f t="shared" si="57"/>
        <v>42142.768819444449</v>
      </c>
      <c r="M914" t="b">
        <v>0</v>
      </c>
      <c r="N914">
        <v>14</v>
      </c>
      <c r="O914" t="b">
        <v>0</v>
      </c>
      <c r="P914" t="s">
        <v>8271</v>
      </c>
      <c r="Q914" s="10">
        <f t="shared" si="58"/>
        <v>36.5</v>
      </c>
      <c r="R914">
        <f t="shared" si="59"/>
        <v>46.928571428571431</v>
      </c>
      <c r="S914" t="s">
        <v>8321</v>
      </c>
      <c r="T914" t="s">
        <v>8322</v>
      </c>
    </row>
    <row r="915" spans="1:20" ht="43.5" x14ac:dyDescent="0.3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 s="9">
        <f t="shared" si="56"/>
        <v>41835.208333333336</v>
      </c>
      <c r="K915">
        <v>1402934629</v>
      </c>
      <c r="L915" s="12">
        <f t="shared" si="57"/>
        <v>41806.669317129628</v>
      </c>
      <c r="M915" t="b">
        <v>0</v>
      </c>
      <c r="N915">
        <v>21</v>
      </c>
      <c r="O915" t="b">
        <v>1</v>
      </c>
      <c r="P915" t="s">
        <v>8305</v>
      </c>
      <c r="Q915" s="10">
        <f t="shared" si="58"/>
        <v>130.83333333333334</v>
      </c>
      <c r="R915">
        <f t="shared" si="59"/>
        <v>112.14285714285714</v>
      </c>
      <c r="S915" t="s">
        <v>8321</v>
      </c>
      <c r="T915" t="s">
        <v>8363</v>
      </c>
    </row>
    <row r="916" spans="1:20" ht="29" x14ac:dyDescent="0.3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 s="9">
        <f t="shared" si="56"/>
        <v>41913.166666666664</v>
      </c>
      <c r="K916">
        <v>1410278284</v>
      </c>
      <c r="L916" s="12">
        <f t="shared" si="57"/>
        <v>41891.665324074071</v>
      </c>
      <c r="M916" t="b">
        <v>1</v>
      </c>
      <c r="N916">
        <v>57</v>
      </c>
      <c r="O916" t="b">
        <v>1</v>
      </c>
      <c r="P916" t="s">
        <v>8271</v>
      </c>
      <c r="Q916" s="10">
        <f t="shared" si="58"/>
        <v>131.16666666666669</v>
      </c>
      <c r="R916">
        <f t="shared" si="59"/>
        <v>41.421052631578945</v>
      </c>
      <c r="S916" t="s">
        <v>8321</v>
      </c>
      <c r="T916" t="s">
        <v>8322</v>
      </c>
    </row>
    <row r="917" spans="1:20" ht="58" x14ac:dyDescent="0.3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 s="9">
        <f t="shared" si="56"/>
        <v>42197.533159722225</v>
      </c>
      <c r="K917">
        <v>1434113265</v>
      </c>
      <c r="L917" s="12">
        <f t="shared" si="57"/>
        <v>42167.533159722225</v>
      </c>
      <c r="M917" t="b">
        <v>1</v>
      </c>
      <c r="N917">
        <v>30</v>
      </c>
      <c r="O917" t="b">
        <v>1</v>
      </c>
      <c r="P917" t="s">
        <v>8271</v>
      </c>
      <c r="Q917" s="10">
        <f t="shared" si="58"/>
        <v>101.66666666666666</v>
      </c>
      <c r="R917">
        <f t="shared" si="59"/>
        <v>61</v>
      </c>
      <c r="S917" t="s">
        <v>8321</v>
      </c>
      <c r="T917" t="s">
        <v>8322</v>
      </c>
    </row>
    <row r="918" spans="1:20" ht="43.5" x14ac:dyDescent="0.3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 s="9">
        <f t="shared" si="56"/>
        <v>42044.1875</v>
      </c>
      <c r="K918">
        <v>1421183271</v>
      </c>
      <c r="L918" s="12">
        <f t="shared" si="57"/>
        <v>42017.88045138889</v>
      </c>
      <c r="M918" t="b">
        <v>1</v>
      </c>
      <c r="N918">
        <v>12</v>
      </c>
      <c r="O918" t="b">
        <v>1</v>
      </c>
      <c r="P918" t="s">
        <v>8271</v>
      </c>
      <c r="Q918" s="10">
        <f t="shared" si="58"/>
        <v>100.27777777777777</v>
      </c>
      <c r="R918">
        <f t="shared" si="59"/>
        <v>150.41666666666666</v>
      </c>
      <c r="S918" t="s">
        <v>8321</v>
      </c>
      <c r="T918" t="s">
        <v>8322</v>
      </c>
    </row>
    <row r="919" spans="1:20" ht="43.5" x14ac:dyDescent="0.3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 s="9">
        <f t="shared" si="56"/>
        <v>42091.609768518523</v>
      </c>
      <c r="K919">
        <v>1424533084</v>
      </c>
      <c r="L919" s="12">
        <f t="shared" si="57"/>
        <v>42056.65143518518</v>
      </c>
      <c r="M919" t="b">
        <v>0</v>
      </c>
      <c r="N919">
        <v>35</v>
      </c>
      <c r="O919" t="b">
        <v>1</v>
      </c>
      <c r="P919" t="s">
        <v>8271</v>
      </c>
      <c r="Q919" s="10">
        <f t="shared" si="58"/>
        <v>115.88888888888889</v>
      </c>
      <c r="R919">
        <f t="shared" si="59"/>
        <v>59.6</v>
      </c>
      <c r="S919" t="s">
        <v>8321</v>
      </c>
      <c r="T919" t="s">
        <v>8322</v>
      </c>
    </row>
    <row r="920" spans="1:20" ht="43.5" x14ac:dyDescent="0.3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 s="9">
        <f t="shared" si="56"/>
        <v>41825.041666666664</v>
      </c>
      <c r="K920">
        <v>1404308883</v>
      </c>
      <c r="L920" s="12">
        <f t="shared" si="57"/>
        <v>41822.57503472222</v>
      </c>
      <c r="M920" t="b">
        <v>0</v>
      </c>
      <c r="N920">
        <v>9</v>
      </c>
      <c r="O920" t="b">
        <v>1</v>
      </c>
      <c r="P920" t="s">
        <v>8271</v>
      </c>
      <c r="Q920" s="10">
        <f t="shared" si="58"/>
        <v>146.38888888888889</v>
      </c>
      <c r="R920">
        <f t="shared" si="59"/>
        <v>292.77777777777777</v>
      </c>
      <c r="S920" t="s">
        <v>8321</v>
      </c>
      <c r="T920" t="s">
        <v>8322</v>
      </c>
    </row>
    <row r="921" spans="1:20" ht="43.5" x14ac:dyDescent="0.3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 s="9">
        <f t="shared" si="56"/>
        <v>42141.125</v>
      </c>
      <c r="K921">
        <v>1430761243</v>
      </c>
      <c r="L921" s="12">
        <f t="shared" si="57"/>
        <v>42128.736608796295</v>
      </c>
      <c r="M921" t="b">
        <v>0</v>
      </c>
      <c r="N921">
        <v>39</v>
      </c>
      <c r="O921" t="b">
        <v>1</v>
      </c>
      <c r="P921" t="s">
        <v>8271</v>
      </c>
      <c r="Q921" s="10">
        <f t="shared" si="58"/>
        <v>115.33333333333333</v>
      </c>
      <c r="R921">
        <f t="shared" si="59"/>
        <v>53.230769230769234</v>
      </c>
      <c r="S921" t="s">
        <v>8321</v>
      </c>
      <c r="T921" t="s">
        <v>8322</v>
      </c>
    </row>
    <row r="922" spans="1:20" ht="43.5" x14ac:dyDescent="0.3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 s="9">
        <f t="shared" si="56"/>
        <v>41778.476724537039</v>
      </c>
      <c r="K922">
        <v>1398511589</v>
      </c>
      <c r="L922" s="12">
        <f t="shared" si="57"/>
        <v>41755.476724537039</v>
      </c>
      <c r="M922" t="b">
        <v>0</v>
      </c>
      <c r="N922">
        <v>7</v>
      </c>
      <c r="O922" t="b">
        <v>0</v>
      </c>
      <c r="P922" t="s">
        <v>8271</v>
      </c>
      <c r="Q922" s="10">
        <f t="shared" si="58"/>
        <v>7.8378378378378386</v>
      </c>
      <c r="R922">
        <f t="shared" si="59"/>
        <v>20.714285714285715</v>
      </c>
      <c r="S922" t="s">
        <v>8321</v>
      </c>
      <c r="T922" t="s">
        <v>8322</v>
      </c>
    </row>
    <row r="923" spans="1:20" ht="58" x14ac:dyDescent="0.3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 s="9">
        <f t="shared" si="56"/>
        <v>40423.083333333336</v>
      </c>
      <c r="K923">
        <v>1281317691</v>
      </c>
      <c r="L923" s="12">
        <f t="shared" si="57"/>
        <v>40399.065868055557</v>
      </c>
      <c r="M923" t="b">
        <v>0</v>
      </c>
      <c r="N923">
        <v>4</v>
      </c>
      <c r="O923" t="b">
        <v>0</v>
      </c>
      <c r="P923" t="s">
        <v>8290</v>
      </c>
      <c r="Q923" s="10">
        <f t="shared" si="58"/>
        <v>10.806536636794938</v>
      </c>
      <c r="R923">
        <f t="shared" si="59"/>
        <v>51.25</v>
      </c>
      <c r="S923" t="s">
        <v>8326</v>
      </c>
      <c r="T923" t="s">
        <v>8348</v>
      </c>
    </row>
    <row r="924" spans="1:20" ht="43.5" x14ac:dyDescent="0.3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 s="9">
        <f t="shared" si="56"/>
        <v>40937.649201388893</v>
      </c>
      <c r="K924">
        <v>1325432091</v>
      </c>
      <c r="L924" s="12">
        <f t="shared" si="57"/>
        <v>40909.649201388893</v>
      </c>
      <c r="M924" t="b">
        <v>0</v>
      </c>
      <c r="N924">
        <v>41</v>
      </c>
      <c r="O924" t="b">
        <v>1</v>
      </c>
      <c r="P924" t="s">
        <v>8274</v>
      </c>
      <c r="Q924" s="10">
        <f t="shared" si="58"/>
        <v>143.94736842105263</v>
      </c>
      <c r="R924">
        <f t="shared" si="59"/>
        <v>66.707317073170728</v>
      </c>
      <c r="S924" t="s">
        <v>8326</v>
      </c>
      <c r="T924" t="s">
        <v>8327</v>
      </c>
    </row>
    <row r="925" spans="1:20" ht="43.5" x14ac:dyDescent="0.3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 s="9">
        <f t="shared" si="56"/>
        <v>41988.550659722227</v>
      </c>
      <c r="K925">
        <v>1416057177</v>
      </c>
      <c r="L925" s="12">
        <f t="shared" si="57"/>
        <v>41958.550659722227</v>
      </c>
      <c r="M925" t="b">
        <v>1</v>
      </c>
      <c r="N925">
        <v>29</v>
      </c>
      <c r="O925" t="b">
        <v>0</v>
      </c>
      <c r="P925" t="s">
        <v>8285</v>
      </c>
      <c r="Q925" s="10">
        <f t="shared" si="58"/>
        <v>47.631578947368418</v>
      </c>
      <c r="R925">
        <f t="shared" si="59"/>
        <v>31.206896551724139</v>
      </c>
      <c r="S925" t="s">
        <v>8342</v>
      </c>
      <c r="T925" t="s">
        <v>8343</v>
      </c>
    </row>
    <row r="926" spans="1:20" ht="58" x14ac:dyDescent="0.3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 s="9">
        <f t="shared" si="56"/>
        <v>41504.625</v>
      </c>
      <c r="K926">
        <v>1374531631</v>
      </c>
      <c r="L926" s="12">
        <f t="shared" si="57"/>
        <v>41477.930914351848</v>
      </c>
      <c r="M926" t="b">
        <v>1</v>
      </c>
      <c r="N926">
        <v>55</v>
      </c>
      <c r="O926" t="b">
        <v>1</v>
      </c>
      <c r="P926" t="s">
        <v>8271</v>
      </c>
      <c r="Q926" s="10">
        <f t="shared" si="58"/>
        <v>114.8421052631579</v>
      </c>
      <c r="R926">
        <f t="shared" si="59"/>
        <v>39.672727272727272</v>
      </c>
      <c r="S926" t="s">
        <v>8321</v>
      </c>
      <c r="T926" t="s">
        <v>8322</v>
      </c>
    </row>
    <row r="927" spans="1:20" ht="43.5" x14ac:dyDescent="0.3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 s="9">
        <f t="shared" si="56"/>
        <v>41891.700925925928</v>
      </c>
      <c r="K927">
        <v>1406825360</v>
      </c>
      <c r="L927" s="12">
        <f t="shared" si="57"/>
        <v>41851.700925925928</v>
      </c>
      <c r="M927" t="b">
        <v>0</v>
      </c>
      <c r="N927">
        <v>3</v>
      </c>
      <c r="O927" t="b">
        <v>0</v>
      </c>
      <c r="P927" t="s">
        <v>8271</v>
      </c>
      <c r="Q927" s="10">
        <f t="shared" si="58"/>
        <v>3.8860103626943006</v>
      </c>
      <c r="R927">
        <f t="shared" si="59"/>
        <v>25</v>
      </c>
      <c r="S927" t="s">
        <v>8321</v>
      </c>
      <c r="T927" t="s">
        <v>8322</v>
      </c>
    </row>
    <row r="928" spans="1:20" ht="43.5" x14ac:dyDescent="0.3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 s="9">
        <f t="shared" si="56"/>
        <v>42459.950057870374</v>
      </c>
      <c r="K928">
        <v>1456789685</v>
      </c>
      <c r="L928" s="12">
        <f t="shared" si="57"/>
        <v>42429.991724537031</v>
      </c>
      <c r="M928" t="b">
        <v>0</v>
      </c>
      <c r="N928">
        <v>21</v>
      </c>
      <c r="O928" t="b">
        <v>1</v>
      </c>
      <c r="P928" t="s">
        <v>8271</v>
      </c>
      <c r="Q928" s="10">
        <f t="shared" si="58"/>
        <v>153.31632653061226</v>
      </c>
      <c r="R928">
        <f t="shared" si="59"/>
        <v>143.0952380952381</v>
      </c>
      <c r="S928" t="s">
        <v>8321</v>
      </c>
      <c r="T928" t="s">
        <v>8322</v>
      </c>
    </row>
    <row r="929" spans="1:20" ht="43.5" x14ac:dyDescent="0.3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 s="9">
        <f t="shared" si="56"/>
        <v>41034.802407407406</v>
      </c>
      <c r="K929">
        <v>1333653333</v>
      </c>
      <c r="L929" s="12">
        <f t="shared" si="57"/>
        <v>41004.802465277775</v>
      </c>
      <c r="M929" t="b">
        <v>1</v>
      </c>
      <c r="N929">
        <v>75</v>
      </c>
      <c r="O929" t="b">
        <v>1</v>
      </c>
      <c r="P929" t="s">
        <v>8279</v>
      </c>
      <c r="Q929" s="10">
        <f t="shared" si="58"/>
        <v>106.65777537961894</v>
      </c>
      <c r="R929">
        <f t="shared" si="59"/>
        <v>27.936800000000002</v>
      </c>
      <c r="S929" t="s">
        <v>8329</v>
      </c>
      <c r="T929" t="s">
        <v>8333</v>
      </c>
    </row>
    <row r="930" spans="1:20" ht="43.5" x14ac:dyDescent="0.3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 s="9">
        <f t="shared" si="56"/>
        <v>41090.833333333336</v>
      </c>
      <c r="K930">
        <v>1340055345</v>
      </c>
      <c r="L930" s="12">
        <f t="shared" si="57"/>
        <v>41078.899826388886</v>
      </c>
      <c r="M930" t="b">
        <v>0</v>
      </c>
      <c r="N930">
        <v>0</v>
      </c>
      <c r="O930" t="b">
        <v>0</v>
      </c>
      <c r="P930" t="s">
        <v>8304</v>
      </c>
      <c r="Q930" s="10">
        <f t="shared" si="58"/>
        <v>0</v>
      </c>
      <c r="R930" t="e">
        <f t="shared" si="59"/>
        <v>#DIV/0!</v>
      </c>
      <c r="S930" t="s">
        <v>8326</v>
      </c>
      <c r="T930" t="s">
        <v>8362</v>
      </c>
    </row>
    <row r="931" spans="1:20" ht="43.5" x14ac:dyDescent="0.3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 s="9">
        <f t="shared" si="56"/>
        <v>42274.843055555553</v>
      </c>
      <c r="K931">
        <v>1441790658</v>
      </c>
      <c r="L931" s="12">
        <f t="shared" si="57"/>
        <v>42256.391875000001</v>
      </c>
      <c r="M931" t="b">
        <v>0</v>
      </c>
      <c r="N931">
        <v>98</v>
      </c>
      <c r="O931" t="b">
        <v>1</v>
      </c>
      <c r="P931" t="s">
        <v>8265</v>
      </c>
      <c r="Q931" s="10">
        <f t="shared" si="58"/>
        <v>106.60000000000001</v>
      </c>
      <c r="R931">
        <f t="shared" si="59"/>
        <v>21.755102040816325</v>
      </c>
      <c r="S931" t="s">
        <v>8314</v>
      </c>
      <c r="T931" t="s">
        <v>8315</v>
      </c>
    </row>
    <row r="932" spans="1:20" ht="43.5" x14ac:dyDescent="0.3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 s="9">
        <f t="shared" si="56"/>
        <v>42260.758240740746</v>
      </c>
      <c r="K932">
        <v>1436983912</v>
      </c>
      <c r="L932" s="12">
        <f t="shared" si="57"/>
        <v>42200.758240740746</v>
      </c>
      <c r="M932" t="b">
        <v>0</v>
      </c>
      <c r="N932">
        <v>25</v>
      </c>
      <c r="O932" t="b">
        <v>1</v>
      </c>
      <c r="P932" t="s">
        <v>8265</v>
      </c>
      <c r="Q932" s="10">
        <f t="shared" si="58"/>
        <v>100.2</v>
      </c>
      <c r="R932">
        <f t="shared" si="59"/>
        <v>80.16</v>
      </c>
      <c r="S932" t="s">
        <v>8314</v>
      </c>
      <c r="T932" t="s">
        <v>8315</v>
      </c>
    </row>
    <row r="933" spans="1:20" ht="43.5" x14ac:dyDescent="0.3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 s="9">
        <f t="shared" si="56"/>
        <v>42124.638888888891</v>
      </c>
      <c r="K933">
        <v>1428086501</v>
      </c>
      <c r="L933" s="12">
        <f t="shared" si="57"/>
        <v>42097.778946759259</v>
      </c>
      <c r="M933" t="b">
        <v>0</v>
      </c>
      <c r="N933">
        <v>23</v>
      </c>
      <c r="O933" t="b">
        <v>1</v>
      </c>
      <c r="P933" t="s">
        <v>8265</v>
      </c>
      <c r="Q933" s="10">
        <f t="shared" si="58"/>
        <v>118.5</v>
      </c>
      <c r="R933">
        <f t="shared" si="59"/>
        <v>103.04347826086956</v>
      </c>
      <c r="S933" t="s">
        <v>8314</v>
      </c>
      <c r="T933" t="s">
        <v>8315</v>
      </c>
    </row>
    <row r="934" spans="1:20" ht="58" x14ac:dyDescent="0.3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 s="9">
        <f t="shared" si="56"/>
        <v>41809.166666666664</v>
      </c>
      <c r="K934">
        <v>1401426488</v>
      </c>
      <c r="L934" s="12">
        <f t="shared" si="57"/>
        <v>41789.21398148148</v>
      </c>
      <c r="M934" t="b">
        <v>0</v>
      </c>
      <c r="N934">
        <v>16</v>
      </c>
      <c r="O934" t="b">
        <v>1</v>
      </c>
      <c r="P934" t="s">
        <v>8265</v>
      </c>
      <c r="Q934" s="10">
        <f t="shared" si="58"/>
        <v>101.35000000000001</v>
      </c>
      <c r="R934">
        <f t="shared" si="59"/>
        <v>126.6875</v>
      </c>
      <c r="S934" t="s">
        <v>8314</v>
      </c>
      <c r="T934" t="s">
        <v>8315</v>
      </c>
    </row>
    <row r="935" spans="1:20" ht="43.5" x14ac:dyDescent="0.3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 s="9">
        <f t="shared" si="56"/>
        <v>41917.568912037037</v>
      </c>
      <c r="K935">
        <v>1409924354</v>
      </c>
      <c r="L935" s="12">
        <f t="shared" si="57"/>
        <v>41887.568912037037</v>
      </c>
      <c r="M935" t="b">
        <v>0</v>
      </c>
      <c r="N935">
        <v>19</v>
      </c>
      <c r="O935" t="b">
        <v>1</v>
      </c>
      <c r="P935" t="s">
        <v>8265</v>
      </c>
      <c r="Q935" s="10">
        <f t="shared" si="58"/>
        <v>100</v>
      </c>
      <c r="R935">
        <f t="shared" si="59"/>
        <v>105.26315789473684</v>
      </c>
      <c r="S935" t="s">
        <v>8314</v>
      </c>
      <c r="T935" t="s">
        <v>8315</v>
      </c>
    </row>
    <row r="936" spans="1:20" ht="58" x14ac:dyDescent="0.3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 s="9">
        <f t="shared" si="56"/>
        <v>41919.098807870374</v>
      </c>
      <c r="K936">
        <v>1408760537</v>
      </c>
      <c r="L936" s="12">
        <f t="shared" si="57"/>
        <v>41874.098807870374</v>
      </c>
      <c r="M936" t="b">
        <v>0</v>
      </c>
      <c r="N936">
        <v>15</v>
      </c>
      <c r="O936" t="b">
        <v>1</v>
      </c>
      <c r="P936" t="s">
        <v>8265</v>
      </c>
      <c r="Q936" s="10">
        <f t="shared" si="58"/>
        <v>100</v>
      </c>
      <c r="R936">
        <f t="shared" si="59"/>
        <v>133.33333333333334</v>
      </c>
      <c r="S936" t="s">
        <v>8314</v>
      </c>
      <c r="T936" t="s">
        <v>8315</v>
      </c>
    </row>
    <row r="937" spans="1:20" ht="43.5" x14ac:dyDescent="0.3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 s="9">
        <f t="shared" si="56"/>
        <v>42064.5</v>
      </c>
      <c r="K937">
        <v>1422534260</v>
      </c>
      <c r="L937" s="12">
        <f t="shared" si="57"/>
        <v>42033.516898148147</v>
      </c>
      <c r="M937" t="b">
        <v>0</v>
      </c>
      <c r="N937">
        <v>38</v>
      </c>
      <c r="O937" t="b">
        <v>1</v>
      </c>
      <c r="P937" t="s">
        <v>8265</v>
      </c>
      <c r="Q937" s="10">
        <f t="shared" si="58"/>
        <v>107.94999999999999</v>
      </c>
      <c r="R937">
        <f t="shared" si="59"/>
        <v>56.815789473684212</v>
      </c>
      <c r="S937" t="s">
        <v>8314</v>
      </c>
      <c r="T937" t="s">
        <v>8315</v>
      </c>
    </row>
    <row r="938" spans="1:20" ht="43.5" x14ac:dyDescent="0.3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 s="9">
        <f t="shared" si="56"/>
        <v>41636.207638888889</v>
      </c>
      <c r="K938">
        <v>1386194013</v>
      </c>
      <c r="L938" s="12">
        <f t="shared" si="57"/>
        <v>41612.912187499998</v>
      </c>
      <c r="M938" t="b">
        <v>0</v>
      </c>
      <c r="N938">
        <v>64</v>
      </c>
      <c r="O938" t="b">
        <v>1</v>
      </c>
      <c r="P938" t="s">
        <v>8266</v>
      </c>
      <c r="Q938" s="10">
        <f t="shared" si="58"/>
        <v>113.51849999999999</v>
      </c>
      <c r="R938">
        <f t="shared" si="59"/>
        <v>35.474531249999998</v>
      </c>
      <c r="S938" t="s">
        <v>8314</v>
      </c>
      <c r="T938" t="s">
        <v>8316</v>
      </c>
    </row>
    <row r="939" spans="1:20" ht="29" x14ac:dyDescent="0.3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 s="9">
        <f t="shared" si="56"/>
        <v>42569.849768518514</v>
      </c>
      <c r="K939">
        <v>1466281420</v>
      </c>
      <c r="L939" s="12">
        <f t="shared" si="57"/>
        <v>42539.849768518514</v>
      </c>
      <c r="M939" t="b">
        <v>0</v>
      </c>
      <c r="N939">
        <v>26</v>
      </c>
      <c r="O939" t="b">
        <v>1</v>
      </c>
      <c r="P939" t="s">
        <v>8266</v>
      </c>
      <c r="Q939" s="10">
        <f t="shared" si="58"/>
        <v>118.6</v>
      </c>
      <c r="R939">
        <f t="shared" si="59"/>
        <v>91.230769230769226</v>
      </c>
      <c r="S939" t="s">
        <v>8314</v>
      </c>
      <c r="T939" t="s">
        <v>8316</v>
      </c>
    </row>
    <row r="940" spans="1:20" ht="43.5" x14ac:dyDescent="0.3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 s="9">
        <f t="shared" si="56"/>
        <v>41105.583379629628</v>
      </c>
      <c r="K940">
        <v>1339768804</v>
      </c>
      <c r="L940" s="12">
        <f t="shared" si="57"/>
        <v>41075.583379629628</v>
      </c>
      <c r="M940" t="b">
        <v>0</v>
      </c>
      <c r="N940">
        <v>20</v>
      </c>
      <c r="O940" t="b">
        <v>1</v>
      </c>
      <c r="P940" t="s">
        <v>8266</v>
      </c>
      <c r="Q940" s="10">
        <f t="shared" si="58"/>
        <v>116.25000000000001</v>
      </c>
      <c r="R940">
        <f t="shared" si="59"/>
        <v>116.25</v>
      </c>
      <c r="S940" t="s">
        <v>8314</v>
      </c>
      <c r="T940" t="s">
        <v>8316</v>
      </c>
    </row>
    <row r="941" spans="1:20" ht="58" x14ac:dyDescent="0.3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 s="9">
        <f t="shared" si="56"/>
        <v>42313.58121527778</v>
      </c>
      <c r="K941">
        <v>1444913817</v>
      </c>
      <c r="L941" s="12">
        <f t="shared" si="57"/>
        <v>42292.539548611108</v>
      </c>
      <c r="M941" t="b">
        <v>0</v>
      </c>
      <c r="N941">
        <v>43</v>
      </c>
      <c r="O941" t="b">
        <v>1</v>
      </c>
      <c r="P941" t="s">
        <v>8269</v>
      </c>
      <c r="Q941" s="10">
        <f t="shared" si="58"/>
        <v>141.65</v>
      </c>
      <c r="R941">
        <f t="shared" si="59"/>
        <v>65.883720930232556</v>
      </c>
      <c r="S941" t="s">
        <v>8314</v>
      </c>
      <c r="T941" t="s">
        <v>8319</v>
      </c>
    </row>
    <row r="942" spans="1:20" ht="43.5" x14ac:dyDescent="0.3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 s="9">
        <f t="shared" si="56"/>
        <v>40866.912615740745</v>
      </c>
      <c r="K942">
        <v>1316552050</v>
      </c>
      <c r="L942" s="12">
        <f t="shared" si="57"/>
        <v>40806.870949074073</v>
      </c>
      <c r="M942" t="b">
        <v>0</v>
      </c>
      <c r="N942">
        <v>22</v>
      </c>
      <c r="O942" t="b">
        <v>1</v>
      </c>
      <c r="P942" t="s">
        <v>8269</v>
      </c>
      <c r="Q942" s="10">
        <f t="shared" si="58"/>
        <v>101.55000000000001</v>
      </c>
      <c r="R942">
        <f t="shared" si="59"/>
        <v>92.318181818181813</v>
      </c>
      <c r="S942" t="s">
        <v>8314</v>
      </c>
      <c r="T942" t="s">
        <v>8319</v>
      </c>
    </row>
    <row r="943" spans="1:20" ht="43.5" x14ac:dyDescent="0.3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 s="9">
        <f t="shared" si="56"/>
        <v>41564.568113425928</v>
      </c>
      <c r="K943">
        <v>1379425085</v>
      </c>
      <c r="L943" s="12">
        <f t="shared" si="57"/>
        <v>41534.568113425928</v>
      </c>
      <c r="M943" t="b">
        <v>0</v>
      </c>
      <c r="N943">
        <v>5</v>
      </c>
      <c r="O943" t="b">
        <v>0</v>
      </c>
      <c r="P943" t="s">
        <v>8270</v>
      </c>
      <c r="Q943" s="10">
        <f t="shared" si="58"/>
        <v>2.25</v>
      </c>
      <c r="R943">
        <f t="shared" si="59"/>
        <v>9</v>
      </c>
      <c r="S943" t="s">
        <v>8314</v>
      </c>
      <c r="T943" t="s">
        <v>8320</v>
      </c>
    </row>
    <row r="944" spans="1:20" ht="58" x14ac:dyDescent="0.3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 s="9">
        <f t="shared" si="56"/>
        <v>42130.086145833338</v>
      </c>
      <c r="K944">
        <v>1428285843</v>
      </c>
      <c r="L944" s="12">
        <f t="shared" si="57"/>
        <v>42100.086145833338</v>
      </c>
      <c r="M944" t="b">
        <v>0</v>
      </c>
      <c r="N944">
        <v>0</v>
      </c>
      <c r="O944" t="b">
        <v>0</v>
      </c>
      <c r="P944" t="s">
        <v>8270</v>
      </c>
      <c r="Q944" s="10">
        <f t="shared" si="58"/>
        <v>0</v>
      </c>
      <c r="R944" t="e">
        <f t="shared" si="59"/>
        <v>#DIV/0!</v>
      </c>
      <c r="S944" t="s">
        <v>8314</v>
      </c>
      <c r="T944" t="s">
        <v>8320</v>
      </c>
    </row>
    <row r="945" spans="1:20" ht="43.5" x14ac:dyDescent="0.3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 s="9">
        <f t="shared" si="56"/>
        <v>42506.43478009259</v>
      </c>
      <c r="K945">
        <v>1461320765</v>
      </c>
      <c r="L945" s="12">
        <f t="shared" si="57"/>
        <v>42482.43478009259</v>
      </c>
      <c r="M945" t="b">
        <v>0</v>
      </c>
      <c r="N945">
        <v>17</v>
      </c>
      <c r="O945" t="b">
        <v>1</v>
      </c>
      <c r="P945" t="s">
        <v>8271</v>
      </c>
      <c r="Q945" s="10">
        <f t="shared" si="58"/>
        <v>100.2</v>
      </c>
      <c r="R945">
        <f t="shared" si="59"/>
        <v>117.88235294117646</v>
      </c>
      <c r="S945" t="s">
        <v>8321</v>
      </c>
      <c r="T945" t="s">
        <v>8322</v>
      </c>
    </row>
    <row r="946" spans="1:20" ht="43.5" x14ac:dyDescent="0.3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 s="9">
        <f t="shared" si="56"/>
        <v>42741.545196759253</v>
      </c>
      <c r="K946">
        <v>1481115905</v>
      </c>
      <c r="L946" s="12">
        <f t="shared" si="57"/>
        <v>42711.545196759253</v>
      </c>
      <c r="M946" t="b">
        <v>0</v>
      </c>
      <c r="N946">
        <v>59</v>
      </c>
      <c r="O946" t="b">
        <v>1</v>
      </c>
      <c r="P946" t="s">
        <v>8271</v>
      </c>
      <c r="Q946" s="10">
        <f t="shared" si="58"/>
        <v>102.49999999999999</v>
      </c>
      <c r="R946">
        <f t="shared" si="59"/>
        <v>34.745762711864408</v>
      </c>
      <c r="S946" t="s">
        <v>8321</v>
      </c>
      <c r="T946" t="s">
        <v>8322</v>
      </c>
    </row>
    <row r="947" spans="1:20" ht="43.5" x14ac:dyDescent="0.3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 s="9">
        <f t="shared" si="56"/>
        <v>42312.810081018513</v>
      </c>
      <c r="K947">
        <v>1444069591</v>
      </c>
      <c r="L947" s="12">
        <f t="shared" si="57"/>
        <v>42282.768414351856</v>
      </c>
      <c r="M947" t="b">
        <v>0</v>
      </c>
      <c r="N947">
        <v>59</v>
      </c>
      <c r="O947" t="b">
        <v>1</v>
      </c>
      <c r="P947" t="s">
        <v>8271</v>
      </c>
      <c r="Q947" s="10">
        <f t="shared" si="58"/>
        <v>120.5</v>
      </c>
      <c r="R947">
        <f t="shared" si="59"/>
        <v>40.847457627118644</v>
      </c>
      <c r="S947" t="s">
        <v>8321</v>
      </c>
      <c r="T947" t="s">
        <v>8322</v>
      </c>
    </row>
    <row r="948" spans="1:20" ht="58" x14ac:dyDescent="0.3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 s="9">
        <f t="shared" si="56"/>
        <v>42132.343090277776</v>
      </c>
      <c r="K948">
        <v>1427184843</v>
      </c>
      <c r="L948" s="12">
        <f t="shared" si="57"/>
        <v>42087.343090277776</v>
      </c>
      <c r="M948" t="b">
        <v>0</v>
      </c>
      <c r="N948">
        <v>3</v>
      </c>
      <c r="O948" t="b">
        <v>0</v>
      </c>
      <c r="P948" t="s">
        <v>8272</v>
      </c>
      <c r="Q948" s="10">
        <f t="shared" si="58"/>
        <v>3</v>
      </c>
      <c r="R948">
        <f t="shared" si="59"/>
        <v>20</v>
      </c>
      <c r="S948" t="s">
        <v>8323</v>
      </c>
      <c r="T948" t="s">
        <v>8324</v>
      </c>
    </row>
    <row r="949" spans="1:20" ht="43.5" x14ac:dyDescent="0.3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 s="9">
        <f t="shared" si="56"/>
        <v>42161.44930555555</v>
      </c>
      <c r="K949">
        <v>1430996150</v>
      </c>
      <c r="L949" s="12">
        <f t="shared" si="57"/>
        <v>42131.455439814818</v>
      </c>
      <c r="M949" t="b">
        <v>0</v>
      </c>
      <c r="N949">
        <v>1</v>
      </c>
      <c r="O949" t="b">
        <v>0</v>
      </c>
      <c r="P949" t="s">
        <v>8272</v>
      </c>
      <c r="Q949" s="10">
        <f t="shared" si="58"/>
        <v>0.2</v>
      </c>
      <c r="R949">
        <f t="shared" si="59"/>
        <v>4</v>
      </c>
      <c r="S949" t="s">
        <v>8323</v>
      </c>
      <c r="T949" t="s">
        <v>8324</v>
      </c>
    </row>
    <row r="950" spans="1:20" ht="29" x14ac:dyDescent="0.3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 s="9">
        <f t="shared" si="56"/>
        <v>42594.026319444441</v>
      </c>
      <c r="K950">
        <v>1468370274</v>
      </c>
      <c r="L950" s="12">
        <f t="shared" si="57"/>
        <v>42564.026319444441</v>
      </c>
      <c r="M950" t="b">
        <v>0</v>
      </c>
      <c r="N950">
        <v>237</v>
      </c>
      <c r="O950" t="b">
        <v>1</v>
      </c>
      <c r="P950" t="s">
        <v>8273</v>
      </c>
      <c r="Q950" s="10">
        <f t="shared" si="58"/>
        <v>278.7</v>
      </c>
      <c r="R950">
        <f t="shared" si="59"/>
        <v>23.518987341772153</v>
      </c>
      <c r="S950" t="s">
        <v>8323</v>
      </c>
      <c r="T950" t="s">
        <v>8325</v>
      </c>
    </row>
    <row r="951" spans="1:20" ht="58" x14ac:dyDescent="0.3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 s="9">
        <f t="shared" si="56"/>
        <v>42446.726261574076</v>
      </c>
      <c r="K951">
        <v>1455647149</v>
      </c>
      <c r="L951" s="12">
        <f t="shared" si="57"/>
        <v>42416.767928240741</v>
      </c>
      <c r="M951" t="b">
        <v>0</v>
      </c>
      <c r="N951">
        <v>17</v>
      </c>
      <c r="O951" t="b">
        <v>1</v>
      </c>
      <c r="P951" t="s">
        <v>8273</v>
      </c>
      <c r="Q951" s="10">
        <f t="shared" si="58"/>
        <v>107.05</v>
      </c>
      <c r="R951">
        <f t="shared" si="59"/>
        <v>125.94117647058823</v>
      </c>
      <c r="S951" t="s">
        <v>8323</v>
      </c>
      <c r="T951" t="s">
        <v>8325</v>
      </c>
    </row>
    <row r="952" spans="1:20" ht="43.5" x14ac:dyDescent="0.3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 s="9">
        <f t="shared" si="56"/>
        <v>42016.866574074069</v>
      </c>
      <c r="K952">
        <v>1417207672</v>
      </c>
      <c r="L952" s="12">
        <f t="shared" si="57"/>
        <v>41971.866574074069</v>
      </c>
      <c r="M952" t="b">
        <v>0</v>
      </c>
      <c r="N952">
        <v>10</v>
      </c>
      <c r="O952" t="b">
        <v>0</v>
      </c>
      <c r="P952" t="s">
        <v>8273</v>
      </c>
      <c r="Q952" s="10">
        <f t="shared" si="58"/>
        <v>27.650000000000002</v>
      </c>
      <c r="R952">
        <f t="shared" si="59"/>
        <v>55.3</v>
      </c>
      <c r="S952" t="s">
        <v>8323</v>
      </c>
      <c r="T952" t="s">
        <v>8325</v>
      </c>
    </row>
    <row r="953" spans="1:20" ht="43.5" x14ac:dyDescent="0.3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 s="9">
        <f t="shared" si="56"/>
        <v>41861.846828703703</v>
      </c>
      <c r="K953">
        <v>1405109966</v>
      </c>
      <c r="L953" s="12">
        <f t="shared" si="57"/>
        <v>41831.846828703703</v>
      </c>
      <c r="M953" t="b">
        <v>0</v>
      </c>
      <c r="N953">
        <v>44</v>
      </c>
      <c r="O953" t="b">
        <v>1</v>
      </c>
      <c r="P953" t="s">
        <v>8274</v>
      </c>
      <c r="Q953" s="10">
        <f t="shared" si="58"/>
        <v>100.25</v>
      </c>
      <c r="R953">
        <f t="shared" si="59"/>
        <v>45.56818181818182</v>
      </c>
      <c r="S953" t="s">
        <v>8326</v>
      </c>
      <c r="T953" t="s">
        <v>8327</v>
      </c>
    </row>
    <row r="954" spans="1:20" ht="58" x14ac:dyDescent="0.3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 s="9">
        <f t="shared" si="56"/>
        <v>41279.749085648145</v>
      </c>
      <c r="K954">
        <v>1354816721</v>
      </c>
      <c r="L954" s="12">
        <f t="shared" si="57"/>
        <v>41249.749085648145</v>
      </c>
      <c r="M954" t="b">
        <v>0</v>
      </c>
      <c r="N954">
        <v>49</v>
      </c>
      <c r="O954" t="b">
        <v>1</v>
      </c>
      <c r="P954" t="s">
        <v>8274</v>
      </c>
      <c r="Q954" s="10">
        <f t="shared" si="58"/>
        <v>103.75000000000001</v>
      </c>
      <c r="R954">
        <f t="shared" si="59"/>
        <v>42.346938775510203</v>
      </c>
      <c r="S954" t="s">
        <v>8326</v>
      </c>
      <c r="T954" t="s">
        <v>8327</v>
      </c>
    </row>
    <row r="955" spans="1:20" ht="43.5" x14ac:dyDescent="0.3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 s="9">
        <f t="shared" si="56"/>
        <v>40725.795370370368</v>
      </c>
      <c r="K955">
        <v>1306955120</v>
      </c>
      <c r="L955" s="12">
        <f t="shared" si="57"/>
        <v>40695.795370370368</v>
      </c>
      <c r="M955" t="b">
        <v>0</v>
      </c>
      <c r="N955">
        <v>51</v>
      </c>
      <c r="O955" t="b">
        <v>1</v>
      </c>
      <c r="P955" t="s">
        <v>8276</v>
      </c>
      <c r="Q955" s="10">
        <f t="shared" si="58"/>
        <v>111.52149999999999</v>
      </c>
      <c r="R955">
        <f t="shared" si="59"/>
        <v>43.733921568627444</v>
      </c>
      <c r="S955" t="s">
        <v>8329</v>
      </c>
      <c r="T955" t="s">
        <v>8330</v>
      </c>
    </row>
    <row r="956" spans="1:20" ht="43.5" x14ac:dyDescent="0.3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 s="9">
        <f t="shared" si="56"/>
        <v>41799.208333333336</v>
      </c>
      <c r="K956">
        <v>1399666342</v>
      </c>
      <c r="L956" s="12">
        <f t="shared" si="57"/>
        <v>41768.841921296298</v>
      </c>
      <c r="M956" t="b">
        <v>0</v>
      </c>
      <c r="N956">
        <v>38</v>
      </c>
      <c r="O956" t="b">
        <v>1</v>
      </c>
      <c r="P956" t="s">
        <v>8276</v>
      </c>
      <c r="Q956" s="10">
        <f t="shared" si="58"/>
        <v>134.05000000000001</v>
      </c>
      <c r="R956">
        <f t="shared" si="59"/>
        <v>70.55263157894737</v>
      </c>
      <c r="S956" t="s">
        <v>8329</v>
      </c>
      <c r="T956" t="s">
        <v>8330</v>
      </c>
    </row>
    <row r="957" spans="1:20" ht="43.5" x14ac:dyDescent="0.3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 s="9">
        <f t="shared" si="56"/>
        <v>41048.125</v>
      </c>
      <c r="K957">
        <v>1333709958</v>
      </c>
      <c r="L957" s="12">
        <f t="shared" si="57"/>
        <v>41005.45784722222</v>
      </c>
      <c r="M957" t="b">
        <v>0</v>
      </c>
      <c r="N957">
        <v>40</v>
      </c>
      <c r="O957" t="b">
        <v>1</v>
      </c>
      <c r="P957" t="s">
        <v>8276</v>
      </c>
      <c r="Q957" s="10">
        <f t="shared" si="58"/>
        <v>117.25000000000001</v>
      </c>
      <c r="R957">
        <f t="shared" si="59"/>
        <v>58.625</v>
      </c>
      <c r="S957" t="s">
        <v>8329</v>
      </c>
      <c r="T957" t="s">
        <v>8330</v>
      </c>
    </row>
    <row r="958" spans="1:20" ht="43.5" x14ac:dyDescent="0.3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 s="9">
        <f t="shared" si="56"/>
        <v>40925.897974537038</v>
      </c>
      <c r="K958">
        <v>1324243985</v>
      </c>
      <c r="L958" s="12">
        <f t="shared" si="57"/>
        <v>40895.897974537038</v>
      </c>
      <c r="M958" t="b">
        <v>0</v>
      </c>
      <c r="N958">
        <v>61</v>
      </c>
      <c r="O958" t="b">
        <v>1</v>
      </c>
      <c r="P958" t="s">
        <v>8276</v>
      </c>
      <c r="Q958" s="10">
        <f t="shared" si="58"/>
        <v>145.4</v>
      </c>
      <c r="R958">
        <f t="shared" si="59"/>
        <v>47.672131147540981</v>
      </c>
      <c r="S958" t="s">
        <v>8329</v>
      </c>
      <c r="T958" t="s">
        <v>8330</v>
      </c>
    </row>
    <row r="959" spans="1:20" ht="43.5" x14ac:dyDescent="0.3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 s="9">
        <f t="shared" si="56"/>
        <v>42582.822916666672</v>
      </c>
      <c r="K959">
        <v>1464815253</v>
      </c>
      <c r="L959" s="12">
        <f t="shared" si="57"/>
        <v>42522.880243055552</v>
      </c>
      <c r="M959" t="b">
        <v>0</v>
      </c>
      <c r="N959">
        <v>70</v>
      </c>
      <c r="O959" t="b">
        <v>1</v>
      </c>
      <c r="P959" t="s">
        <v>8277</v>
      </c>
      <c r="Q959" s="10">
        <f t="shared" si="58"/>
        <v>130.44999999999999</v>
      </c>
      <c r="R959">
        <f t="shared" si="59"/>
        <v>37.271428571428572</v>
      </c>
      <c r="S959" t="s">
        <v>8329</v>
      </c>
      <c r="T959" t="s">
        <v>8331</v>
      </c>
    </row>
    <row r="960" spans="1:20" ht="43.5" x14ac:dyDescent="0.3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 s="9">
        <f t="shared" si="56"/>
        <v>40951.117662037039</v>
      </c>
      <c r="K960">
        <v>1326422966</v>
      </c>
      <c r="L960" s="12">
        <f t="shared" si="57"/>
        <v>40921.117662037039</v>
      </c>
      <c r="M960" t="b">
        <v>0</v>
      </c>
      <c r="N960">
        <v>5</v>
      </c>
      <c r="O960" t="b">
        <v>0</v>
      </c>
      <c r="P960" t="s">
        <v>8278</v>
      </c>
      <c r="Q960" s="10">
        <f t="shared" si="58"/>
        <v>4.5</v>
      </c>
      <c r="R960">
        <f t="shared" si="59"/>
        <v>18</v>
      </c>
      <c r="S960" t="s">
        <v>8329</v>
      </c>
      <c r="T960" t="s">
        <v>8332</v>
      </c>
    </row>
    <row r="961" spans="1:20" ht="58" x14ac:dyDescent="0.3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 s="9">
        <f t="shared" si="56"/>
        <v>41627.788888888892</v>
      </c>
      <c r="K961">
        <v>1384887360</v>
      </c>
      <c r="L961" s="12">
        <f t="shared" si="57"/>
        <v>41597.788888888892</v>
      </c>
      <c r="M961" t="b">
        <v>0</v>
      </c>
      <c r="N961">
        <v>29</v>
      </c>
      <c r="O961" t="b">
        <v>0</v>
      </c>
      <c r="P961" t="s">
        <v>8278</v>
      </c>
      <c r="Q961" s="10">
        <f t="shared" si="58"/>
        <v>67.55</v>
      </c>
      <c r="R961">
        <f t="shared" si="59"/>
        <v>46.586206896551722</v>
      </c>
      <c r="S961" t="s">
        <v>8329</v>
      </c>
      <c r="T961" t="s">
        <v>8332</v>
      </c>
    </row>
    <row r="962" spans="1:20" ht="43.5" x14ac:dyDescent="0.3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 s="9">
        <f t="shared" ref="J962:J1025" si="60">(((I962/60)/60)/24)+DATE(1970,1,1)</f>
        <v>41041.104861111111</v>
      </c>
      <c r="K962">
        <v>1331666146</v>
      </c>
      <c r="L962" s="12">
        <f t="shared" ref="L962:L1025" si="61">(((K962/60)/60)/24)+DATE(1970,1,1)</f>
        <v>40981.802615740737</v>
      </c>
      <c r="M962" t="b">
        <v>0</v>
      </c>
      <c r="N962">
        <v>2</v>
      </c>
      <c r="O962" t="b">
        <v>0</v>
      </c>
      <c r="P962" t="s">
        <v>8279</v>
      </c>
      <c r="Q962" s="10">
        <f t="shared" ref="Q962:Q1025" si="62">(E962/D962)*100</f>
        <v>1</v>
      </c>
      <c r="R962">
        <f t="shared" ref="R962:R1025" si="63">E962/N962</f>
        <v>10</v>
      </c>
      <c r="S962" t="s">
        <v>8329</v>
      </c>
      <c r="T962" t="s">
        <v>8333</v>
      </c>
    </row>
    <row r="963" spans="1:20" ht="43.5" x14ac:dyDescent="0.3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 s="9">
        <f t="shared" si="60"/>
        <v>42095.856053240743</v>
      </c>
      <c r="K963">
        <v>1425331963</v>
      </c>
      <c r="L963" s="12">
        <f t="shared" si="61"/>
        <v>42065.897719907407</v>
      </c>
      <c r="M963" t="b">
        <v>0</v>
      </c>
      <c r="N963">
        <v>5</v>
      </c>
      <c r="O963" t="b">
        <v>0</v>
      </c>
      <c r="P963" t="s">
        <v>8279</v>
      </c>
      <c r="Q963" s="10">
        <f t="shared" si="62"/>
        <v>10</v>
      </c>
      <c r="R963">
        <f t="shared" si="63"/>
        <v>40</v>
      </c>
      <c r="S963" t="s">
        <v>8329</v>
      </c>
      <c r="T963" t="s">
        <v>8333</v>
      </c>
    </row>
    <row r="964" spans="1:20" ht="43.5" x14ac:dyDescent="0.3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 s="9">
        <f t="shared" si="60"/>
        <v>41714.916666666664</v>
      </c>
      <c r="K964">
        <v>1392021502</v>
      </c>
      <c r="L964" s="12">
        <f t="shared" si="61"/>
        <v>41680.359976851854</v>
      </c>
      <c r="M964" t="b">
        <v>0</v>
      </c>
      <c r="N964">
        <v>7</v>
      </c>
      <c r="O964" t="b">
        <v>0</v>
      </c>
      <c r="P964" t="s">
        <v>8278</v>
      </c>
      <c r="Q964" s="10">
        <f t="shared" si="62"/>
        <v>6.5500000000000007</v>
      </c>
      <c r="R964">
        <f t="shared" si="63"/>
        <v>18.714285714285715</v>
      </c>
      <c r="S964" t="s">
        <v>8329</v>
      </c>
      <c r="T964" t="s">
        <v>8332</v>
      </c>
    </row>
    <row r="965" spans="1:20" ht="43.5" x14ac:dyDescent="0.3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 s="9">
        <f t="shared" si="60"/>
        <v>41771.169085648151</v>
      </c>
      <c r="K965">
        <v>1394683409</v>
      </c>
      <c r="L965" s="12">
        <f t="shared" si="61"/>
        <v>41711.169085648151</v>
      </c>
      <c r="M965" t="b">
        <v>0</v>
      </c>
      <c r="N965">
        <v>2</v>
      </c>
      <c r="O965" t="b">
        <v>0</v>
      </c>
      <c r="P965" t="s">
        <v>8278</v>
      </c>
      <c r="Q965" s="10">
        <f t="shared" si="62"/>
        <v>6</v>
      </c>
      <c r="R965">
        <f t="shared" si="63"/>
        <v>60</v>
      </c>
      <c r="S965" t="s">
        <v>8329</v>
      </c>
      <c r="T965" t="s">
        <v>8332</v>
      </c>
    </row>
    <row r="966" spans="1:20" ht="29" x14ac:dyDescent="0.3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 s="9">
        <f t="shared" si="60"/>
        <v>42141.646724537044</v>
      </c>
      <c r="K966">
        <v>1429284677</v>
      </c>
      <c r="L966" s="12">
        <f t="shared" si="61"/>
        <v>42111.646724537044</v>
      </c>
      <c r="M966" t="b">
        <v>1</v>
      </c>
      <c r="N966">
        <v>74</v>
      </c>
      <c r="O966" t="b">
        <v>1</v>
      </c>
      <c r="P966" t="s">
        <v>8280</v>
      </c>
      <c r="Q966" s="10">
        <f t="shared" si="62"/>
        <v>114.9</v>
      </c>
      <c r="R966">
        <f t="shared" si="63"/>
        <v>31.054054054054053</v>
      </c>
      <c r="S966" t="s">
        <v>8329</v>
      </c>
      <c r="T966" t="s">
        <v>8334</v>
      </c>
    </row>
    <row r="967" spans="1:20" ht="43.5" x14ac:dyDescent="0.3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 s="9">
        <f t="shared" si="60"/>
        <v>42175.919687500005</v>
      </c>
      <c r="K967">
        <v>1432245861</v>
      </c>
      <c r="L967" s="12">
        <f t="shared" si="61"/>
        <v>42145.919687500005</v>
      </c>
      <c r="M967" t="b">
        <v>0</v>
      </c>
      <c r="N967">
        <v>131</v>
      </c>
      <c r="O967" t="b">
        <v>1</v>
      </c>
      <c r="P967" t="s">
        <v>8280</v>
      </c>
      <c r="Q967" s="10">
        <f t="shared" si="62"/>
        <v>237.15</v>
      </c>
      <c r="R967">
        <f t="shared" si="63"/>
        <v>36.206106870229007</v>
      </c>
      <c r="S967" t="s">
        <v>8329</v>
      </c>
      <c r="T967" t="s">
        <v>8334</v>
      </c>
    </row>
    <row r="968" spans="1:20" ht="29" x14ac:dyDescent="0.3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 s="9">
        <f t="shared" si="60"/>
        <v>42625.483206018514</v>
      </c>
      <c r="K968">
        <v>1472470549</v>
      </c>
      <c r="L968" s="12">
        <f t="shared" si="61"/>
        <v>42611.483206018514</v>
      </c>
      <c r="M968" t="b">
        <v>0</v>
      </c>
      <c r="N968">
        <v>159</v>
      </c>
      <c r="O968" t="b">
        <v>1</v>
      </c>
      <c r="P968" t="s">
        <v>8280</v>
      </c>
      <c r="Q968" s="10">
        <f t="shared" si="62"/>
        <v>342.09999999999997</v>
      </c>
      <c r="R968">
        <f t="shared" si="63"/>
        <v>43.031446540880502</v>
      </c>
      <c r="S968" t="s">
        <v>8329</v>
      </c>
      <c r="T968" t="s">
        <v>8334</v>
      </c>
    </row>
    <row r="969" spans="1:20" ht="43.5" x14ac:dyDescent="0.3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 s="9">
        <f t="shared" si="60"/>
        <v>41948.860127314816</v>
      </c>
      <c r="K969">
        <v>1412624315</v>
      </c>
      <c r="L969" s="12">
        <f t="shared" si="61"/>
        <v>41918.818460648145</v>
      </c>
      <c r="M969" t="b">
        <v>0</v>
      </c>
      <c r="N969">
        <v>1</v>
      </c>
      <c r="O969" t="b">
        <v>0</v>
      </c>
      <c r="P969" t="s">
        <v>8281</v>
      </c>
      <c r="Q969" s="10">
        <f t="shared" si="62"/>
        <v>0.05</v>
      </c>
      <c r="R969">
        <f t="shared" si="63"/>
        <v>1</v>
      </c>
      <c r="S969" t="s">
        <v>8335</v>
      </c>
      <c r="T969" t="s">
        <v>8336</v>
      </c>
    </row>
    <row r="970" spans="1:20" ht="58" x14ac:dyDescent="0.3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 s="9">
        <f t="shared" si="60"/>
        <v>41280.025902777779</v>
      </c>
      <c r="K970">
        <v>1354840638</v>
      </c>
      <c r="L970" s="12">
        <f t="shared" si="61"/>
        <v>41250.025902777779</v>
      </c>
      <c r="M970" t="b">
        <v>0</v>
      </c>
      <c r="N970">
        <v>7</v>
      </c>
      <c r="O970" t="b">
        <v>0</v>
      </c>
      <c r="P970" t="s">
        <v>8282</v>
      </c>
      <c r="Q970" s="10">
        <f t="shared" si="62"/>
        <v>1.05</v>
      </c>
      <c r="R970">
        <f t="shared" si="63"/>
        <v>3</v>
      </c>
      <c r="S970" t="s">
        <v>8337</v>
      </c>
      <c r="T970" t="s">
        <v>8338</v>
      </c>
    </row>
    <row r="971" spans="1:20" ht="43.5" x14ac:dyDescent="0.3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 s="9">
        <f t="shared" si="60"/>
        <v>42565.327476851846</v>
      </c>
      <c r="K971">
        <v>1465890694</v>
      </c>
      <c r="L971" s="12">
        <f t="shared" si="61"/>
        <v>42535.327476851846</v>
      </c>
      <c r="M971" t="b">
        <v>0</v>
      </c>
      <c r="N971">
        <v>2</v>
      </c>
      <c r="O971" t="b">
        <v>0</v>
      </c>
      <c r="P971" t="s">
        <v>8283</v>
      </c>
      <c r="Q971" s="10">
        <f t="shared" si="62"/>
        <v>0.5</v>
      </c>
      <c r="R971">
        <f t="shared" si="63"/>
        <v>5</v>
      </c>
      <c r="S971" t="s">
        <v>8337</v>
      </c>
      <c r="T971" t="s">
        <v>8339</v>
      </c>
    </row>
    <row r="972" spans="1:20" ht="43.5" x14ac:dyDescent="0.3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 s="9">
        <f t="shared" si="60"/>
        <v>42732.700694444444</v>
      </c>
      <c r="K972">
        <v>1481129340</v>
      </c>
      <c r="L972" s="12">
        <f t="shared" si="61"/>
        <v>42711.700694444444</v>
      </c>
      <c r="M972" t="b">
        <v>0</v>
      </c>
      <c r="N972">
        <v>85</v>
      </c>
      <c r="O972" t="b">
        <v>1</v>
      </c>
      <c r="P972" t="s">
        <v>8285</v>
      </c>
      <c r="Q972" s="10">
        <f t="shared" si="62"/>
        <v>160.54999999999998</v>
      </c>
      <c r="R972">
        <f t="shared" si="63"/>
        <v>37.776470588235291</v>
      </c>
      <c r="S972" t="s">
        <v>8342</v>
      </c>
      <c r="T972" t="s">
        <v>8343</v>
      </c>
    </row>
    <row r="973" spans="1:20" ht="58" x14ac:dyDescent="0.3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 s="9">
        <f t="shared" si="60"/>
        <v>42164.840335648143</v>
      </c>
      <c r="K973">
        <v>1428696605</v>
      </c>
      <c r="L973" s="12">
        <f t="shared" si="61"/>
        <v>42104.840335648143</v>
      </c>
      <c r="M973" t="b">
        <v>0</v>
      </c>
      <c r="N973">
        <v>25</v>
      </c>
      <c r="O973" t="b">
        <v>1</v>
      </c>
      <c r="P973" t="s">
        <v>8285</v>
      </c>
      <c r="Q973" s="10">
        <f t="shared" si="62"/>
        <v>131.80000000000001</v>
      </c>
      <c r="R973">
        <f t="shared" si="63"/>
        <v>105.44</v>
      </c>
      <c r="S973" t="s">
        <v>8342</v>
      </c>
      <c r="T973" t="s">
        <v>8343</v>
      </c>
    </row>
    <row r="974" spans="1:20" ht="43.5" x14ac:dyDescent="0.3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 s="9">
        <f t="shared" si="60"/>
        <v>41858.291666666664</v>
      </c>
      <c r="K974">
        <v>1404770616</v>
      </c>
      <c r="L974" s="12">
        <f t="shared" si="61"/>
        <v>41827.919166666667</v>
      </c>
      <c r="M974" t="b">
        <v>0</v>
      </c>
      <c r="N974">
        <v>0</v>
      </c>
      <c r="O974" t="b">
        <v>0</v>
      </c>
      <c r="P974" t="s">
        <v>8286</v>
      </c>
      <c r="Q974" s="10">
        <f t="shared" si="62"/>
        <v>0</v>
      </c>
      <c r="R974" t="e">
        <f t="shared" si="63"/>
        <v>#DIV/0!</v>
      </c>
      <c r="S974" t="s">
        <v>8329</v>
      </c>
      <c r="T974" t="s">
        <v>8344</v>
      </c>
    </row>
    <row r="975" spans="1:20" ht="43.5" x14ac:dyDescent="0.3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 s="9">
        <f t="shared" si="60"/>
        <v>41386.875</v>
      </c>
      <c r="K975">
        <v>1363981723</v>
      </c>
      <c r="L975" s="12">
        <f t="shared" si="61"/>
        <v>41355.825497685182</v>
      </c>
      <c r="M975" t="b">
        <v>1</v>
      </c>
      <c r="N975">
        <v>45</v>
      </c>
      <c r="O975" t="b">
        <v>1</v>
      </c>
      <c r="P975" t="s">
        <v>8276</v>
      </c>
      <c r="Q975" s="10">
        <f t="shared" si="62"/>
        <v>103.8</v>
      </c>
      <c r="R975">
        <f t="shared" si="63"/>
        <v>46.133333333333333</v>
      </c>
      <c r="S975" t="s">
        <v>8329</v>
      </c>
      <c r="T975" t="s">
        <v>8330</v>
      </c>
    </row>
    <row r="976" spans="1:20" ht="43.5" x14ac:dyDescent="0.3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 s="9">
        <f t="shared" si="60"/>
        <v>41804.599930555552</v>
      </c>
      <c r="K976">
        <v>1400163834</v>
      </c>
      <c r="L976" s="12">
        <f t="shared" si="61"/>
        <v>41774.599930555552</v>
      </c>
      <c r="M976" t="b">
        <v>1</v>
      </c>
      <c r="N976">
        <v>17</v>
      </c>
      <c r="O976" t="b">
        <v>1</v>
      </c>
      <c r="P976" t="s">
        <v>8276</v>
      </c>
      <c r="Q976" s="10">
        <f t="shared" si="62"/>
        <v>120.24999999999999</v>
      </c>
      <c r="R976">
        <f t="shared" si="63"/>
        <v>141.47058823529412</v>
      </c>
      <c r="S976" t="s">
        <v>8329</v>
      </c>
      <c r="T976" t="s">
        <v>8330</v>
      </c>
    </row>
    <row r="977" spans="1:20" ht="43.5" x14ac:dyDescent="0.3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 s="9">
        <f t="shared" si="60"/>
        <v>40883.085057870368</v>
      </c>
      <c r="K977">
        <v>1319245349</v>
      </c>
      <c r="L977" s="12">
        <f t="shared" si="61"/>
        <v>40838.043391203704</v>
      </c>
      <c r="M977" t="b">
        <v>1</v>
      </c>
      <c r="N977">
        <v>31</v>
      </c>
      <c r="O977" t="b">
        <v>1</v>
      </c>
      <c r="P977" t="s">
        <v>8276</v>
      </c>
      <c r="Q977" s="10">
        <f t="shared" si="62"/>
        <v>117</v>
      </c>
      <c r="R977">
        <f t="shared" si="63"/>
        <v>75.483870967741936</v>
      </c>
      <c r="S977" t="s">
        <v>8329</v>
      </c>
      <c r="T977" t="s">
        <v>8330</v>
      </c>
    </row>
    <row r="978" spans="1:20" ht="43.5" x14ac:dyDescent="0.3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 s="9">
        <f t="shared" si="60"/>
        <v>41668.342905092592</v>
      </c>
      <c r="K978">
        <v>1388391227</v>
      </c>
      <c r="L978" s="12">
        <f t="shared" si="61"/>
        <v>41638.342905092592</v>
      </c>
      <c r="M978" t="b">
        <v>1</v>
      </c>
      <c r="N978">
        <v>52</v>
      </c>
      <c r="O978" t="b">
        <v>1</v>
      </c>
      <c r="P978" t="s">
        <v>8276</v>
      </c>
      <c r="Q978" s="10">
        <f t="shared" si="62"/>
        <v>101.25</v>
      </c>
      <c r="R978">
        <f t="shared" si="63"/>
        <v>38.942307692307693</v>
      </c>
      <c r="S978" t="s">
        <v>8329</v>
      </c>
      <c r="T978" t="s">
        <v>8330</v>
      </c>
    </row>
    <row r="979" spans="1:20" ht="43.5" x14ac:dyDescent="0.3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 s="9">
        <f t="shared" si="60"/>
        <v>42735.707638888889</v>
      </c>
      <c r="K979">
        <v>1481175482</v>
      </c>
      <c r="L979" s="12">
        <f t="shared" si="61"/>
        <v>42712.23474537037</v>
      </c>
      <c r="M979" t="b">
        <v>0</v>
      </c>
      <c r="N979">
        <v>31</v>
      </c>
      <c r="O979" t="b">
        <v>1</v>
      </c>
      <c r="P979" t="s">
        <v>8271</v>
      </c>
      <c r="Q979" s="10">
        <f t="shared" si="62"/>
        <v>101</v>
      </c>
      <c r="R979">
        <f t="shared" si="63"/>
        <v>65.161290322580641</v>
      </c>
      <c r="S979" t="s">
        <v>8321</v>
      </c>
      <c r="T979" t="s">
        <v>8322</v>
      </c>
    </row>
    <row r="980" spans="1:20" ht="43.5" x14ac:dyDescent="0.3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 s="9">
        <f t="shared" si="60"/>
        <v>42175.583043981482</v>
      </c>
      <c r="K980">
        <v>1433512775</v>
      </c>
      <c r="L980" s="12">
        <f t="shared" si="61"/>
        <v>42160.583043981482</v>
      </c>
      <c r="M980" t="b">
        <v>0</v>
      </c>
      <c r="N980">
        <v>63</v>
      </c>
      <c r="O980" t="b">
        <v>1</v>
      </c>
      <c r="P980" t="s">
        <v>8271</v>
      </c>
      <c r="Q980" s="10">
        <f t="shared" si="62"/>
        <v>101.64999999999999</v>
      </c>
      <c r="R980">
        <f t="shared" si="63"/>
        <v>32.269841269841272</v>
      </c>
      <c r="S980" t="s">
        <v>8321</v>
      </c>
      <c r="T980" t="s">
        <v>8322</v>
      </c>
    </row>
    <row r="981" spans="1:20" ht="43.5" x14ac:dyDescent="0.3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 s="9">
        <f t="shared" si="60"/>
        <v>42488.680925925932</v>
      </c>
      <c r="K981">
        <v>1459268432</v>
      </c>
      <c r="L981" s="12">
        <f t="shared" si="61"/>
        <v>42458.680925925932</v>
      </c>
      <c r="M981" t="b">
        <v>0</v>
      </c>
      <c r="N981">
        <v>33</v>
      </c>
      <c r="O981" t="b">
        <v>1</v>
      </c>
      <c r="P981" t="s">
        <v>8271</v>
      </c>
      <c r="Q981" s="10">
        <f t="shared" si="62"/>
        <v>104.65</v>
      </c>
      <c r="R981">
        <f t="shared" si="63"/>
        <v>63.424242424242422</v>
      </c>
      <c r="S981" t="s">
        <v>8321</v>
      </c>
      <c r="T981" t="s">
        <v>8322</v>
      </c>
    </row>
    <row r="982" spans="1:20" ht="43.5" x14ac:dyDescent="0.3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 s="9">
        <f t="shared" si="60"/>
        <v>42206.125</v>
      </c>
      <c r="K982">
        <v>1436551178</v>
      </c>
      <c r="L982" s="12">
        <f t="shared" si="61"/>
        <v>42195.749745370369</v>
      </c>
      <c r="M982" t="b">
        <v>0</v>
      </c>
      <c r="N982">
        <v>29</v>
      </c>
      <c r="O982" t="b">
        <v>1</v>
      </c>
      <c r="P982" t="s">
        <v>8271</v>
      </c>
      <c r="Q982" s="10">
        <f t="shared" si="62"/>
        <v>102.75000000000001</v>
      </c>
      <c r="R982">
        <f t="shared" si="63"/>
        <v>70.862068965517238</v>
      </c>
      <c r="S982" t="s">
        <v>8321</v>
      </c>
      <c r="T982" t="s">
        <v>8322</v>
      </c>
    </row>
    <row r="983" spans="1:20" ht="43.5" x14ac:dyDescent="0.3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 s="9">
        <f t="shared" si="60"/>
        <v>41334.249305555553</v>
      </c>
      <c r="K983">
        <v>1359587137</v>
      </c>
      <c r="L983" s="12">
        <f t="shared" si="61"/>
        <v>41304.962233796294</v>
      </c>
      <c r="M983" t="b">
        <v>0</v>
      </c>
      <c r="N983">
        <v>65</v>
      </c>
      <c r="O983" t="b">
        <v>1</v>
      </c>
      <c r="P983" t="s">
        <v>8274</v>
      </c>
      <c r="Q983" s="10">
        <f t="shared" si="62"/>
        <v>125.29999999999998</v>
      </c>
      <c r="R983">
        <f t="shared" si="63"/>
        <v>38.553846153846152</v>
      </c>
      <c r="S983" t="s">
        <v>8326</v>
      </c>
      <c r="T983" t="s">
        <v>8327</v>
      </c>
    </row>
    <row r="984" spans="1:20" x14ac:dyDescent="0.3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 s="9">
        <f t="shared" si="60"/>
        <v>42583.759374999994</v>
      </c>
      <c r="K984">
        <v>1468779210</v>
      </c>
      <c r="L984" s="12">
        <f t="shared" si="61"/>
        <v>42568.759374999994</v>
      </c>
      <c r="M984" t="b">
        <v>0</v>
      </c>
      <c r="N984">
        <v>133</v>
      </c>
      <c r="O984" t="b">
        <v>1</v>
      </c>
      <c r="P984" t="s">
        <v>8276</v>
      </c>
      <c r="Q984" s="10">
        <f t="shared" si="62"/>
        <v>203.35000000000002</v>
      </c>
      <c r="R984">
        <f t="shared" si="63"/>
        <v>30.578947368421051</v>
      </c>
      <c r="S984" t="s">
        <v>8329</v>
      </c>
      <c r="T984" t="s">
        <v>8330</v>
      </c>
    </row>
    <row r="985" spans="1:20" ht="58" x14ac:dyDescent="0.3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 s="9">
        <f t="shared" si="60"/>
        <v>42420.437152777777</v>
      </c>
      <c r="K985">
        <v>1450780170</v>
      </c>
      <c r="L985" s="12">
        <f t="shared" si="61"/>
        <v>42360.437152777777</v>
      </c>
      <c r="M985" t="b">
        <v>0</v>
      </c>
      <c r="N985">
        <v>1</v>
      </c>
      <c r="O985" t="b">
        <v>0</v>
      </c>
      <c r="P985" t="s">
        <v>8287</v>
      </c>
      <c r="Q985" s="10">
        <f t="shared" si="62"/>
        <v>5</v>
      </c>
      <c r="R985">
        <f t="shared" si="63"/>
        <v>100</v>
      </c>
      <c r="S985" t="s">
        <v>8326</v>
      </c>
      <c r="T985" t="s">
        <v>8345</v>
      </c>
    </row>
    <row r="986" spans="1:20" x14ac:dyDescent="0.3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 s="9">
        <f t="shared" si="60"/>
        <v>41111.618750000001</v>
      </c>
      <c r="K986">
        <v>1337834963</v>
      </c>
      <c r="L986" s="12">
        <f t="shared" si="61"/>
        <v>41053.200960648144</v>
      </c>
      <c r="M986" t="b">
        <v>0</v>
      </c>
      <c r="N986">
        <v>0</v>
      </c>
      <c r="O986" t="b">
        <v>0</v>
      </c>
      <c r="P986" t="s">
        <v>8275</v>
      </c>
      <c r="Q986" s="10">
        <f t="shared" si="62"/>
        <v>0</v>
      </c>
      <c r="R986" t="e">
        <f t="shared" si="63"/>
        <v>#DIV/0!</v>
      </c>
      <c r="S986" t="s">
        <v>8326</v>
      </c>
      <c r="T986" t="s">
        <v>8328</v>
      </c>
    </row>
    <row r="987" spans="1:20" ht="29" x14ac:dyDescent="0.3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 s="9">
        <f t="shared" si="60"/>
        <v>40782.789710648147</v>
      </c>
      <c r="K987">
        <v>1311879431</v>
      </c>
      <c r="L987" s="12">
        <f t="shared" si="61"/>
        <v>40752.789710648147</v>
      </c>
      <c r="M987" t="b">
        <v>0</v>
      </c>
      <c r="N987">
        <v>0</v>
      </c>
      <c r="O987" t="b">
        <v>0</v>
      </c>
      <c r="P987" t="s">
        <v>8275</v>
      </c>
      <c r="Q987" s="10">
        <f t="shared" si="62"/>
        <v>0</v>
      </c>
      <c r="R987" t="e">
        <f t="shared" si="63"/>
        <v>#DIV/0!</v>
      </c>
      <c r="S987" t="s">
        <v>8326</v>
      </c>
      <c r="T987" t="s">
        <v>8328</v>
      </c>
    </row>
    <row r="988" spans="1:20" ht="58" x14ac:dyDescent="0.3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 s="9">
        <f t="shared" si="60"/>
        <v>42587.007326388892</v>
      </c>
      <c r="K988">
        <v>1465171833</v>
      </c>
      <c r="L988" s="12">
        <f t="shared" si="61"/>
        <v>42527.007326388892</v>
      </c>
      <c r="M988" t="b">
        <v>0</v>
      </c>
      <c r="N988">
        <v>1</v>
      </c>
      <c r="O988" t="b">
        <v>0</v>
      </c>
      <c r="P988" t="s">
        <v>8275</v>
      </c>
      <c r="Q988" s="10">
        <f t="shared" si="62"/>
        <v>0.25</v>
      </c>
      <c r="R988">
        <f t="shared" si="63"/>
        <v>5</v>
      </c>
      <c r="S988" t="s">
        <v>8326</v>
      </c>
      <c r="T988" t="s">
        <v>8328</v>
      </c>
    </row>
    <row r="989" spans="1:20" ht="58" x14ac:dyDescent="0.3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 s="9">
        <f t="shared" si="60"/>
        <v>42729.458333333328</v>
      </c>
      <c r="K989">
        <v>1480800568</v>
      </c>
      <c r="L989" s="12">
        <f t="shared" si="61"/>
        <v>42707.895462962959</v>
      </c>
      <c r="M989" t="b">
        <v>0</v>
      </c>
      <c r="N989">
        <v>12</v>
      </c>
      <c r="O989" t="b">
        <v>0</v>
      </c>
      <c r="P989" t="s">
        <v>8291</v>
      </c>
      <c r="Q989" s="10">
        <f t="shared" si="62"/>
        <v>79</v>
      </c>
      <c r="R989">
        <f t="shared" si="63"/>
        <v>131.66666666666666</v>
      </c>
      <c r="S989" t="s">
        <v>8342</v>
      </c>
      <c r="T989" t="s">
        <v>8349</v>
      </c>
    </row>
    <row r="990" spans="1:20" ht="29" x14ac:dyDescent="0.3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 s="9">
        <f t="shared" si="60"/>
        <v>40936.169664351852</v>
      </c>
      <c r="K990">
        <v>1322539459</v>
      </c>
      <c r="L990" s="12">
        <f t="shared" si="61"/>
        <v>40876.169664351852</v>
      </c>
      <c r="M990" t="b">
        <v>0</v>
      </c>
      <c r="N990">
        <v>30</v>
      </c>
      <c r="O990" t="b">
        <v>1</v>
      </c>
      <c r="P990" t="s">
        <v>8276</v>
      </c>
      <c r="Q990" s="10">
        <f t="shared" si="62"/>
        <v>100.03299999999999</v>
      </c>
      <c r="R990">
        <f t="shared" si="63"/>
        <v>66.688666666666663</v>
      </c>
      <c r="S990" t="s">
        <v>8329</v>
      </c>
      <c r="T990" t="s">
        <v>8330</v>
      </c>
    </row>
    <row r="991" spans="1:20" ht="29" x14ac:dyDescent="0.3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 s="9">
        <f t="shared" si="60"/>
        <v>41258.924884259257</v>
      </c>
      <c r="K991">
        <v>1353017510</v>
      </c>
      <c r="L991" s="12">
        <f t="shared" si="61"/>
        <v>41228.924884259257</v>
      </c>
      <c r="M991" t="b">
        <v>0</v>
      </c>
      <c r="N991">
        <v>112</v>
      </c>
      <c r="O991" t="b">
        <v>1</v>
      </c>
      <c r="P991" t="s">
        <v>8276</v>
      </c>
      <c r="Q991" s="10">
        <f t="shared" si="62"/>
        <v>271.85000000000002</v>
      </c>
      <c r="R991">
        <f t="shared" si="63"/>
        <v>48.544642857142854</v>
      </c>
      <c r="S991" t="s">
        <v>8329</v>
      </c>
      <c r="T991" t="s">
        <v>8330</v>
      </c>
    </row>
    <row r="992" spans="1:20" ht="43.5" x14ac:dyDescent="0.3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 s="9">
        <f t="shared" si="60"/>
        <v>41239.207638888889</v>
      </c>
      <c r="K992">
        <v>1351011489</v>
      </c>
      <c r="L992" s="12">
        <f t="shared" si="61"/>
        <v>41205.707048611112</v>
      </c>
      <c r="M992" t="b">
        <v>0</v>
      </c>
      <c r="N992">
        <v>38</v>
      </c>
      <c r="O992" t="b">
        <v>1</v>
      </c>
      <c r="P992" t="s">
        <v>8276</v>
      </c>
      <c r="Q992" s="10">
        <f t="shared" si="62"/>
        <v>117</v>
      </c>
      <c r="R992">
        <f t="shared" si="63"/>
        <v>61.578947368421055</v>
      </c>
      <c r="S992" t="s">
        <v>8329</v>
      </c>
      <c r="T992" t="s">
        <v>8330</v>
      </c>
    </row>
    <row r="993" spans="1:20" ht="43.5" x14ac:dyDescent="0.3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 s="9">
        <f t="shared" si="60"/>
        <v>40696.249305555553</v>
      </c>
      <c r="K993">
        <v>1303706001</v>
      </c>
      <c r="L993" s="12">
        <f t="shared" si="61"/>
        <v>40658.189826388887</v>
      </c>
      <c r="M993" t="b">
        <v>0</v>
      </c>
      <c r="N993">
        <v>32</v>
      </c>
      <c r="O993" t="b">
        <v>1</v>
      </c>
      <c r="P993" t="s">
        <v>8276</v>
      </c>
      <c r="Q993" s="10">
        <f t="shared" si="62"/>
        <v>100.49999999999999</v>
      </c>
      <c r="R993">
        <f t="shared" si="63"/>
        <v>62.8125</v>
      </c>
      <c r="S993" t="s">
        <v>8329</v>
      </c>
      <c r="T993" t="s">
        <v>8330</v>
      </c>
    </row>
    <row r="994" spans="1:20" ht="58" x14ac:dyDescent="0.3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 s="9">
        <f t="shared" si="60"/>
        <v>42562.868761574078</v>
      </c>
      <c r="K994">
        <v>1463086261</v>
      </c>
      <c r="L994" s="12">
        <f t="shared" si="61"/>
        <v>42502.868761574078</v>
      </c>
      <c r="M994" t="b">
        <v>0</v>
      </c>
      <c r="N994">
        <v>37</v>
      </c>
      <c r="O994" t="b">
        <v>1</v>
      </c>
      <c r="P994" t="s">
        <v>8276</v>
      </c>
      <c r="Q994" s="10">
        <f t="shared" si="62"/>
        <v>125.29999999999998</v>
      </c>
      <c r="R994">
        <f t="shared" si="63"/>
        <v>67.729729729729726</v>
      </c>
      <c r="S994" t="s">
        <v>8329</v>
      </c>
      <c r="T994" t="s">
        <v>8330</v>
      </c>
    </row>
    <row r="995" spans="1:20" ht="58" x14ac:dyDescent="0.3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 s="9">
        <f t="shared" si="60"/>
        <v>41865.757638888892</v>
      </c>
      <c r="K995">
        <v>1405248503</v>
      </c>
      <c r="L995" s="12">
        <f t="shared" si="61"/>
        <v>41833.450266203705</v>
      </c>
      <c r="M995" t="b">
        <v>0</v>
      </c>
      <c r="N995">
        <v>83</v>
      </c>
      <c r="O995" t="b">
        <v>1</v>
      </c>
      <c r="P995" t="s">
        <v>8292</v>
      </c>
      <c r="Q995" s="10">
        <f t="shared" si="62"/>
        <v>110.2</v>
      </c>
      <c r="R995">
        <f t="shared" si="63"/>
        <v>26.554216867469879</v>
      </c>
      <c r="S995" t="s">
        <v>8329</v>
      </c>
      <c r="T995" t="s">
        <v>8350</v>
      </c>
    </row>
    <row r="996" spans="1:20" ht="43.5" x14ac:dyDescent="0.3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 s="9">
        <f t="shared" si="60"/>
        <v>41556.435613425929</v>
      </c>
      <c r="K996">
        <v>1378722437</v>
      </c>
      <c r="L996" s="12">
        <f t="shared" si="61"/>
        <v>41526.435613425929</v>
      </c>
      <c r="M996" t="b">
        <v>0</v>
      </c>
      <c r="N996">
        <v>32</v>
      </c>
      <c r="O996" t="b">
        <v>1</v>
      </c>
      <c r="P996" t="s">
        <v>8292</v>
      </c>
      <c r="Q996" s="10">
        <f t="shared" si="62"/>
        <v>141.55000000000001</v>
      </c>
      <c r="R996">
        <f t="shared" si="63"/>
        <v>88.46875</v>
      </c>
      <c r="S996" t="s">
        <v>8329</v>
      </c>
      <c r="T996" t="s">
        <v>8350</v>
      </c>
    </row>
    <row r="997" spans="1:20" ht="43.5" x14ac:dyDescent="0.3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 s="9">
        <f t="shared" si="60"/>
        <v>40659.290972222225</v>
      </c>
      <c r="K997">
        <v>1300916220</v>
      </c>
      <c r="L997" s="12">
        <f t="shared" si="61"/>
        <v>40625.900694444441</v>
      </c>
      <c r="M997" t="b">
        <v>0</v>
      </c>
      <c r="N997">
        <v>20</v>
      </c>
      <c r="O997" t="b">
        <v>1</v>
      </c>
      <c r="P997" t="s">
        <v>8292</v>
      </c>
      <c r="Q997" s="10">
        <f t="shared" si="62"/>
        <v>100.75</v>
      </c>
      <c r="R997">
        <f t="shared" si="63"/>
        <v>100.75</v>
      </c>
      <c r="S997" t="s">
        <v>8329</v>
      </c>
      <c r="T997" t="s">
        <v>8350</v>
      </c>
    </row>
    <row r="998" spans="1:20" ht="58" x14ac:dyDescent="0.3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 s="9">
        <f t="shared" si="60"/>
        <v>42521.885138888887</v>
      </c>
      <c r="K998">
        <v>1459545276</v>
      </c>
      <c r="L998" s="12">
        <f t="shared" si="61"/>
        <v>42461.885138888887</v>
      </c>
      <c r="M998" t="b">
        <v>0</v>
      </c>
      <c r="N998">
        <v>52</v>
      </c>
      <c r="O998" t="b">
        <v>1</v>
      </c>
      <c r="P998" t="s">
        <v>8292</v>
      </c>
      <c r="Q998" s="10">
        <f t="shared" si="62"/>
        <v>139.75</v>
      </c>
      <c r="R998">
        <f t="shared" si="63"/>
        <v>53.75</v>
      </c>
      <c r="S998" t="s">
        <v>8329</v>
      </c>
      <c r="T998" t="s">
        <v>8350</v>
      </c>
    </row>
    <row r="999" spans="1:20" ht="29" x14ac:dyDescent="0.3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 s="9">
        <f t="shared" si="60"/>
        <v>42583.54414351852</v>
      </c>
      <c r="K999">
        <v>1467464614</v>
      </c>
      <c r="L999" s="12">
        <f t="shared" si="61"/>
        <v>42553.54414351852</v>
      </c>
      <c r="M999" t="b">
        <v>0</v>
      </c>
      <c r="N999">
        <v>77</v>
      </c>
      <c r="O999" t="b">
        <v>1</v>
      </c>
      <c r="P999" t="s">
        <v>8292</v>
      </c>
      <c r="Q999" s="10">
        <f t="shared" si="62"/>
        <v>100.67349999999999</v>
      </c>
      <c r="R999">
        <f t="shared" si="63"/>
        <v>26.148961038961041</v>
      </c>
      <c r="S999" t="s">
        <v>8329</v>
      </c>
      <c r="T999" t="s">
        <v>8350</v>
      </c>
    </row>
    <row r="1000" spans="1:20" ht="58" x14ac:dyDescent="0.3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 s="9">
        <f t="shared" si="60"/>
        <v>40746.068807870368</v>
      </c>
      <c r="K1000">
        <v>1309311545</v>
      </c>
      <c r="L1000" s="12">
        <f t="shared" si="61"/>
        <v>40723.068807870368</v>
      </c>
      <c r="M1000" t="b">
        <v>0</v>
      </c>
      <c r="N1000">
        <v>56</v>
      </c>
      <c r="O1000" t="b">
        <v>1</v>
      </c>
      <c r="P1000" t="s">
        <v>8292</v>
      </c>
      <c r="Q1000" s="10">
        <f t="shared" si="62"/>
        <v>175</v>
      </c>
      <c r="R1000">
        <f t="shared" si="63"/>
        <v>62.5</v>
      </c>
      <c r="S1000" t="s">
        <v>8329</v>
      </c>
      <c r="T1000" t="s">
        <v>8350</v>
      </c>
    </row>
    <row r="1001" spans="1:20" ht="43.5" x14ac:dyDescent="0.3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 s="9">
        <f t="shared" si="60"/>
        <v>42051.139733796299</v>
      </c>
      <c r="K1001">
        <v>1421464873</v>
      </c>
      <c r="L1001" s="12">
        <f t="shared" si="61"/>
        <v>42021.139733796299</v>
      </c>
      <c r="M1001" t="b">
        <v>0</v>
      </c>
      <c r="N1001">
        <v>11</v>
      </c>
      <c r="O1001" t="b">
        <v>0</v>
      </c>
      <c r="P1001" t="s">
        <v>8293</v>
      </c>
      <c r="Q1001" s="10">
        <f t="shared" si="62"/>
        <v>65.100000000000009</v>
      </c>
      <c r="R1001">
        <f t="shared" si="63"/>
        <v>118.36363636363636</v>
      </c>
      <c r="S1001" t="s">
        <v>8329</v>
      </c>
      <c r="T1001" t="s">
        <v>8351</v>
      </c>
    </row>
    <row r="1002" spans="1:20" ht="43.5" x14ac:dyDescent="0.3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 s="9">
        <f t="shared" si="60"/>
        <v>42256.666666666672</v>
      </c>
      <c r="K1002">
        <v>1440807846</v>
      </c>
      <c r="L1002" s="12">
        <f t="shared" si="61"/>
        <v>42245.016736111109</v>
      </c>
      <c r="M1002" t="b">
        <v>0</v>
      </c>
      <c r="N1002">
        <v>0</v>
      </c>
      <c r="O1002" t="b">
        <v>0</v>
      </c>
      <c r="P1002" t="s">
        <v>8293</v>
      </c>
      <c r="Q1002" s="10">
        <f t="shared" si="62"/>
        <v>0</v>
      </c>
      <c r="R1002" t="e">
        <f t="shared" si="63"/>
        <v>#DIV/0!</v>
      </c>
      <c r="S1002" t="s">
        <v>8329</v>
      </c>
      <c r="T1002" t="s">
        <v>8351</v>
      </c>
    </row>
    <row r="1003" spans="1:20" ht="58" x14ac:dyDescent="0.3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 s="9">
        <f t="shared" si="60"/>
        <v>42713.619201388887</v>
      </c>
      <c r="K1003">
        <v>1477835499</v>
      </c>
      <c r="L1003" s="12">
        <f t="shared" si="61"/>
        <v>42673.577534722222</v>
      </c>
      <c r="M1003" t="b">
        <v>0</v>
      </c>
      <c r="N1003">
        <v>3</v>
      </c>
      <c r="O1003" t="b">
        <v>0</v>
      </c>
      <c r="P1003" t="s">
        <v>8293</v>
      </c>
      <c r="Q1003" s="10">
        <f t="shared" si="62"/>
        <v>7.5</v>
      </c>
      <c r="R1003">
        <f t="shared" si="63"/>
        <v>50</v>
      </c>
      <c r="S1003" t="s">
        <v>8329</v>
      </c>
      <c r="T1003" t="s">
        <v>8351</v>
      </c>
    </row>
    <row r="1004" spans="1:20" ht="43.5" x14ac:dyDescent="0.3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 s="9">
        <f t="shared" si="60"/>
        <v>42742.875</v>
      </c>
      <c r="K1004">
        <v>1481058170</v>
      </c>
      <c r="L1004" s="12">
        <f t="shared" si="61"/>
        <v>42710.876967592587</v>
      </c>
      <c r="M1004" t="b">
        <v>0</v>
      </c>
      <c r="N1004">
        <v>34</v>
      </c>
      <c r="O1004" t="b">
        <v>1</v>
      </c>
      <c r="P1004" t="s">
        <v>8285</v>
      </c>
      <c r="Q1004" s="10">
        <f t="shared" si="62"/>
        <v>108.74999999999999</v>
      </c>
      <c r="R1004">
        <f t="shared" si="63"/>
        <v>63.970588235294116</v>
      </c>
      <c r="S1004" t="s">
        <v>8342</v>
      </c>
      <c r="T1004" t="s">
        <v>8343</v>
      </c>
    </row>
    <row r="1005" spans="1:20" ht="43.5" x14ac:dyDescent="0.3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 s="9">
        <f t="shared" si="60"/>
        <v>41466.83452546296</v>
      </c>
      <c r="K1005">
        <v>1371585703</v>
      </c>
      <c r="L1005" s="12">
        <f t="shared" si="61"/>
        <v>41443.83452546296</v>
      </c>
      <c r="M1005" t="b">
        <v>0</v>
      </c>
      <c r="N1005">
        <v>50</v>
      </c>
      <c r="O1005" t="b">
        <v>1</v>
      </c>
      <c r="P1005" t="s">
        <v>8276</v>
      </c>
      <c r="Q1005" s="10">
        <f t="shared" si="62"/>
        <v>105.05</v>
      </c>
      <c r="R1005">
        <f t="shared" si="63"/>
        <v>42.02</v>
      </c>
      <c r="S1005" t="s">
        <v>8329</v>
      </c>
      <c r="T1005" t="s">
        <v>8330</v>
      </c>
    </row>
    <row r="1006" spans="1:20" ht="29" x14ac:dyDescent="0.3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 s="9">
        <f t="shared" si="60"/>
        <v>41687.923807870371</v>
      </c>
      <c r="K1006">
        <v>1390083017</v>
      </c>
      <c r="L1006" s="12">
        <f t="shared" si="61"/>
        <v>41657.923807870371</v>
      </c>
      <c r="M1006" t="b">
        <v>0</v>
      </c>
      <c r="N1006">
        <v>38</v>
      </c>
      <c r="O1006" t="b">
        <v>1</v>
      </c>
      <c r="P1006" t="s">
        <v>8276</v>
      </c>
      <c r="Q1006" s="10">
        <f t="shared" si="62"/>
        <v>101</v>
      </c>
      <c r="R1006">
        <f t="shared" si="63"/>
        <v>53.157894736842103</v>
      </c>
      <c r="S1006" t="s">
        <v>8329</v>
      </c>
      <c r="T1006" t="s">
        <v>8330</v>
      </c>
    </row>
    <row r="1007" spans="1:20" ht="29" x14ac:dyDescent="0.3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 s="9">
        <f t="shared" si="60"/>
        <v>41779.207638888889</v>
      </c>
      <c r="K1007">
        <v>1397679445</v>
      </c>
      <c r="L1007" s="12">
        <f t="shared" si="61"/>
        <v>41745.84542824074</v>
      </c>
      <c r="M1007" t="b">
        <v>0</v>
      </c>
      <c r="N1007">
        <v>40</v>
      </c>
      <c r="O1007" t="b">
        <v>1</v>
      </c>
      <c r="P1007" t="s">
        <v>8276</v>
      </c>
      <c r="Q1007" s="10">
        <f t="shared" si="62"/>
        <v>101.75</v>
      </c>
      <c r="R1007">
        <f t="shared" si="63"/>
        <v>50.875</v>
      </c>
      <c r="S1007" t="s">
        <v>8329</v>
      </c>
      <c r="T1007" t="s">
        <v>8330</v>
      </c>
    </row>
    <row r="1008" spans="1:20" ht="43.5" x14ac:dyDescent="0.3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 s="9">
        <f t="shared" si="60"/>
        <v>42065.249305555553</v>
      </c>
      <c r="K1008">
        <v>1422371381</v>
      </c>
      <c r="L1008" s="12">
        <f t="shared" si="61"/>
        <v>42031.631724537037</v>
      </c>
      <c r="M1008" t="b">
        <v>0</v>
      </c>
      <c r="N1008">
        <v>21</v>
      </c>
      <c r="O1008" t="b">
        <v>1</v>
      </c>
      <c r="P1008" t="s">
        <v>8276</v>
      </c>
      <c r="Q1008" s="10">
        <f t="shared" si="62"/>
        <v>125.25</v>
      </c>
      <c r="R1008">
        <f t="shared" si="63"/>
        <v>119.28571428571429</v>
      </c>
      <c r="S1008" t="s">
        <v>8329</v>
      </c>
      <c r="T1008" t="s">
        <v>8330</v>
      </c>
    </row>
    <row r="1009" spans="1:20" ht="58" x14ac:dyDescent="0.3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 s="9">
        <f t="shared" si="60"/>
        <v>41838.854999999996</v>
      </c>
      <c r="K1009">
        <v>1403901072</v>
      </c>
      <c r="L1009" s="12">
        <f t="shared" si="61"/>
        <v>41817.854999999996</v>
      </c>
      <c r="M1009" t="b">
        <v>0</v>
      </c>
      <c r="N1009">
        <v>38</v>
      </c>
      <c r="O1009" t="b">
        <v>1</v>
      </c>
      <c r="P1009" t="s">
        <v>8276</v>
      </c>
      <c r="Q1009" s="10">
        <f t="shared" si="62"/>
        <v>101.25</v>
      </c>
      <c r="R1009">
        <f t="shared" si="63"/>
        <v>53.289473684210527</v>
      </c>
      <c r="S1009" t="s">
        <v>8329</v>
      </c>
      <c r="T1009" t="s">
        <v>8330</v>
      </c>
    </row>
    <row r="1010" spans="1:20" ht="43.5" x14ac:dyDescent="0.3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 s="9">
        <f t="shared" si="60"/>
        <v>42073.110983796301</v>
      </c>
      <c r="K1010">
        <v>1423366789</v>
      </c>
      <c r="L1010" s="12">
        <f t="shared" si="61"/>
        <v>42043.152650462958</v>
      </c>
      <c r="M1010" t="b">
        <v>0</v>
      </c>
      <c r="N1010">
        <v>70</v>
      </c>
      <c r="O1010" t="b">
        <v>1</v>
      </c>
      <c r="P1010" t="s">
        <v>8279</v>
      </c>
      <c r="Q1010" s="10">
        <f t="shared" si="62"/>
        <v>172.68449999999999</v>
      </c>
      <c r="R1010">
        <f t="shared" si="63"/>
        <v>49.338428571428572</v>
      </c>
      <c r="S1010" t="s">
        <v>8329</v>
      </c>
      <c r="T1010" t="s">
        <v>8333</v>
      </c>
    </row>
    <row r="1011" spans="1:20" ht="43.5" x14ac:dyDescent="0.3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 s="9">
        <f t="shared" si="60"/>
        <v>41344.751689814817</v>
      </c>
      <c r="K1011">
        <v>1359140546</v>
      </c>
      <c r="L1011" s="12">
        <f t="shared" si="61"/>
        <v>41299.793356481481</v>
      </c>
      <c r="M1011" t="b">
        <v>0</v>
      </c>
      <c r="N1011">
        <v>44</v>
      </c>
      <c r="O1011" t="b">
        <v>1</v>
      </c>
      <c r="P1011" t="s">
        <v>8279</v>
      </c>
      <c r="Q1011" s="10">
        <f t="shared" si="62"/>
        <v>106.60000000000001</v>
      </c>
      <c r="R1011">
        <f t="shared" si="63"/>
        <v>48.454545454545453</v>
      </c>
      <c r="S1011" t="s">
        <v>8329</v>
      </c>
      <c r="T1011" t="s">
        <v>8333</v>
      </c>
    </row>
    <row r="1012" spans="1:20" ht="43.5" x14ac:dyDescent="0.3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 s="9">
        <f t="shared" si="60"/>
        <v>41620.255868055552</v>
      </c>
      <c r="K1012">
        <v>1384236507</v>
      </c>
      <c r="L1012" s="12">
        <f t="shared" si="61"/>
        <v>41590.255868055552</v>
      </c>
      <c r="M1012" t="b">
        <v>0</v>
      </c>
      <c r="N1012">
        <v>64</v>
      </c>
      <c r="O1012" t="b">
        <v>1</v>
      </c>
      <c r="P1012" t="s">
        <v>8279</v>
      </c>
      <c r="Q1012" s="10">
        <f t="shared" si="62"/>
        <v>115.55</v>
      </c>
      <c r="R1012">
        <f t="shared" si="63"/>
        <v>36.109375</v>
      </c>
      <c r="S1012" t="s">
        <v>8329</v>
      </c>
      <c r="T1012" t="s">
        <v>8333</v>
      </c>
    </row>
    <row r="1013" spans="1:20" ht="43.5" x14ac:dyDescent="0.3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 s="9">
        <f t="shared" si="60"/>
        <v>41051.145833333336</v>
      </c>
      <c r="K1013">
        <v>1336512309</v>
      </c>
      <c r="L1013" s="12">
        <f t="shared" si="61"/>
        <v>41037.892465277779</v>
      </c>
      <c r="M1013" t="b">
        <v>0</v>
      </c>
      <c r="N1013">
        <v>50</v>
      </c>
      <c r="O1013" t="b">
        <v>1</v>
      </c>
      <c r="P1013" t="s">
        <v>8279</v>
      </c>
      <c r="Q1013" s="10">
        <f t="shared" si="62"/>
        <v>120.601</v>
      </c>
      <c r="R1013">
        <f t="shared" si="63"/>
        <v>48.240400000000001</v>
      </c>
      <c r="S1013" t="s">
        <v>8329</v>
      </c>
      <c r="T1013" t="s">
        <v>8333</v>
      </c>
    </row>
    <row r="1014" spans="1:20" ht="43.5" x14ac:dyDescent="0.3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 s="9">
        <f t="shared" si="60"/>
        <v>42443.392164351855</v>
      </c>
      <c r="K1014">
        <v>1455359083</v>
      </c>
      <c r="L1014" s="12">
        <f t="shared" si="61"/>
        <v>42413.433831018512</v>
      </c>
      <c r="M1014" t="b">
        <v>0</v>
      </c>
      <c r="N1014">
        <v>1</v>
      </c>
      <c r="O1014" t="b">
        <v>0</v>
      </c>
      <c r="P1014" t="s">
        <v>8296</v>
      </c>
      <c r="Q1014" s="10">
        <f t="shared" si="62"/>
        <v>0.05</v>
      </c>
      <c r="R1014">
        <f t="shared" si="63"/>
        <v>1</v>
      </c>
      <c r="S1014" t="s">
        <v>8342</v>
      </c>
      <c r="T1014" t="s">
        <v>8354</v>
      </c>
    </row>
    <row r="1015" spans="1:20" ht="29" x14ac:dyDescent="0.3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 s="9">
        <f t="shared" si="60"/>
        <v>42188.89335648148</v>
      </c>
      <c r="K1015">
        <v>1434144386</v>
      </c>
      <c r="L1015" s="12">
        <f t="shared" si="61"/>
        <v>42167.89335648148</v>
      </c>
      <c r="M1015" t="b">
        <v>0</v>
      </c>
      <c r="N1015">
        <v>3</v>
      </c>
      <c r="O1015" t="b">
        <v>0</v>
      </c>
      <c r="P1015" t="s">
        <v>8296</v>
      </c>
      <c r="Q1015" s="10">
        <f t="shared" si="62"/>
        <v>7.0000000000000009</v>
      </c>
      <c r="R1015">
        <f t="shared" si="63"/>
        <v>46.666666666666664</v>
      </c>
      <c r="S1015" t="s">
        <v>8342</v>
      </c>
      <c r="T1015" t="s">
        <v>8354</v>
      </c>
    </row>
    <row r="1016" spans="1:20" ht="43.5" x14ac:dyDescent="0.3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 s="9">
        <f t="shared" si="60"/>
        <v>42359.58839120371</v>
      </c>
      <c r="K1016">
        <v>1448114837</v>
      </c>
      <c r="L1016" s="12">
        <f t="shared" si="61"/>
        <v>42329.58839120371</v>
      </c>
      <c r="M1016" t="b">
        <v>0</v>
      </c>
      <c r="N1016">
        <v>0</v>
      </c>
      <c r="O1016" t="b">
        <v>0</v>
      </c>
      <c r="P1016" t="s">
        <v>8296</v>
      </c>
      <c r="Q1016" s="10">
        <f t="shared" si="62"/>
        <v>0</v>
      </c>
      <c r="R1016" t="e">
        <f t="shared" si="63"/>
        <v>#DIV/0!</v>
      </c>
      <c r="S1016" t="s">
        <v>8342</v>
      </c>
      <c r="T1016" t="s">
        <v>8354</v>
      </c>
    </row>
    <row r="1017" spans="1:20" ht="43.5" x14ac:dyDescent="0.3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 s="9">
        <f t="shared" si="60"/>
        <v>41874.771793981483</v>
      </c>
      <c r="K1017">
        <v>1406226683</v>
      </c>
      <c r="L1017" s="12">
        <f t="shared" si="61"/>
        <v>41844.771793981483</v>
      </c>
      <c r="M1017" t="b">
        <v>0</v>
      </c>
      <c r="N1017">
        <v>65</v>
      </c>
      <c r="O1017" t="b">
        <v>1</v>
      </c>
      <c r="P1017" t="s">
        <v>8295</v>
      </c>
      <c r="Q1017" s="10">
        <f t="shared" si="62"/>
        <v>218.6</v>
      </c>
      <c r="R1017">
        <f t="shared" si="63"/>
        <v>67.261538461538464</v>
      </c>
      <c r="S1017" t="s">
        <v>8323</v>
      </c>
      <c r="T1017" t="s">
        <v>8353</v>
      </c>
    </row>
    <row r="1018" spans="1:20" ht="43.5" x14ac:dyDescent="0.3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 s="9">
        <f t="shared" si="60"/>
        <v>40952.149467592593</v>
      </c>
      <c r="K1018">
        <v>1323920114</v>
      </c>
      <c r="L1018" s="12">
        <f t="shared" si="61"/>
        <v>40892.149467592593</v>
      </c>
      <c r="M1018" t="b">
        <v>0</v>
      </c>
      <c r="N1018">
        <v>44</v>
      </c>
      <c r="O1018" t="b">
        <v>1</v>
      </c>
      <c r="P1018" t="s">
        <v>8279</v>
      </c>
      <c r="Q1018" s="10">
        <f t="shared" si="62"/>
        <v>113.25</v>
      </c>
      <c r="R1018">
        <f t="shared" si="63"/>
        <v>51.477272727272727</v>
      </c>
      <c r="S1018" t="s">
        <v>8329</v>
      </c>
      <c r="T1018" t="s">
        <v>8333</v>
      </c>
    </row>
    <row r="1019" spans="1:20" ht="43.5" x14ac:dyDescent="0.3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 s="9">
        <f t="shared" si="60"/>
        <v>41964.166666666672</v>
      </c>
      <c r="K1019">
        <v>1415472953</v>
      </c>
      <c r="L1019" s="12">
        <f t="shared" si="61"/>
        <v>41951.788807870369</v>
      </c>
      <c r="M1019" t="b">
        <v>0</v>
      </c>
      <c r="N1019">
        <v>99</v>
      </c>
      <c r="O1019" t="b">
        <v>1</v>
      </c>
      <c r="P1019" t="s">
        <v>8279</v>
      </c>
      <c r="Q1019" s="10">
        <f t="shared" si="62"/>
        <v>254</v>
      </c>
      <c r="R1019">
        <f t="shared" si="63"/>
        <v>51.313131313131315</v>
      </c>
      <c r="S1019" t="s">
        <v>8329</v>
      </c>
      <c r="T1019" t="s">
        <v>8333</v>
      </c>
    </row>
    <row r="1020" spans="1:20" ht="43.5" x14ac:dyDescent="0.3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 s="9">
        <f t="shared" si="60"/>
        <v>41955.752233796295</v>
      </c>
      <c r="K1020">
        <v>1413997393</v>
      </c>
      <c r="L1020" s="12">
        <f t="shared" si="61"/>
        <v>41934.71056712963</v>
      </c>
      <c r="M1020" t="b">
        <v>0</v>
      </c>
      <c r="N1020">
        <v>58</v>
      </c>
      <c r="O1020" t="b">
        <v>1</v>
      </c>
      <c r="P1020" t="s">
        <v>8279</v>
      </c>
      <c r="Q1020" s="10">
        <f t="shared" si="62"/>
        <v>107.73299999999999</v>
      </c>
      <c r="R1020">
        <f t="shared" si="63"/>
        <v>37.149310344827583</v>
      </c>
      <c r="S1020" t="s">
        <v>8329</v>
      </c>
      <c r="T1020" t="s">
        <v>8333</v>
      </c>
    </row>
    <row r="1021" spans="1:20" ht="29" x14ac:dyDescent="0.3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 s="9">
        <f t="shared" si="60"/>
        <v>41787.207638888889</v>
      </c>
      <c r="K1021">
        <v>1398873969</v>
      </c>
      <c r="L1021" s="12">
        <f t="shared" si="61"/>
        <v>41759.670937499999</v>
      </c>
      <c r="M1021" t="b">
        <v>0</v>
      </c>
      <c r="N1021">
        <v>38</v>
      </c>
      <c r="O1021" t="b">
        <v>1</v>
      </c>
      <c r="P1021" t="s">
        <v>8279</v>
      </c>
      <c r="Q1021" s="10">
        <f t="shared" si="62"/>
        <v>100.35000000000001</v>
      </c>
      <c r="R1021">
        <f t="shared" si="63"/>
        <v>52.815789473684212</v>
      </c>
      <c r="S1021" t="s">
        <v>8329</v>
      </c>
      <c r="T1021" t="s">
        <v>8333</v>
      </c>
    </row>
    <row r="1022" spans="1:20" ht="43.5" x14ac:dyDescent="0.3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 s="9">
        <f t="shared" si="60"/>
        <v>40770.041666666664</v>
      </c>
      <c r="K1022">
        <v>1307594625</v>
      </c>
      <c r="L1022" s="12">
        <f t="shared" si="61"/>
        <v>40703.197048611109</v>
      </c>
      <c r="M1022" t="b">
        <v>0</v>
      </c>
      <c r="N1022">
        <v>39</v>
      </c>
      <c r="O1022" t="b">
        <v>1</v>
      </c>
      <c r="P1022" t="s">
        <v>8279</v>
      </c>
      <c r="Q1022" s="10">
        <f t="shared" si="62"/>
        <v>106.5</v>
      </c>
      <c r="R1022">
        <f t="shared" si="63"/>
        <v>54.615384615384613</v>
      </c>
      <c r="S1022" t="s">
        <v>8329</v>
      </c>
      <c r="T1022" t="s">
        <v>8333</v>
      </c>
    </row>
    <row r="1023" spans="1:20" ht="43.5" x14ac:dyDescent="0.3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 s="9">
        <f t="shared" si="60"/>
        <v>41137.130150462966</v>
      </c>
      <c r="K1023">
        <v>1342494445</v>
      </c>
      <c r="L1023" s="12">
        <f t="shared" si="61"/>
        <v>41107.130150462966</v>
      </c>
      <c r="M1023" t="b">
        <v>0</v>
      </c>
      <c r="N1023">
        <v>22</v>
      </c>
      <c r="O1023" t="b">
        <v>1</v>
      </c>
      <c r="P1023" t="s">
        <v>8279</v>
      </c>
      <c r="Q1023" s="10">
        <f t="shared" si="62"/>
        <v>100.75</v>
      </c>
      <c r="R1023">
        <f t="shared" si="63"/>
        <v>91.590909090909093</v>
      </c>
      <c r="S1023" t="s">
        <v>8329</v>
      </c>
      <c r="T1023" t="s">
        <v>8333</v>
      </c>
    </row>
    <row r="1024" spans="1:20" ht="43.5" x14ac:dyDescent="0.3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 s="9">
        <f t="shared" si="60"/>
        <v>42439.024305555555</v>
      </c>
      <c r="K1024">
        <v>1454978100</v>
      </c>
      <c r="L1024" s="12">
        <f t="shared" si="61"/>
        <v>42409.024305555555</v>
      </c>
      <c r="M1024" t="b">
        <v>0</v>
      </c>
      <c r="N1024">
        <v>12</v>
      </c>
      <c r="O1024" t="b">
        <v>0</v>
      </c>
      <c r="P1024" t="s">
        <v>8282</v>
      </c>
      <c r="Q1024" s="10">
        <f t="shared" si="62"/>
        <v>11.799999999999999</v>
      </c>
      <c r="R1024">
        <f t="shared" si="63"/>
        <v>19.666666666666668</v>
      </c>
      <c r="S1024" t="s">
        <v>8337</v>
      </c>
      <c r="T1024" t="s">
        <v>8338</v>
      </c>
    </row>
    <row r="1025" spans="1:20" ht="43.5" x14ac:dyDescent="0.3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 s="9">
        <f t="shared" si="60"/>
        <v>40380.791666666664</v>
      </c>
      <c r="K1025">
        <v>1275599812</v>
      </c>
      <c r="L1025" s="12">
        <f t="shared" si="61"/>
        <v>40332.886712962965</v>
      </c>
      <c r="M1025" t="b">
        <v>0</v>
      </c>
      <c r="N1025">
        <v>5</v>
      </c>
      <c r="O1025" t="b">
        <v>0</v>
      </c>
      <c r="P1025" t="s">
        <v>8282</v>
      </c>
      <c r="Q1025" s="10">
        <f t="shared" si="62"/>
        <v>11.25</v>
      </c>
      <c r="R1025">
        <f t="shared" si="63"/>
        <v>45</v>
      </c>
      <c r="S1025" t="s">
        <v>8337</v>
      </c>
      <c r="T1025" t="s">
        <v>8338</v>
      </c>
    </row>
    <row r="1026" spans="1:20" ht="58" x14ac:dyDescent="0.3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 s="9">
        <f t="shared" ref="J1026:J1089" si="64">(((I1026/60)/60)/24)+DATE(1970,1,1)</f>
        <v>40390</v>
      </c>
      <c r="K1026">
        <v>1277512556</v>
      </c>
      <c r="L1026" s="12">
        <f t="shared" ref="L1026:L1089" si="65">(((K1026/60)/60)/24)+DATE(1970,1,1)</f>
        <v>40355.024953703702</v>
      </c>
      <c r="M1026" t="b">
        <v>0</v>
      </c>
      <c r="N1026">
        <v>0</v>
      </c>
      <c r="O1026" t="b">
        <v>0</v>
      </c>
      <c r="P1026" t="s">
        <v>8282</v>
      </c>
      <c r="Q1026" s="10">
        <f t="shared" ref="Q1026:Q1089" si="66">(E1026/D1026)*100</f>
        <v>0</v>
      </c>
      <c r="R1026" t="e">
        <f t="shared" ref="R1026:R1089" si="67">E1026/N1026</f>
        <v>#DIV/0!</v>
      </c>
      <c r="S1026" t="s">
        <v>8337</v>
      </c>
      <c r="T1026" t="s">
        <v>8338</v>
      </c>
    </row>
    <row r="1027" spans="1:20" ht="58" x14ac:dyDescent="0.3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 s="9">
        <f t="shared" si="64"/>
        <v>41978.879837962959</v>
      </c>
      <c r="K1027">
        <v>1413922018</v>
      </c>
      <c r="L1027" s="12">
        <f t="shared" si="65"/>
        <v>41933.838171296295</v>
      </c>
      <c r="M1027" t="b">
        <v>0</v>
      </c>
      <c r="N1027">
        <v>32</v>
      </c>
      <c r="O1027" t="b">
        <v>1</v>
      </c>
      <c r="P1027" t="s">
        <v>8276</v>
      </c>
      <c r="Q1027" s="10">
        <f t="shared" si="66"/>
        <v>146.6</v>
      </c>
      <c r="R1027">
        <f t="shared" si="67"/>
        <v>91.625</v>
      </c>
      <c r="S1027" t="s">
        <v>8329</v>
      </c>
      <c r="T1027" t="s">
        <v>8330</v>
      </c>
    </row>
    <row r="1028" spans="1:20" ht="58" x14ac:dyDescent="0.3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 s="9">
        <f t="shared" si="64"/>
        <v>42787.005243055552</v>
      </c>
      <c r="K1028">
        <v>1486426053</v>
      </c>
      <c r="L1028" s="12">
        <f t="shared" si="65"/>
        <v>42773.005243055552</v>
      </c>
      <c r="M1028" t="b">
        <v>0</v>
      </c>
      <c r="N1028">
        <v>53</v>
      </c>
      <c r="O1028" t="b">
        <v>1</v>
      </c>
      <c r="P1028" t="s">
        <v>8297</v>
      </c>
      <c r="Q1028" s="10">
        <f t="shared" si="66"/>
        <v>153.1</v>
      </c>
      <c r="R1028">
        <f t="shared" si="67"/>
        <v>57.773584905660378</v>
      </c>
      <c r="S1028" t="s">
        <v>8337</v>
      </c>
      <c r="T1028" t="s">
        <v>8355</v>
      </c>
    </row>
    <row r="1029" spans="1:20" ht="43.5" x14ac:dyDescent="0.3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 s="9">
        <f t="shared" si="64"/>
        <v>42191.125</v>
      </c>
      <c r="K1029">
        <v>1433775668</v>
      </c>
      <c r="L1029" s="12">
        <f t="shared" si="65"/>
        <v>42163.625787037032</v>
      </c>
      <c r="M1029" t="b">
        <v>0</v>
      </c>
      <c r="N1029">
        <v>263</v>
      </c>
      <c r="O1029" t="b">
        <v>1</v>
      </c>
      <c r="P1029" t="s">
        <v>8297</v>
      </c>
      <c r="Q1029" s="10">
        <f t="shared" si="66"/>
        <v>542.15</v>
      </c>
      <c r="R1029">
        <f t="shared" si="67"/>
        <v>41.228136882129277</v>
      </c>
      <c r="S1029" t="s">
        <v>8337</v>
      </c>
      <c r="T1029" t="s">
        <v>8355</v>
      </c>
    </row>
    <row r="1030" spans="1:20" ht="43.5" x14ac:dyDescent="0.3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 s="9">
        <f t="shared" si="64"/>
        <v>42271.85974537037</v>
      </c>
      <c r="K1030">
        <v>1440535082</v>
      </c>
      <c r="L1030" s="12">
        <f t="shared" si="65"/>
        <v>42241.85974537037</v>
      </c>
      <c r="M1030" t="b">
        <v>0</v>
      </c>
      <c r="N1030">
        <v>50</v>
      </c>
      <c r="O1030" t="b">
        <v>1</v>
      </c>
      <c r="P1030" t="s">
        <v>8280</v>
      </c>
      <c r="Q1030" s="10">
        <f t="shared" si="66"/>
        <v>109.55</v>
      </c>
      <c r="R1030">
        <f t="shared" si="67"/>
        <v>43.82</v>
      </c>
      <c r="S1030" t="s">
        <v>8329</v>
      </c>
      <c r="T1030" t="s">
        <v>8334</v>
      </c>
    </row>
    <row r="1031" spans="1:20" ht="43.5" x14ac:dyDescent="0.3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 s="9">
        <f t="shared" si="64"/>
        <v>41594.235798611109</v>
      </c>
      <c r="K1031">
        <v>1381984773</v>
      </c>
      <c r="L1031" s="12">
        <f t="shared" si="65"/>
        <v>41564.194131944445</v>
      </c>
      <c r="M1031" t="b">
        <v>0</v>
      </c>
      <c r="N1031">
        <v>7</v>
      </c>
      <c r="O1031" t="b">
        <v>1</v>
      </c>
      <c r="P1031" t="s">
        <v>8280</v>
      </c>
      <c r="Q1031" s="10">
        <f t="shared" si="66"/>
        <v>100</v>
      </c>
      <c r="R1031">
        <f t="shared" si="67"/>
        <v>285.71428571428572</v>
      </c>
      <c r="S1031" t="s">
        <v>8329</v>
      </c>
      <c r="T1031" t="s">
        <v>8334</v>
      </c>
    </row>
    <row r="1032" spans="1:20" ht="43.5" x14ac:dyDescent="0.3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 s="9">
        <f t="shared" si="64"/>
        <v>41150</v>
      </c>
      <c r="K1032">
        <v>1344281383</v>
      </c>
      <c r="L1032" s="12">
        <f t="shared" si="65"/>
        <v>41127.812303240738</v>
      </c>
      <c r="M1032" t="b">
        <v>0</v>
      </c>
      <c r="N1032">
        <v>76</v>
      </c>
      <c r="O1032" t="b">
        <v>1</v>
      </c>
      <c r="P1032" t="s">
        <v>8280</v>
      </c>
      <c r="Q1032" s="10">
        <f t="shared" si="66"/>
        <v>122.833</v>
      </c>
      <c r="R1032">
        <f t="shared" si="67"/>
        <v>32.324473684210524</v>
      </c>
      <c r="S1032" t="s">
        <v>8329</v>
      </c>
      <c r="T1032" t="s">
        <v>8334</v>
      </c>
    </row>
    <row r="1033" spans="1:20" ht="29" x14ac:dyDescent="0.3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 s="9">
        <f t="shared" si="64"/>
        <v>42372.957638888889</v>
      </c>
      <c r="K1033">
        <v>1448902867</v>
      </c>
      <c r="L1033" s="12">
        <f t="shared" si="65"/>
        <v>42338.709108796291</v>
      </c>
      <c r="M1033" t="b">
        <v>0</v>
      </c>
      <c r="N1033">
        <v>102</v>
      </c>
      <c r="O1033" t="b">
        <v>1</v>
      </c>
      <c r="P1033" t="s">
        <v>8297</v>
      </c>
      <c r="Q1033" s="10">
        <f t="shared" si="66"/>
        <v>270.7</v>
      </c>
      <c r="R1033">
        <f t="shared" si="67"/>
        <v>53.078431372549019</v>
      </c>
      <c r="S1033" t="s">
        <v>8337</v>
      </c>
      <c r="T1033" t="s">
        <v>8355</v>
      </c>
    </row>
    <row r="1034" spans="1:20" ht="43.5" x14ac:dyDescent="0.3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 s="9">
        <f t="shared" si="64"/>
        <v>41017.697638888887</v>
      </c>
      <c r="K1034">
        <v>1332175476</v>
      </c>
      <c r="L1034" s="12">
        <f t="shared" si="65"/>
        <v>40987.697638888887</v>
      </c>
      <c r="M1034" t="b">
        <v>0</v>
      </c>
      <c r="N1034">
        <v>46</v>
      </c>
      <c r="O1034" t="b">
        <v>1</v>
      </c>
      <c r="P1034" t="s">
        <v>8276</v>
      </c>
      <c r="Q1034" s="10">
        <f t="shared" si="66"/>
        <v>107.2505</v>
      </c>
      <c r="R1034">
        <f t="shared" si="67"/>
        <v>46.630652173913049</v>
      </c>
      <c r="S1034" t="s">
        <v>8329</v>
      </c>
      <c r="T1034" t="s">
        <v>8330</v>
      </c>
    </row>
    <row r="1035" spans="1:20" ht="43.5" x14ac:dyDescent="0.3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 s="9">
        <f t="shared" si="64"/>
        <v>42161.633703703701</v>
      </c>
      <c r="K1035">
        <v>1428419552</v>
      </c>
      <c r="L1035" s="12">
        <f t="shared" si="65"/>
        <v>42101.633703703701</v>
      </c>
      <c r="M1035" t="b">
        <v>0</v>
      </c>
      <c r="N1035">
        <v>0</v>
      </c>
      <c r="O1035" t="b">
        <v>0</v>
      </c>
      <c r="P1035" t="s">
        <v>8272</v>
      </c>
      <c r="Q1035" s="10">
        <f t="shared" si="66"/>
        <v>0</v>
      </c>
      <c r="R1035" t="e">
        <f t="shared" si="67"/>
        <v>#DIV/0!</v>
      </c>
      <c r="S1035" t="s">
        <v>8323</v>
      </c>
      <c r="T1035" t="s">
        <v>8324</v>
      </c>
    </row>
    <row r="1036" spans="1:20" ht="43.5" x14ac:dyDescent="0.3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 s="9">
        <f t="shared" si="64"/>
        <v>42180.777731481481</v>
      </c>
      <c r="K1036">
        <v>1432665596</v>
      </c>
      <c r="L1036" s="12">
        <f t="shared" si="65"/>
        <v>42150.777731481481</v>
      </c>
      <c r="M1036" t="b">
        <v>0</v>
      </c>
      <c r="N1036">
        <v>0</v>
      </c>
      <c r="O1036" t="b">
        <v>0</v>
      </c>
      <c r="P1036" t="s">
        <v>8272</v>
      </c>
      <c r="Q1036" s="10">
        <f t="shared" si="66"/>
        <v>0</v>
      </c>
      <c r="R1036" t="e">
        <f t="shared" si="67"/>
        <v>#DIV/0!</v>
      </c>
      <c r="S1036" t="s">
        <v>8323</v>
      </c>
      <c r="T1036" t="s">
        <v>8324</v>
      </c>
    </row>
    <row r="1037" spans="1:20" x14ac:dyDescent="0.3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 s="9">
        <f t="shared" si="64"/>
        <v>41380.791666666664</v>
      </c>
      <c r="K1037">
        <v>1362710425</v>
      </c>
      <c r="L1037" s="12">
        <f t="shared" si="65"/>
        <v>41341.111400462964</v>
      </c>
      <c r="M1037" t="b">
        <v>0</v>
      </c>
      <c r="N1037">
        <v>75</v>
      </c>
      <c r="O1037" t="b">
        <v>1</v>
      </c>
      <c r="P1037" t="s">
        <v>8279</v>
      </c>
      <c r="Q1037" s="10">
        <f t="shared" si="66"/>
        <v>116.25000000000001</v>
      </c>
      <c r="R1037">
        <f t="shared" si="67"/>
        <v>31</v>
      </c>
      <c r="S1037" t="s">
        <v>8329</v>
      </c>
      <c r="T1037" t="s">
        <v>8333</v>
      </c>
    </row>
    <row r="1038" spans="1:20" ht="43.5" x14ac:dyDescent="0.3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 s="9">
        <f t="shared" si="64"/>
        <v>42277.811805555553</v>
      </c>
      <c r="K1038">
        <v>1441143397</v>
      </c>
      <c r="L1038" s="12">
        <f t="shared" si="65"/>
        <v>42248.90042824074</v>
      </c>
      <c r="M1038" t="b">
        <v>0</v>
      </c>
      <c r="N1038">
        <v>43</v>
      </c>
      <c r="O1038" t="b">
        <v>1</v>
      </c>
      <c r="P1038" t="s">
        <v>8279</v>
      </c>
      <c r="Q1038" s="10">
        <f t="shared" si="66"/>
        <v>111.1</v>
      </c>
      <c r="R1038">
        <f t="shared" si="67"/>
        <v>51.674418604651166</v>
      </c>
      <c r="S1038" t="s">
        <v>8329</v>
      </c>
      <c r="T1038" t="s">
        <v>8333</v>
      </c>
    </row>
    <row r="1039" spans="1:20" ht="43.5" x14ac:dyDescent="0.3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 s="9">
        <f t="shared" si="64"/>
        <v>41210.208333333336</v>
      </c>
      <c r="K1039">
        <v>1348285321</v>
      </c>
      <c r="L1039" s="12">
        <f t="shared" si="65"/>
        <v>41174.154178240737</v>
      </c>
      <c r="M1039" t="b">
        <v>0</v>
      </c>
      <c r="N1039">
        <v>58</v>
      </c>
      <c r="O1039" t="b">
        <v>1</v>
      </c>
      <c r="P1039" t="s">
        <v>8279</v>
      </c>
      <c r="Q1039" s="10">
        <f t="shared" si="66"/>
        <v>107.21700000000001</v>
      </c>
      <c r="R1039">
        <f t="shared" si="67"/>
        <v>36.97137931034483</v>
      </c>
      <c r="S1039" t="s">
        <v>8329</v>
      </c>
      <c r="T1039" t="s">
        <v>8333</v>
      </c>
    </row>
    <row r="1040" spans="1:20" ht="43.5" x14ac:dyDescent="0.3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 s="9">
        <f t="shared" si="64"/>
        <v>41223.790150462963</v>
      </c>
      <c r="K1040">
        <v>1349978269</v>
      </c>
      <c r="L1040" s="12">
        <f t="shared" si="65"/>
        <v>41193.748483796298</v>
      </c>
      <c r="M1040" t="b">
        <v>0</v>
      </c>
      <c r="N1040">
        <v>47</v>
      </c>
      <c r="O1040" t="b">
        <v>1</v>
      </c>
      <c r="P1040" t="s">
        <v>8279</v>
      </c>
      <c r="Q1040" s="10">
        <f t="shared" si="66"/>
        <v>100</v>
      </c>
      <c r="R1040">
        <f t="shared" si="67"/>
        <v>42.553191489361701</v>
      </c>
      <c r="S1040" t="s">
        <v>8329</v>
      </c>
      <c r="T1040" t="s">
        <v>8333</v>
      </c>
    </row>
    <row r="1041" spans="1:20" ht="43.5" x14ac:dyDescent="0.3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 s="9">
        <f t="shared" si="64"/>
        <v>42287.936157407406</v>
      </c>
      <c r="K1041">
        <v>1439332084</v>
      </c>
      <c r="L1041" s="12">
        <f t="shared" si="65"/>
        <v>42227.936157407406</v>
      </c>
      <c r="M1041" t="b">
        <v>0</v>
      </c>
      <c r="N1041">
        <v>8</v>
      </c>
      <c r="O1041" t="b">
        <v>1</v>
      </c>
      <c r="P1041" t="s">
        <v>8279</v>
      </c>
      <c r="Q1041" s="10">
        <f t="shared" si="66"/>
        <v>100</v>
      </c>
      <c r="R1041">
        <f t="shared" si="67"/>
        <v>250</v>
      </c>
      <c r="S1041" t="s">
        <v>8329</v>
      </c>
      <c r="T1041" t="s">
        <v>8333</v>
      </c>
    </row>
    <row r="1042" spans="1:20" ht="58" x14ac:dyDescent="0.3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 s="9">
        <f t="shared" si="64"/>
        <v>40828.998599537037</v>
      </c>
      <c r="K1042">
        <v>1315439879</v>
      </c>
      <c r="L1042" s="12">
        <f t="shared" si="65"/>
        <v>40793.998599537037</v>
      </c>
      <c r="M1042" t="b">
        <v>0</v>
      </c>
      <c r="N1042">
        <v>41</v>
      </c>
      <c r="O1042" t="b">
        <v>1</v>
      </c>
      <c r="P1042" t="s">
        <v>8279</v>
      </c>
      <c r="Q1042" s="10">
        <f t="shared" si="66"/>
        <v>103.25</v>
      </c>
      <c r="R1042">
        <f t="shared" si="67"/>
        <v>50.365853658536587</v>
      </c>
      <c r="S1042" t="s">
        <v>8329</v>
      </c>
      <c r="T1042" t="s">
        <v>8333</v>
      </c>
    </row>
    <row r="1043" spans="1:20" ht="58" x14ac:dyDescent="0.3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 s="9">
        <f t="shared" si="64"/>
        <v>40179.25</v>
      </c>
      <c r="K1043">
        <v>1257871712</v>
      </c>
      <c r="L1043" s="12">
        <f t="shared" si="65"/>
        <v>40127.700370370374</v>
      </c>
      <c r="M1043" t="b">
        <v>0</v>
      </c>
      <c r="N1043">
        <v>14</v>
      </c>
      <c r="O1043" t="b">
        <v>1</v>
      </c>
      <c r="P1043" t="s">
        <v>8300</v>
      </c>
      <c r="Q1043" s="10">
        <f t="shared" si="66"/>
        <v>105</v>
      </c>
      <c r="R1043">
        <f t="shared" si="67"/>
        <v>150</v>
      </c>
      <c r="S1043" t="s">
        <v>8329</v>
      </c>
      <c r="T1043" t="s">
        <v>8358</v>
      </c>
    </row>
    <row r="1044" spans="1:20" ht="43.5" x14ac:dyDescent="0.3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 s="9">
        <f t="shared" si="64"/>
        <v>42062.020833333328</v>
      </c>
      <c r="K1044">
        <v>1421983138</v>
      </c>
      <c r="L1044" s="12">
        <f t="shared" si="65"/>
        <v>42027.13817129629</v>
      </c>
      <c r="M1044" t="b">
        <v>0</v>
      </c>
      <c r="N1044">
        <v>61</v>
      </c>
      <c r="O1044" t="b">
        <v>1</v>
      </c>
      <c r="P1044" t="s">
        <v>8300</v>
      </c>
      <c r="Q1044" s="10">
        <f t="shared" si="66"/>
        <v>195.3</v>
      </c>
      <c r="R1044">
        <f t="shared" si="67"/>
        <v>64.032786885245898</v>
      </c>
      <c r="S1044" t="s">
        <v>8329</v>
      </c>
      <c r="T1044" t="s">
        <v>8358</v>
      </c>
    </row>
    <row r="1045" spans="1:20" ht="58" x14ac:dyDescent="0.3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 s="9">
        <f t="shared" si="64"/>
        <v>41057.655011574076</v>
      </c>
      <c r="K1045">
        <v>1335541393</v>
      </c>
      <c r="L1045" s="12">
        <f t="shared" si="65"/>
        <v>41026.655011574076</v>
      </c>
      <c r="M1045" t="b">
        <v>0</v>
      </c>
      <c r="N1045">
        <v>35</v>
      </c>
      <c r="O1045" t="b">
        <v>1</v>
      </c>
      <c r="P1045" t="s">
        <v>8300</v>
      </c>
      <c r="Q1045" s="10">
        <f t="shared" si="66"/>
        <v>107.35</v>
      </c>
      <c r="R1045">
        <f t="shared" si="67"/>
        <v>61.342857142857142</v>
      </c>
      <c r="S1045" t="s">
        <v>8329</v>
      </c>
      <c r="T1045" t="s">
        <v>8358</v>
      </c>
    </row>
    <row r="1046" spans="1:20" ht="43.5" x14ac:dyDescent="0.3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 s="9">
        <f t="shared" si="64"/>
        <v>42706.256550925929</v>
      </c>
      <c r="K1046">
        <v>1479449366</v>
      </c>
      <c r="L1046" s="12">
        <f t="shared" si="65"/>
        <v>42692.256550925929</v>
      </c>
      <c r="M1046" t="b">
        <v>0</v>
      </c>
      <c r="N1046">
        <v>62</v>
      </c>
      <c r="O1046" t="b">
        <v>1</v>
      </c>
      <c r="P1046" t="s">
        <v>8301</v>
      </c>
      <c r="Q1046" s="10">
        <f t="shared" si="66"/>
        <v>113.99999999999999</v>
      </c>
      <c r="R1046">
        <f t="shared" si="67"/>
        <v>36.774193548387096</v>
      </c>
      <c r="S1046" t="s">
        <v>8323</v>
      </c>
      <c r="T1046" t="s">
        <v>8359</v>
      </c>
    </row>
    <row r="1047" spans="1:20" ht="43.5" x14ac:dyDescent="0.3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 s="9">
        <f t="shared" si="64"/>
        <v>42551.416666666672</v>
      </c>
      <c r="K1047">
        <v>1464921112</v>
      </c>
      <c r="L1047" s="12">
        <f t="shared" si="65"/>
        <v>42524.105462962965</v>
      </c>
      <c r="M1047" t="b">
        <v>0</v>
      </c>
      <c r="N1047">
        <v>81</v>
      </c>
      <c r="O1047" t="b">
        <v>1</v>
      </c>
      <c r="P1047" t="s">
        <v>8301</v>
      </c>
      <c r="Q1047" s="10">
        <f t="shared" si="66"/>
        <v>157.9</v>
      </c>
      <c r="R1047">
        <f t="shared" si="67"/>
        <v>38.987654320987652</v>
      </c>
      <c r="S1047" t="s">
        <v>8323</v>
      </c>
      <c r="T1047" t="s">
        <v>8359</v>
      </c>
    </row>
    <row r="1048" spans="1:20" ht="43.5" x14ac:dyDescent="0.3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 s="9">
        <f t="shared" si="64"/>
        <v>41147.900729166664</v>
      </c>
      <c r="K1048">
        <v>1343425023</v>
      </c>
      <c r="L1048" s="12">
        <f t="shared" si="65"/>
        <v>41117.900729166664</v>
      </c>
      <c r="M1048" t="b">
        <v>0</v>
      </c>
      <c r="N1048">
        <v>8</v>
      </c>
      <c r="O1048" t="b">
        <v>0</v>
      </c>
      <c r="P1048" t="s">
        <v>8304</v>
      </c>
      <c r="Q1048" s="10">
        <f t="shared" si="66"/>
        <v>19</v>
      </c>
      <c r="R1048">
        <f t="shared" si="67"/>
        <v>47.5</v>
      </c>
      <c r="S1048" t="s">
        <v>8326</v>
      </c>
      <c r="T1048" t="s">
        <v>8362</v>
      </c>
    </row>
    <row r="1049" spans="1:20" ht="58" x14ac:dyDescent="0.3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 s="9">
        <f t="shared" si="64"/>
        <v>42653.441932870366</v>
      </c>
      <c r="K1049">
        <v>1474886183</v>
      </c>
      <c r="L1049" s="12">
        <f t="shared" si="65"/>
        <v>42639.441932870366</v>
      </c>
      <c r="M1049" t="b">
        <v>0</v>
      </c>
      <c r="N1049">
        <v>6</v>
      </c>
      <c r="O1049" t="b">
        <v>0</v>
      </c>
      <c r="P1049" t="s">
        <v>8304</v>
      </c>
      <c r="Q1049" s="10">
        <f t="shared" si="66"/>
        <v>11.700000000000001</v>
      </c>
      <c r="R1049">
        <f t="shared" si="67"/>
        <v>39</v>
      </c>
      <c r="S1049" t="s">
        <v>8326</v>
      </c>
      <c r="T1049" t="s">
        <v>8362</v>
      </c>
    </row>
    <row r="1050" spans="1:20" ht="43.5" x14ac:dyDescent="0.3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 s="9">
        <f t="shared" si="64"/>
        <v>42580.701886574068</v>
      </c>
      <c r="K1050">
        <v>1467219043</v>
      </c>
      <c r="L1050" s="12">
        <f t="shared" si="65"/>
        <v>42550.701886574068</v>
      </c>
      <c r="M1050" t="b">
        <v>0</v>
      </c>
      <c r="N1050">
        <v>20</v>
      </c>
      <c r="O1050" t="b">
        <v>1</v>
      </c>
      <c r="P1050" t="s">
        <v>8271</v>
      </c>
      <c r="Q1050" s="10">
        <f t="shared" si="66"/>
        <v>102.49999999999999</v>
      </c>
      <c r="R1050">
        <f t="shared" si="67"/>
        <v>102.5</v>
      </c>
      <c r="S1050" t="s">
        <v>8321</v>
      </c>
      <c r="T1050" t="s">
        <v>8322</v>
      </c>
    </row>
    <row r="1051" spans="1:20" ht="58" x14ac:dyDescent="0.3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 s="9">
        <f t="shared" si="64"/>
        <v>42622.166666666672</v>
      </c>
      <c r="K1051">
        <v>1470778559</v>
      </c>
      <c r="L1051" s="12">
        <f t="shared" si="65"/>
        <v>42591.899988425925</v>
      </c>
      <c r="M1051" t="b">
        <v>0</v>
      </c>
      <c r="N1051">
        <v>28</v>
      </c>
      <c r="O1051" t="b">
        <v>1</v>
      </c>
      <c r="P1051" t="s">
        <v>8271</v>
      </c>
      <c r="Q1051" s="10">
        <f t="shared" si="66"/>
        <v>102.49999999999999</v>
      </c>
      <c r="R1051">
        <f t="shared" si="67"/>
        <v>73.214285714285708</v>
      </c>
      <c r="S1051" t="s">
        <v>8321</v>
      </c>
      <c r="T1051" t="s">
        <v>8322</v>
      </c>
    </row>
    <row r="1052" spans="1:20" ht="43.5" x14ac:dyDescent="0.3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 s="9">
        <f t="shared" si="64"/>
        <v>42228.231006944443</v>
      </c>
      <c r="K1052">
        <v>1435469559</v>
      </c>
      <c r="L1052" s="12">
        <f t="shared" si="65"/>
        <v>42183.231006944443</v>
      </c>
      <c r="M1052" t="b">
        <v>0</v>
      </c>
      <c r="N1052">
        <v>24</v>
      </c>
      <c r="O1052" t="b">
        <v>1</v>
      </c>
      <c r="P1052" t="s">
        <v>8271</v>
      </c>
      <c r="Q1052" s="10">
        <f t="shared" si="66"/>
        <v>107.60000000000001</v>
      </c>
      <c r="R1052">
        <f t="shared" si="67"/>
        <v>89.666666666666671</v>
      </c>
      <c r="S1052" t="s">
        <v>8321</v>
      </c>
      <c r="T1052" t="s">
        <v>8322</v>
      </c>
    </row>
    <row r="1053" spans="1:20" ht="58" x14ac:dyDescent="0.3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 s="9">
        <f t="shared" si="64"/>
        <v>42195.291666666672</v>
      </c>
      <c r="K1053">
        <v>1434415812</v>
      </c>
      <c r="L1053" s="12">
        <f t="shared" si="65"/>
        <v>42171.034861111111</v>
      </c>
      <c r="M1053" t="b">
        <v>0</v>
      </c>
      <c r="N1053">
        <v>19</v>
      </c>
      <c r="O1053" t="b">
        <v>1</v>
      </c>
      <c r="P1053" t="s">
        <v>8271</v>
      </c>
      <c r="Q1053" s="10">
        <f t="shared" si="66"/>
        <v>107.74999999999999</v>
      </c>
      <c r="R1053">
        <f t="shared" si="67"/>
        <v>113.42105263157895</v>
      </c>
      <c r="S1053" t="s">
        <v>8321</v>
      </c>
      <c r="T1053" t="s">
        <v>8322</v>
      </c>
    </row>
    <row r="1054" spans="1:20" ht="58" x14ac:dyDescent="0.3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 s="9">
        <f t="shared" si="64"/>
        <v>42524.6875</v>
      </c>
      <c r="K1054">
        <v>1462379066</v>
      </c>
      <c r="L1054" s="12">
        <f t="shared" si="65"/>
        <v>42494.683634259258</v>
      </c>
      <c r="M1054" t="b">
        <v>0</v>
      </c>
      <c r="N1054">
        <v>23</v>
      </c>
      <c r="O1054" t="b">
        <v>1</v>
      </c>
      <c r="P1054" t="s">
        <v>8271</v>
      </c>
      <c r="Q1054" s="10">
        <f t="shared" si="66"/>
        <v>120.24999999999999</v>
      </c>
      <c r="R1054">
        <f t="shared" si="67"/>
        <v>104.56521739130434</v>
      </c>
      <c r="S1054" t="s">
        <v>8321</v>
      </c>
      <c r="T1054" t="s">
        <v>8322</v>
      </c>
    </row>
    <row r="1055" spans="1:20" ht="43.5" x14ac:dyDescent="0.3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 s="9">
        <f t="shared" si="64"/>
        <v>41864.916666666664</v>
      </c>
      <c r="K1055">
        <v>1406039696</v>
      </c>
      <c r="L1055" s="12">
        <f t="shared" si="65"/>
        <v>41842.607592592591</v>
      </c>
      <c r="M1055" t="b">
        <v>0</v>
      </c>
      <c r="N1055">
        <v>54</v>
      </c>
      <c r="O1055" t="b">
        <v>1</v>
      </c>
      <c r="P1055" t="s">
        <v>8271</v>
      </c>
      <c r="Q1055" s="10">
        <f t="shared" si="66"/>
        <v>120.24999999999999</v>
      </c>
      <c r="R1055">
        <f t="shared" si="67"/>
        <v>44.537037037037038</v>
      </c>
      <c r="S1055" t="s">
        <v>8321</v>
      </c>
      <c r="T1055" t="s">
        <v>8322</v>
      </c>
    </row>
    <row r="1056" spans="1:20" ht="43.5" x14ac:dyDescent="0.3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 s="9">
        <f t="shared" si="64"/>
        <v>42513.806307870371</v>
      </c>
      <c r="K1056">
        <v>1458847265</v>
      </c>
      <c r="L1056" s="12">
        <f t="shared" si="65"/>
        <v>42453.806307870371</v>
      </c>
      <c r="M1056" t="b">
        <v>0</v>
      </c>
      <c r="N1056">
        <v>0</v>
      </c>
      <c r="O1056" t="b">
        <v>0</v>
      </c>
      <c r="P1056" t="s">
        <v>8271</v>
      </c>
      <c r="Q1056" s="10">
        <f t="shared" si="66"/>
        <v>0</v>
      </c>
      <c r="R1056" t="e">
        <f t="shared" si="67"/>
        <v>#DIV/0!</v>
      </c>
      <c r="S1056" t="s">
        <v>8321</v>
      </c>
      <c r="T1056" t="s">
        <v>8322</v>
      </c>
    </row>
    <row r="1057" spans="1:20" ht="43.5" x14ac:dyDescent="0.3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 s="9">
        <f t="shared" si="64"/>
        <v>42293.362314814818</v>
      </c>
      <c r="K1057">
        <v>1439800904</v>
      </c>
      <c r="L1057" s="12">
        <f t="shared" si="65"/>
        <v>42233.362314814818</v>
      </c>
      <c r="M1057" t="b">
        <v>0</v>
      </c>
      <c r="N1057">
        <v>1</v>
      </c>
      <c r="O1057" t="b">
        <v>0</v>
      </c>
      <c r="P1057" t="s">
        <v>8271</v>
      </c>
      <c r="Q1057" s="10">
        <f t="shared" si="66"/>
        <v>1.7500000000000002</v>
      </c>
      <c r="R1057">
        <f t="shared" si="67"/>
        <v>35</v>
      </c>
      <c r="S1057" t="s">
        <v>8321</v>
      </c>
      <c r="T1057" t="s">
        <v>8322</v>
      </c>
    </row>
    <row r="1058" spans="1:20" ht="43.5" x14ac:dyDescent="0.3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 s="9">
        <f t="shared" si="64"/>
        <v>41860.125</v>
      </c>
      <c r="K1058">
        <v>1405100992</v>
      </c>
      <c r="L1058" s="12">
        <f t="shared" si="65"/>
        <v>41831.742962962962</v>
      </c>
      <c r="M1058" t="b">
        <v>0</v>
      </c>
      <c r="N1058">
        <v>3</v>
      </c>
      <c r="O1058" t="b">
        <v>0</v>
      </c>
      <c r="P1058" t="s">
        <v>8271</v>
      </c>
      <c r="Q1058" s="10">
        <f t="shared" si="66"/>
        <v>1.05</v>
      </c>
      <c r="R1058">
        <f t="shared" si="67"/>
        <v>7</v>
      </c>
      <c r="S1058" t="s">
        <v>8321</v>
      </c>
      <c r="T1058" t="s">
        <v>8322</v>
      </c>
    </row>
    <row r="1059" spans="1:20" ht="43.5" x14ac:dyDescent="0.3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 s="9">
        <f t="shared" si="64"/>
        <v>42263.234340277777</v>
      </c>
      <c r="K1059">
        <v>1440826647</v>
      </c>
      <c r="L1059" s="12">
        <f t="shared" si="65"/>
        <v>42245.234340277777</v>
      </c>
      <c r="M1059" t="b">
        <v>0</v>
      </c>
      <c r="N1059">
        <v>9</v>
      </c>
      <c r="O1059" t="b">
        <v>0</v>
      </c>
      <c r="P1059" t="s">
        <v>8271</v>
      </c>
      <c r="Q1059" s="10">
        <f t="shared" si="66"/>
        <v>21.85</v>
      </c>
      <c r="R1059">
        <f t="shared" si="67"/>
        <v>48.555555555555557</v>
      </c>
      <c r="S1059" t="s">
        <v>8321</v>
      </c>
      <c r="T1059" t="s">
        <v>8322</v>
      </c>
    </row>
    <row r="1060" spans="1:20" ht="43.5" x14ac:dyDescent="0.3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 s="9">
        <f t="shared" si="64"/>
        <v>42597.531157407408</v>
      </c>
      <c r="K1060">
        <v>1468673092</v>
      </c>
      <c r="L1060" s="12">
        <f t="shared" si="65"/>
        <v>42567.531157407408</v>
      </c>
      <c r="M1060" t="b">
        <v>0</v>
      </c>
      <c r="N1060">
        <v>2</v>
      </c>
      <c r="O1060" t="b">
        <v>0</v>
      </c>
      <c r="P1060" t="s">
        <v>8303</v>
      </c>
      <c r="Q1060" s="10">
        <f t="shared" si="66"/>
        <v>0.1</v>
      </c>
      <c r="R1060">
        <f t="shared" si="67"/>
        <v>1</v>
      </c>
      <c r="S1060" t="s">
        <v>8321</v>
      </c>
      <c r="T1060" t="s">
        <v>8361</v>
      </c>
    </row>
    <row r="1061" spans="1:20" ht="29" x14ac:dyDescent="0.3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 s="9">
        <f t="shared" si="64"/>
        <v>42709.041666666672</v>
      </c>
      <c r="K1061">
        <v>1479609520</v>
      </c>
      <c r="L1061" s="12">
        <f t="shared" si="65"/>
        <v>42694.110185185185</v>
      </c>
      <c r="M1061" t="b">
        <v>0</v>
      </c>
      <c r="N1061">
        <v>17</v>
      </c>
      <c r="O1061" t="b">
        <v>1</v>
      </c>
      <c r="P1061" t="s">
        <v>8271</v>
      </c>
      <c r="Q1061" s="10">
        <f t="shared" si="66"/>
        <v>105.35000000000001</v>
      </c>
      <c r="R1061">
        <f t="shared" si="67"/>
        <v>123.94117647058823</v>
      </c>
      <c r="S1061" t="s">
        <v>8321</v>
      </c>
      <c r="T1061" t="s">
        <v>8322</v>
      </c>
    </row>
    <row r="1062" spans="1:20" ht="43.5" x14ac:dyDescent="0.3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 s="9">
        <f t="shared" si="64"/>
        <v>42412.189710648148</v>
      </c>
      <c r="K1062">
        <v>1452659591</v>
      </c>
      <c r="L1062" s="12">
        <f t="shared" si="65"/>
        <v>42382.189710648148</v>
      </c>
      <c r="M1062" t="b">
        <v>0</v>
      </c>
      <c r="N1062">
        <v>5</v>
      </c>
      <c r="O1062" t="b">
        <v>0</v>
      </c>
      <c r="P1062" t="s">
        <v>8303</v>
      </c>
      <c r="Q1062" s="10">
        <f t="shared" si="66"/>
        <v>13.900000000000002</v>
      </c>
      <c r="R1062">
        <f t="shared" si="67"/>
        <v>55.6</v>
      </c>
      <c r="S1062" t="s">
        <v>8321</v>
      </c>
      <c r="T1062" t="s">
        <v>8361</v>
      </c>
    </row>
    <row r="1063" spans="1:20" ht="58" x14ac:dyDescent="0.3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 s="9">
        <f t="shared" si="64"/>
        <v>41927.536134259259</v>
      </c>
      <c r="K1063">
        <v>1410785522</v>
      </c>
      <c r="L1063" s="12">
        <f t="shared" si="65"/>
        <v>41897.536134259259</v>
      </c>
      <c r="M1063" t="b">
        <v>1</v>
      </c>
      <c r="N1063">
        <v>74</v>
      </c>
      <c r="O1063" t="b">
        <v>1</v>
      </c>
      <c r="P1063" t="s">
        <v>8271</v>
      </c>
      <c r="Q1063" s="10">
        <f t="shared" si="66"/>
        <v>105.1</v>
      </c>
      <c r="R1063">
        <f t="shared" si="67"/>
        <v>28.405405405405407</v>
      </c>
      <c r="S1063" t="s">
        <v>8321</v>
      </c>
      <c r="T1063" t="s">
        <v>8322</v>
      </c>
    </row>
    <row r="1064" spans="1:20" ht="43.5" x14ac:dyDescent="0.3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 s="9">
        <f t="shared" si="64"/>
        <v>41822.166666666664</v>
      </c>
      <c r="K1064">
        <v>1401414944</v>
      </c>
      <c r="L1064" s="12">
        <f t="shared" si="65"/>
        <v>41789.080370370371</v>
      </c>
      <c r="M1064" t="b">
        <v>1</v>
      </c>
      <c r="N1064">
        <v>71</v>
      </c>
      <c r="O1064" t="b">
        <v>1</v>
      </c>
      <c r="P1064" t="s">
        <v>8271</v>
      </c>
      <c r="Q1064" s="10">
        <f t="shared" si="66"/>
        <v>112.25</v>
      </c>
      <c r="R1064">
        <f t="shared" si="67"/>
        <v>31.619718309859156</v>
      </c>
      <c r="S1064" t="s">
        <v>8321</v>
      </c>
      <c r="T1064" t="s">
        <v>8322</v>
      </c>
    </row>
    <row r="1065" spans="1:20" ht="43.5" x14ac:dyDescent="0.3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 s="9">
        <f t="shared" si="64"/>
        <v>40953.729953703703</v>
      </c>
      <c r="K1065">
        <v>1326648668</v>
      </c>
      <c r="L1065" s="12">
        <f t="shared" si="65"/>
        <v>40923.729953703703</v>
      </c>
      <c r="M1065" t="b">
        <v>1</v>
      </c>
      <c r="N1065">
        <v>29</v>
      </c>
      <c r="O1065" t="b">
        <v>1</v>
      </c>
      <c r="P1065" t="s">
        <v>8271</v>
      </c>
      <c r="Q1065" s="10">
        <f t="shared" si="66"/>
        <v>114.99999999999999</v>
      </c>
      <c r="R1065">
        <f t="shared" si="67"/>
        <v>79.310344827586206</v>
      </c>
      <c r="S1065" t="s">
        <v>8321</v>
      </c>
      <c r="T1065" t="s">
        <v>8322</v>
      </c>
    </row>
    <row r="1066" spans="1:20" ht="43.5" x14ac:dyDescent="0.3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 s="9">
        <f t="shared" si="64"/>
        <v>41882.767094907409</v>
      </c>
      <c r="K1066">
        <v>1407695077</v>
      </c>
      <c r="L1066" s="12">
        <f t="shared" si="65"/>
        <v>41861.767094907409</v>
      </c>
      <c r="M1066" t="b">
        <v>0</v>
      </c>
      <c r="N1066">
        <v>2</v>
      </c>
      <c r="O1066" t="b">
        <v>0</v>
      </c>
      <c r="P1066" t="s">
        <v>8305</v>
      </c>
      <c r="Q1066" s="10">
        <f t="shared" si="66"/>
        <v>1.25</v>
      </c>
      <c r="R1066">
        <f t="shared" si="67"/>
        <v>12.5</v>
      </c>
      <c r="S1066" t="s">
        <v>8321</v>
      </c>
      <c r="T1066" t="s">
        <v>8363</v>
      </c>
    </row>
    <row r="1067" spans="1:20" ht="43.5" x14ac:dyDescent="0.3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 s="9">
        <f t="shared" si="64"/>
        <v>42196.604166666672</v>
      </c>
      <c r="K1067">
        <v>1433934371</v>
      </c>
      <c r="L1067" s="12">
        <f t="shared" si="65"/>
        <v>42165.462627314817</v>
      </c>
      <c r="M1067" t="b">
        <v>1</v>
      </c>
      <c r="N1067">
        <v>35</v>
      </c>
      <c r="O1067" t="b">
        <v>1</v>
      </c>
      <c r="P1067" t="s">
        <v>8271</v>
      </c>
      <c r="Q1067" s="10">
        <f t="shared" si="66"/>
        <v>100.05</v>
      </c>
      <c r="R1067">
        <f t="shared" si="67"/>
        <v>57.171428571428571</v>
      </c>
      <c r="S1067" t="s">
        <v>8321</v>
      </c>
      <c r="T1067" t="s">
        <v>8322</v>
      </c>
    </row>
    <row r="1068" spans="1:20" ht="43.5" x14ac:dyDescent="0.3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 s="9">
        <f t="shared" si="64"/>
        <v>42524.875</v>
      </c>
      <c r="K1068">
        <v>1463145938</v>
      </c>
      <c r="L1068" s="12">
        <f t="shared" si="65"/>
        <v>42503.559467592597</v>
      </c>
      <c r="M1068" t="b">
        <v>1</v>
      </c>
      <c r="N1068">
        <v>39</v>
      </c>
      <c r="O1068" t="b">
        <v>1</v>
      </c>
      <c r="P1068" t="s">
        <v>8271</v>
      </c>
      <c r="Q1068" s="10">
        <f t="shared" si="66"/>
        <v>102.35000000000001</v>
      </c>
      <c r="R1068">
        <f t="shared" si="67"/>
        <v>52.487179487179489</v>
      </c>
      <c r="S1068" t="s">
        <v>8321</v>
      </c>
      <c r="T1068" t="s">
        <v>8322</v>
      </c>
    </row>
    <row r="1069" spans="1:20" ht="43.5" x14ac:dyDescent="0.3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 s="9">
        <f t="shared" si="64"/>
        <v>42788.559629629628</v>
      </c>
      <c r="K1069">
        <v>1485177952</v>
      </c>
      <c r="L1069" s="12">
        <f t="shared" si="65"/>
        <v>42758.559629629628</v>
      </c>
      <c r="M1069" t="b">
        <v>0</v>
      </c>
      <c r="N1069">
        <v>41</v>
      </c>
      <c r="O1069" t="b">
        <v>1</v>
      </c>
      <c r="P1069" t="s">
        <v>8271</v>
      </c>
      <c r="Q1069" s="10">
        <f t="shared" si="66"/>
        <v>106.29949999999999</v>
      </c>
      <c r="R1069">
        <f t="shared" si="67"/>
        <v>51.853414634146333</v>
      </c>
      <c r="S1069" t="s">
        <v>8321</v>
      </c>
      <c r="T1069" t="s">
        <v>8322</v>
      </c>
    </row>
    <row r="1070" spans="1:20" ht="43.5" x14ac:dyDescent="0.3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 s="9">
        <f t="shared" si="64"/>
        <v>42606.90425925926</v>
      </c>
      <c r="K1070">
        <v>1470692528</v>
      </c>
      <c r="L1070" s="12">
        <f t="shared" si="65"/>
        <v>42590.90425925926</v>
      </c>
      <c r="M1070" t="b">
        <v>1</v>
      </c>
      <c r="N1070">
        <v>42</v>
      </c>
      <c r="O1070" t="b">
        <v>1</v>
      </c>
      <c r="P1070" t="s">
        <v>8271</v>
      </c>
      <c r="Q1070" s="10">
        <f t="shared" si="66"/>
        <v>128</v>
      </c>
      <c r="R1070">
        <f t="shared" si="67"/>
        <v>60.952380952380949</v>
      </c>
      <c r="S1070" t="s">
        <v>8321</v>
      </c>
      <c r="T1070" t="s">
        <v>8322</v>
      </c>
    </row>
    <row r="1071" spans="1:20" ht="58" x14ac:dyDescent="0.3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 s="9">
        <f t="shared" si="64"/>
        <v>42156.208333333328</v>
      </c>
      <c r="K1071">
        <v>1430158198</v>
      </c>
      <c r="L1071" s="12">
        <f t="shared" si="65"/>
        <v>42121.756921296299</v>
      </c>
      <c r="M1071" t="b">
        <v>0</v>
      </c>
      <c r="N1071">
        <v>30</v>
      </c>
      <c r="O1071" t="b">
        <v>1</v>
      </c>
      <c r="P1071" t="s">
        <v>8271</v>
      </c>
      <c r="Q1071" s="10">
        <f t="shared" si="66"/>
        <v>103</v>
      </c>
      <c r="R1071">
        <f t="shared" si="67"/>
        <v>68.666666666666671</v>
      </c>
      <c r="S1071" t="s">
        <v>8321</v>
      </c>
      <c r="T1071" t="s">
        <v>8322</v>
      </c>
    </row>
    <row r="1072" spans="1:20" ht="72.5" x14ac:dyDescent="0.3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 s="9">
        <f t="shared" si="64"/>
        <v>42805.51494212963</v>
      </c>
      <c r="K1072">
        <v>1486642891</v>
      </c>
      <c r="L1072" s="12">
        <f t="shared" si="65"/>
        <v>42775.51494212963</v>
      </c>
      <c r="M1072" t="b">
        <v>0</v>
      </c>
      <c r="N1072">
        <v>72</v>
      </c>
      <c r="O1072" t="b">
        <v>1</v>
      </c>
      <c r="P1072" t="s">
        <v>8271</v>
      </c>
      <c r="Q1072" s="10">
        <f t="shared" si="66"/>
        <v>121.2</v>
      </c>
      <c r="R1072">
        <f t="shared" si="67"/>
        <v>33.666666666666664</v>
      </c>
      <c r="S1072" t="s">
        <v>8321</v>
      </c>
      <c r="T1072" t="s">
        <v>8322</v>
      </c>
    </row>
    <row r="1073" spans="1:20" ht="43.5" x14ac:dyDescent="0.3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 s="9">
        <f t="shared" si="64"/>
        <v>42396.041666666672</v>
      </c>
      <c r="K1073">
        <v>1452664317</v>
      </c>
      <c r="L1073" s="12">
        <f t="shared" si="65"/>
        <v>42382.244409722218</v>
      </c>
      <c r="M1073" t="b">
        <v>0</v>
      </c>
      <c r="N1073">
        <v>29</v>
      </c>
      <c r="O1073" t="b">
        <v>1</v>
      </c>
      <c r="P1073" t="s">
        <v>8271</v>
      </c>
      <c r="Q1073" s="10">
        <f t="shared" si="66"/>
        <v>116.05000000000001</v>
      </c>
      <c r="R1073">
        <f t="shared" si="67"/>
        <v>80.034482758620683</v>
      </c>
      <c r="S1073" t="s">
        <v>8321</v>
      </c>
      <c r="T1073" t="s">
        <v>8322</v>
      </c>
    </row>
    <row r="1074" spans="1:20" ht="29" x14ac:dyDescent="0.3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 s="9">
        <f t="shared" si="64"/>
        <v>42471.104166666672</v>
      </c>
      <c r="K1074">
        <v>1456902893</v>
      </c>
      <c r="L1074" s="12">
        <f t="shared" si="65"/>
        <v>42431.302002314813</v>
      </c>
      <c r="M1074" t="b">
        <v>0</v>
      </c>
      <c r="N1074">
        <v>32</v>
      </c>
      <c r="O1074" t="b">
        <v>1</v>
      </c>
      <c r="P1074" t="s">
        <v>8271</v>
      </c>
      <c r="Q1074" s="10">
        <f t="shared" si="66"/>
        <v>125.6</v>
      </c>
      <c r="R1074">
        <f t="shared" si="67"/>
        <v>78.5</v>
      </c>
      <c r="S1074" t="s">
        <v>8321</v>
      </c>
      <c r="T1074" t="s">
        <v>8322</v>
      </c>
    </row>
    <row r="1075" spans="1:20" ht="58" x14ac:dyDescent="0.3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 s="9">
        <f t="shared" si="64"/>
        <v>42498.875</v>
      </c>
      <c r="K1075">
        <v>1461503654</v>
      </c>
      <c r="L1075" s="12">
        <f t="shared" si="65"/>
        <v>42484.551550925928</v>
      </c>
      <c r="M1075" t="b">
        <v>0</v>
      </c>
      <c r="N1075">
        <v>22</v>
      </c>
      <c r="O1075" t="b">
        <v>1</v>
      </c>
      <c r="P1075" t="s">
        <v>8271</v>
      </c>
      <c r="Q1075" s="10">
        <f t="shared" si="66"/>
        <v>119.44999999999999</v>
      </c>
      <c r="R1075">
        <f t="shared" si="67"/>
        <v>108.59090909090909</v>
      </c>
      <c r="S1075" t="s">
        <v>8321</v>
      </c>
      <c r="T1075" t="s">
        <v>8322</v>
      </c>
    </row>
    <row r="1076" spans="1:20" ht="43.5" x14ac:dyDescent="0.3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 s="9">
        <f t="shared" si="64"/>
        <v>41852.417939814812</v>
      </c>
      <c r="K1076">
        <v>1404295310</v>
      </c>
      <c r="L1076" s="12">
        <f t="shared" si="65"/>
        <v>41822.417939814812</v>
      </c>
      <c r="M1076" t="b">
        <v>0</v>
      </c>
      <c r="N1076">
        <v>21</v>
      </c>
      <c r="O1076" t="b">
        <v>1</v>
      </c>
      <c r="P1076" t="s">
        <v>8271</v>
      </c>
      <c r="Q1076" s="10">
        <f t="shared" si="66"/>
        <v>101</v>
      </c>
      <c r="R1076">
        <f t="shared" si="67"/>
        <v>96.19047619047619</v>
      </c>
      <c r="S1076" t="s">
        <v>8321</v>
      </c>
      <c r="T1076" t="s">
        <v>8322</v>
      </c>
    </row>
    <row r="1077" spans="1:20" ht="43.5" x14ac:dyDescent="0.3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 s="9">
        <f t="shared" si="64"/>
        <v>42203.666666666672</v>
      </c>
      <c r="K1077">
        <v>1435177840</v>
      </c>
      <c r="L1077" s="12">
        <f t="shared" si="65"/>
        <v>42179.854629629626</v>
      </c>
      <c r="M1077" t="b">
        <v>0</v>
      </c>
      <c r="N1077">
        <v>30</v>
      </c>
      <c r="O1077" t="b">
        <v>1</v>
      </c>
      <c r="P1077" t="s">
        <v>8271</v>
      </c>
      <c r="Q1077" s="10">
        <f t="shared" si="66"/>
        <v>100.25</v>
      </c>
      <c r="R1077">
        <f t="shared" si="67"/>
        <v>66.833333333333329</v>
      </c>
      <c r="S1077" t="s">
        <v>8321</v>
      </c>
      <c r="T1077" t="s">
        <v>8322</v>
      </c>
    </row>
    <row r="1078" spans="1:20" ht="58" x14ac:dyDescent="0.3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 s="9">
        <f t="shared" si="64"/>
        <v>42242.958333333328</v>
      </c>
      <c r="K1078">
        <v>1439122800</v>
      </c>
      <c r="L1078" s="12">
        <f t="shared" si="65"/>
        <v>42225.513888888891</v>
      </c>
      <c r="M1078" t="b">
        <v>0</v>
      </c>
      <c r="N1078">
        <v>38</v>
      </c>
      <c r="O1078" t="b">
        <v>1</v>
      </c>
      <c r="P1078" t="s">
        <v>8271</v>
      </c>
      <c r="Q1078" s="10">
        <f t="shared" si="66"/>
        <v>103.64999999999999</v>
      </c>
      <c r="R1078">
        <f t="shared" si="67"/>
        <v>54.55263157894737</v>
      </c>
      <c r="S1078" t="s">
        <v>8321</v>
      </c>
      <c r="T1078" t="s">
        <v>8322</v>
      </c>
    </row>
    <row r="1079" spans="1:20" ht="58" x14ac:dyDescent="0.3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 s="9">
        <f t="shared" si="64"/>
        <v>41983.8675</v>
      </c>
      <c r="K1079">
        <v>1415652552</v>
      </c>
      <c r="L1079" s="12">
        <f t="shared" si="65"/>
        <v>41953.8675</v>
      </c>
      <c r="M1079" t="b">
        <v>0</v>
      </c>
      <c r="N1079">
        <v>15</v>
      </c>
      <c r="O1079" t="b">
        <v>1</v>
      </c>
      <c r="P1079" t="s">
        <v>8271</v>
      </c>
      <c r="Q1079" s="10">
        <f t="shared" si="66"/>
        <v>100</v>
      </c>
      <c r="R1079">
        <f t="shared" si="67"/>
        <v>133.33333333333334</v>
      </c>
      <c r="S1079" t="s">
        <v>8321</v>
      </c>
      <c r="T1079" t="s">
        <v>8322</v>
      </c>
    </row>
    <row r="1080" spans="1:20" ht="58" x14ac:dyDescent="0.3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 s="9">
        <f t="shared" si="64"/>
        <v>41976.644745370373</v>
      </c>
      <c r="K1080">
        <v>1415028506</v>
      </c>
      <c r="L1080" s="12">
        <f t="shared" si="65"/>
        <v>41946.644745370373</v>
      </c>
      <c r="M1080" t="b">
        <v>0</v>
      </c>
      <c r="N1080">
        <v>41</v>
      </c>
      <c r="O1080" t="b">
        <v>1</v>
      </c>
      <c r="P1080" t="s">
        <v>8271</v>
      </c>
      <c r="Q1080" s="10">
        <f t="shared" si="66"/>
        <v>105</v>
      </c>
      <c r="R1080">
        <f t="shared" si="67"/>
        <v>51.219512195121951</v>
      </c>
      <c r="S1080" t="s">
        <v>8321</v>
      </c>
      <c r="T1080" t="s">
        <v>8322</v>
      </c>
    </row>
    <row r="1081" spans="1:20" ht="43.5" x14ac:dyDescent="0.3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 s="9">
        <f t="shared" si="64"/>
        <v>42180.462083333332</v>
      </c>
      <c r="K1081">
        <v>1432638324</v>
      </c>
      <c r="L1081" s="12">
        <f t="shared" si="65"/>
        <v>42150.462083333332</v>
      </c>
      <c r="M1081" t="b">
        <v>0</v>
      </c>
      <c r="N1081">
        <v>17</v>
      </c>
      <c r="O1081" t="b">
        <v>1</v>
      </c>
      <c r="P1081" t="s">
        <v>8271</v>
      </c>
      <c r="Q1081" s="10">
        <f t="shared" si="66"/>
        <v>100</v>
      </c>
      <c r="R1081">
        <f t="shared" si="67"/>
        <v>117.64705882352941</v>
      </c>
      <c r="S1081" t="s">
        <v>8321</v>
      </c>
      <c r="T1081" t="s">
        <v>8322</v>
      </c>
    </row>
    <row r="1082" spans="1:20" ht="58" x14ac:dyDescent="0.3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 s="9">
        <f t="shared" si="64"/>
        <v>41826.422326388885</v>
      </c>
      <c r="K1082">
        <v>1402049289</v>
      </c>
      <c r="L1082" s="12">
        <f t="shared" si="65"/>
        <v>41796.422326388885</v>
      </c>
      <c r="M1082" t="b">
        <v>0</v>
      </c>
      <c r="N1082">
        <v>67</v>
      </c>
      <c r="O1082" t="b">
        <v>1</v>
      </c>
      <c r="P1082" t="s">
        <v>8271</v>
      </c>
      <c r="Q1082" s="10">
        <f t="shared" si="66"/>
        <v>107.1</v>
      </c>
      <c r="R1082">
        <f t="shared" si="67"/>
        <v>31.970149253731343</v>
      </c>
      <c r="S1082" t="s">
        <v>8321</v>
      </c>
      <c r="T1082" t="s">
        <v>8322</v>
      </c>
    </row>
    <row r="1083" spans="1:20" ht="58" x14ac:dyDescent="0.3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 s="9">
        <f t="shared" si="64"/>
        <v>42063.708333333328</v>
      </c>
      <c r="K1083">
        <v>1422983847</v>
      </c>
      <c r="L1083" s="12">
        <f t="shared" si="65"/>
        <v>42038.720451388886</v>
      </c>
      <c r="M1083" t="b">
        <v>0</v>
      </c>
      <c r="N1083">
        <v>51</v>
      </c>
      <c r="O1083" t="b">
        <v>1</v>
      </c>
      <c r="P1083" t="s">
        <v>8271</v>
      </c>
      <c r="Q1083" s="10">
        <f t="shared" si="66"/>
        <v>102.75000000000001</v>
      </c>
      <c r="R1083">
        <f t="shared" si="67"/>
        <v>40.294117647058826</v>
      </c>
      <c r="S1083" t="s">
        <v>8321</v>
      </c>
      <c r="T1083" t="s">
        <v>8322</v>
      </c>
    </row>
    <row r="1084" spans="1:20" ht="43.5" x14ac:dyDescent="0.3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 s="9">
        <f t="shared" si="64"/>
        <v>41850.945613425924</v>
      </c>
      <c r="K1084">
        <v>1404168101</v>
      </c>
      <c r="L1084" s="12">
        <f t="shared" si="65"/>
        <v>41820.945613425924</v>
      </c>
      <c r="M1084" t="b">
        <v>0</v>
      </c>
      <c r="N1084">
        <v>72</v>
      </c>
      <c r="O1084" t="b">
        <v>1</v>
      </c>
      <c r="P1084" t="s">
        <v>8271</v>
      </c>
      <c r="Q1084" s="10">
        <f t="shared" si="66"/>
        <v>108.54949999999999</v>
      </c>
      <c r="R1084">
        <f t="shared" si="67"/>
        <v>30.152638888888887</v>
      </c>
      <c r="S1084" t="s">
        <v>8321</v>
      </c>
      <c r="T1084" t="s">
        <v>8322</v>
      </c>
    </row>
    <row r="1085" spans="1:20" ht="43.5" x14ac:dyDescent="0.3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 s="9">
        <f t="shared" si="64"/>
        <v>41869.730937500004</v>
      </c>
      <c r="K1085">
        <v>1405791153</v>
      </c>
      <c r="L1085" s="12">
        <f t="shared" si="65"/>
        <v>41839.730937500004</v>
      </c>
      <c r="M1085" t="b">
        <v>0</v>
      </c>
      <c r="N1085">
        <v>21</v>
      </c>
      <c r="O1085" t="b">
        <v>1</v>
      </c>
      <c r="P1085" t="s">
        <v>8271</v>
      </c>
      <c r="Q1085" s="10">
        <f t="shared" si="66"/>
        <v>100</v>
      </c>
      <c r="R1085">
        <f t="shared" si="67"/>
        <v>95.238095238095241</v>
      </c>
      <c r="S1085" t="s">
        <v>8321</v>
      </c>
      <c r="T1085" t="s">
        <v>8322</v>
      </c>
    </row>
    <row r="1086" spans="1:20" ht="43.5" x14ac:dyDescent="0.3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 s="9">
        <f t="shared" si="64"/>
        <v>42405.916666666672</v>
      </c>
      <c r="K1086">
        <v>1452520614</v>
      </c>
      <c r="L1086" s="12">
        <f t="shared" si="65"/>
        <v>42380.581180555557</v>
      </c>
      <c r="M1086" t="b">
        <v>0</v>
      </c>
      <c r="N1086">
        <v>42</v>
      </c>
      <c r="O1086" t="b">
        <v>1</v>
      </c>
      <c r="P1086" t="s">
        <v>8271</v>
      </c>
      <c r="Q1086" s="10">
        <f t="shared" si="66"/>
        <v>109.65</v>
      </c>
      <c r="R1086">
        <f t="shared" si="67"/>
        <v>52.214285714285715</v>
      </c>
      <c r="S1086" t="s">
        <v>8321</v>
      </c>
      <c r="T1086" t="s">
        <v>8322</v>
      </c>
    </row>
    <row r="1087" spans="1:20" ht="43.5" x14ac:dyDescent="0.3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 s="9">
        <f t="shared" si="64"/>
        <v>42300.530509259261</v>
      </c>
      <c r="K1087">
        <v>1443185036</v>
      </c>
      <c r="L1087" s="12">
        <f t="shared" si="65"/>
        <v>42272.530509259261</v>
      </c>
      <c r="M1087" t="b">
        <v>0</v>
      </c>
      <c r="N1087">
        <v>31</v>
      </c>
      <c r="O1087" t="b">
        <v>1</v>
      </c>
      <c r="P1087" t="s">
        <v>8271</v>
      </c>
      <c r="Q1087" s="10">
        <f t="shared" si="66"/>
        <v>100</v>
      </c>
      <c r="R1087">
        <f t="shared" si="67"/>
        <v>64.516129032258064</v>
      </c>
      <c r="S1087" t="s">
        <v>8321</v>
      </c>
      <c r="T1087" t="s">
        <v>8322</v>
      </c>
    </row>
    <row r="1088" spans="1:20" ht="29" x14ac:dyDescent="0.3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 s="9">
        <f t="shared" si="64"/>
        <v>42047.249305555553</v>
      </c>
      <c r="K1088">
        <v>1421081857</v>
      </c>
      <c r="L1088" s="12">
        <f t="shared" si="65"/>
        <v>42016.706678240742</v>
      </c>
      <c r="M1088" t="b">
        <v>0</v>
      </c>
      <c r="N1088">
        <v>55</v>
      </c>
      <c r="O1088" t="b">
        <v>1</v>
      </c>
      <c r="P1088" t="s">
        <v>8271</v>
      </c>
      <c r="Q1088" s="10">
        <f t="shared" si="66"/>
        <v>140.19999999999999</v>
      </c>
      <c r="R1088">
        <f t="shared" si="67"/>
        <v>50.981818181818184</v>
      </c>
      <c r="S1088" t="s">
        <v>8321</v>
      </c>
      <c r="T1088" t="s">
        <v>8322</v>
      </c>
    </row>
    <row r="1089" spans="1:20" ht="43.5" x14ac:dyDescent="0.3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 s="9">
        <f t="shared" si="64"/>
        <v>42225.666666666672</v>
      </c>
      <c r="K1089">
        <v>1436972472</v>
      </c>
      <c r="L1089" s="12">
        <f t="shared" si="65"/>
        <v>42200.625833333332</v>
      </c>
      <c r="M1089" t="b">
        <v>0</v>
      </c>
      <c r="N1089">
        <v>36</v>
      </c>
      <c r="O1089" t="b">
        <v>1</v>
      </c>
      <c r="P1089" t="s">
        <v>8271</v>
      </c>
      <c r="Q1089" s="10">
        <f t="shared" si="66"/>
        <v>103</v>
      </c>
      <c r="R1089">
        <f t="shared" si="67"/>
        <v>57.222222222222221</v>
      </c>
      <c r="S1089" t="s">
        <v>8321</v>
      </c>
      <c r="T1089" t="s">
        <v>8322</v>
      </c>
    </row>
    <row r="1090" spans="1:20" ht="43.5" x14ac:dyDescent="0.3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 s="9">
        <f t="shared" ref="J1090:J1153" si="68">(((I1090/60)/60)/24)+DATE(1970,1,1)</f>
        <v>41949.249305555553</v>
      </c>
      <c r="K1090">
        <v>1413432331</v>
      </c>
      <c r="L1090" s="12">
        <f t="shared" ref="L1090:L1153" si="69">(((K1090/60)/60)/24)+DATE(1970,1,1)</f>
        <v>41928.170497685183</v>
      </c>
      <c r="M1090" t="b">
        <v>0</v>
      </c>
      <c r="N1090">
        <v>23</v>
      </c>
      <c r="O1090" t="b">
        <v>1</v>
      </c>
      <c r="P1090" t="s">
        <v>8271</v>
      </c>
      <c r="Q1090" s="10">
        <f t="shared" ref="Q1090:Q1153" si="70">(E1090/D1090)*100</f>
        <v>102.05</v>
      </c>
      <c r="R1090">
        <f t="shared" ref="R1090:R1153" si="71">E1090/N1090</f>
        <v>88.739130434782609</v>
      </c>
      <c r="S1090" t="s">
        <v>8321</v>
      </c>
      <c r="T1090" t="s">
        <v>8322</v>
      </c>
    </row>
    <row r="1091" spans="1:20" ht="43.5" x14ac:dyDescent="0.3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 s="9">
        <f t="shared" si="68"/>
        <v>42571.501516203702</v>
      </c>
      <c r="K1091">
        <v>1466424131</v>
      </c>
      <c r="L1091" s="12">
        <f t="shared" si="69"/>
        <v>42541.501516203702</v>
      </c>
      <c r="M1091" t="b">
        <v>0</v>
      </c>
      <c r="N1091">
        <v>39</v>
      </c>
      <c r="O1091" t="b">
        <v>1</v>
      </c>
      <c r="P1091" t="s">
        <v>8271</v>
      </c>
      <c r="Q1091" s="10">
        <f t="shared" si="70"/>
        <v>101</v>
      </c>
      <c r="R1091">
        <f t="shared" si="71"/>
        <v>51.794871794871796</v>
      </c>
      <c r="S1091" t="s">
        <v>8321</v>
      </c>
      <c r="T1091" t="s">
        <v>8322</v>
      </c>
    </row>
    <row r="1092" spans="1:20" ht="43.5" x14ac:dyDescent="0.3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 s="9">
        <f t="shared" si="68"/>
        <v>42079.875</v>
      </c>
      <c r="K1092">
        <v>1424296822</v>
      </c>
      <c r="L1092" s="12">
        <f t="shared" si="69"/>
        <v>42053.916921296302</v>
      </c>
      <c r="M1092" t="b">
        <v>0</v>
      </c>
      <c r="N1092">
        <v>57</v>
      </c>
      <c r="O1092" t="b">
        <v>1</v>
      </c>
      <c r="P1092" t="s">
        <v>8271</v>
      </c>
      <c r="Q1092" s="10">
        <f t="shared" si="70"/>
        <v>112.85000000000001</v>
      </c>
      <c r="R1092">
        <f t="shared" si="71"/>
        <v>39.596491228070178</v>
      </c>
      <c r="S1092" t="s">
        <v>8321</v>
      </c>
      <c r="T1092" t="s">
        <v>8322</v>
      </c>
    </row>
    <row r="1093" spans="1:20" ht="43.5" x14ac:dyDescent="0.3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 s="9">
        <f t="shared" si="68"/>
        <v>42179.940416666665</v>
      </c>
      <c r="K1093">
        <v>1432593252</v>
      </c>
      <c r="L1093" s="12">
        <f t="shared" si="69"/>
        <v>42149.940416666665</v>
      </c>
      <c r="M1093" t="b">
        <v>0</v>
      </c>
      <c r="N1093">
        <v>66</v>
      </c>
      <c r="O1093" t="b">
        <v>1</v>
      </c>
      <c r="P1093" t="s">
        <v>8271</v>
      </c>
      <c r="Q1093" s="10">
        <f t="shared" si="70"/>
        <v>127.75000000000001</v>
      </c>
      <c r="R1093">
        <f t="shared" si="71"/>
        <v>38.712121212121211</v>
      </c>
      <c r="S1093" t="s">
        <v>8321</v>
      </c>
      <c r="T1093" t="s">
        <v>8322</v>
      </c>
    </row>
    <row r="1094" spans="1:20" ht="43.5" x14ac:dyDescent="0.3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 s="9">
        <f t="shared" si="68"/>
        <v>42186.290972222225</v>
      </c>
      <c r="K1094">
        <v>1431046325</v>
      </c>
      <c r="L1094" s="12">
        <f t="shared" si="69"/>
        <v>42132.036168981482</v>
      </c>
      <c r="M1094" t="b">
        <v>0</v>
      </c>
      <c r="N1094">
        <v>35</v>
      </c>
      <c r="O1094" t="b">
        <v>1</v>
      </c>
      <c r="P1094" t="s">
        <v>8271</v>
      </c>
      <c r="Q1094" s="10">
        <f t="shared" si="70"/>
        <v>105.5</v>
      </c>
      <c r="R1094">
        <f t="shared" si="71"/>
        <v>60.285714285714285</v>
      </c>
      <c r="S1094" t="s">
        <v>8321</v>
      </c>
      <c r="T1094" t="s">
        <v>8322</v>
      </c>
    </row>
    <row r="1095" spans="1:20" ht="43.5" x14ac:dyDescent="0.3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 s="9">
        <f t="shared" si="68"/>
        <v>42067.598958333328</v>
      </c>
      <c r="K1095">
        <v>1422886950</v>
      </c>
      <c r="L1095" s="12">
        <f t="shared" si="69"/>
        <v>42037.598958333328</v>
      </c>
      <c r="M1095" t="b">
        <v>0</v>
      </c>
      <c r="N1095">
        <v>28</v>
      </c>
      <c r="O1095" t="b">
        <v>1</v>
      </c>
      <c r="P1095" t="s">
        <v>8271</v>
      </c>
      <c r="Q1095" s="10">
        <f t="shared" si="70"/>
        <v>101.35000000000001</v>
      </c>
      <c r="R1095">
        <f t="shared" si="71"/>
        <v>72.392857142857139</v>
      </c>
      <c r="S1095" t="s">
        <v>8321</v>
      </c>
      <c r="T1095" t="s">
        <v>8322</v>
      </c>
    </row>
    <row r="1096" spans="1:20" ht="43.5" x14ac:dyDescent="0.3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 s="9">
        <f t="shared" si="68"/>
        <v>42253.57430555555</v>
      </c>
      <c r="K1096">
        <v>1439322412</v>
      </c>
      <c r="L1096" s="12">
        <f t="shared" si="69"/>
        <v>42227.824212962965</v>
      </c>
      <c r="M1096" t="b">
        <v>0</v>
      </c>
      <c r="N1096">
        <v>21</v>
      </c>
      <c r="O1096" t="b">
        <v>1</v>
      </c>
      <c r="P1096" t="s">
        <v>8271</v>
      </c>
      <c r="Q1096" s="10">
        <f t="shared" si="70"/>
        <v>100.75</v>
      </c>
      <c r="R1096">
        <f t="shared" si="71"/>
        <v>95.952380952380949</v>
      </c>
      <c r="S1096" t="s">
        <v>8321</v>
      </c>
      <c r="T1096" t="s">
        <v>8322</v>
      </c>
    </row>
    <row r="1097" spans="1:20" ht="43.5" x14ac:dyDescent="0.3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 s="9">
        <f t="shared" si="68"/>
        <v>42279.75</v>
      </c>
      <c r="K1097">
        <v>1441120910</v>
      </c>
      <c r="L1097" s="12">
        <f t="shared" si="69"/>
        <v>42248.640162037031</v>
      </c>
      <c r="M1097" t="b">
        <v>0</v>
      </c>
      <c r="N1097">
        <v>46</v>
      </c>
      <c r="O1097" t="b">
        <v>1</v>
      </c>
      <c r="P1097" t="s">
        <v>8271</v>
      </c>
      <c r="Q1097" s="10">
        <f t="shared" si="70"/>
        <v>103.15</v>
      </c>
      <c r="R1097">
        <f t="shared" si="71"/>
        <v>44.847826086956523</v>
      </c>
      <c r="S1097" t="s">
        <v>8321</v>
      </c>
      <c r="T1097" t="s">
        <v>8322</v>
      </c>
    </row>
    <row r="1098" spans="1:20" ht="43.5" x14ac:dyDescent="0.3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 s="9">
        <f t="shared" si="68"/>
        <v>42599.420601851853</v>
      </c>
      <c r="K1098">
        <v>1469009140</v>
      </c>
      <c r="L1098" s="12">
        <f t="shared" si="69"/>
        <v>42571.420601851853</v>
      </c>
      <c r="M1098" t="b">
        <v>0</v>
      </c>
      <c r="N1098">
        <v>83</v>
      </c>
      <c r="O1098" t="b">
        <v>1</v>
      </c>
      <c r="P1098" t="s">
        <v>8271</v>
      </c>
      <c r="Q1098" s="10">
        <f t="shared" si="70"/>
        <v>128.44999999999999</v>
      </c>
      <c r="R1098">
        <f t="shared" si="71"/>
        <v>30.951807228915662</v>
      </c>
      <c r="S1098" t="s">
        <v>8321</v>
      </c>
      <c r="T1098" t="s">
        <v>8322</v>
      </c>
    </row>
    <row r="1099" spans="1:20" ht="43.5" x14ac:dyDescent="0.3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 s="9">
        <f t="shared" si="68"/>
        <v>42027.507905092592</v>
      </c>
      <c r="K1099">
        <v>1419423083</v>
      </c>
      <c r="L1099" s="12">
        <f t="shared" si="69"/>
        <v>41997.507905092592</v>
      </c>
      <c r="M1099" t="b">
        <v>0</v>
      </c>
      <c r="N1099">
        <v>38</v>
      </c>
      <c r="O1099" t="b">
        <v>1</v>
      </c>
      <c r="P1099" t="s">
        <v>8271</v>
      </c>
      <c r="Q1099" s="10">
        <f t="shared" si="70"/>
        <v>104.75000000000001</v>
      </c>
      <c r="R1099">
        <f t="shared" si="71"/>
        <v>55.131578947368418</v>
      </c>
      <c r="S1099" t="s">
        <v>8321</v>
      </c>
      <c r="T1099" t="s">
        <v>8322</v>
      </c>
    </row>
    <row r="1100" spans="1:20" ht="43.5" x14ac:dyDescent="0.3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 s="9">
        <f t="shared" si="68"/>
        <v>42004.291666666672</v>
      </c>
      <c r="K1100">
        <v>1417593483</v>
      </c>
      <c r="L1100" s="12">
        <f t="shared" si="69"/>
        <v>41976.331979166673</v>
      </c>
      <c r="M1100" t="b">
        <v>0</v>
      </c>
      <c r="N1100">
        <v>26</v>
      </c>
      <c r="O1100" t="b">
        <v>1</v>
      </c>
      <c r="P1100" t="s">
        <v>8271</v>
      </c>
      <c r="Q1100" s="10">
        <f t="shared" si="70"/>
        <v>114.35</v>
      </c>
      <c r="R1100">
        <f t="shared" si="71"/>
        <v>87.961538461538467</v>
      </c>
      <c r="S1100" t="s">
        <v>8321</v>
      </c>
      <c r="T1100" t="s">
        <v>8322</v>
      </c>
    </row>
    <row r="1101" spans="1:20" ht="43.5" x14ac:dyDescent="0.3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 s="9">
        <f t="shared" si="68"/>
        <v>42046.207638888889</v>
      </c>
      <c r="K1101">
        <v>1418673307</v>
      </c>
      <c r="L1101" s="12">
        <f t="shared" si="69"/>
        <v>41988.829942129625</v>
      </c>
      <c r="M1101" t="b">
        <v>0</v>
      </c>
      <c r="N1101">
        <v>35</v>
      </c>
      <c r="O1101" t="b">
        <v>1</v>
      </c>
      <c r="P1101" t="s">
        <v>8271</v>
      </c>
      <c r="Q1101" s="10">
        <f t="shared" si="70"/>
        <v>127.25</v>
      </c>
      <c r="R1101">
        <f t="shared" si="71"/>
        <v>72.714285714285708</v>
      </c>
      <c r="S1101" t="s">
        <v>8321</v>
      </c>
      <c r="T1101" t="s">
        <v>8322</v>
      </c>
    </row>
    <row r="1102" spans="1:20" ht="43.5" x14ac:dyDescent="0.3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 s="9">
        <f t="shared" si="68"/>
        <v>42020.99863425926</v>
      </c>
      <c r="K1102">
        <v>1418860682</v>
      </c>
      <c r="L1102" s="12">
        <f t="shared" si="69"/>
        <v>41990.99863425926</v>
      </c>
      <c r="M1102" t="b">
        <v>0</v>
      </c>
      <c r="N1102">
        <v>53</v>
      </c>
      <c r="O1102" t="b">
        <v>1</v>
      </c>
      <c r="P1102" t="s">
        <v>8271</v>
      </c>
      <c r="Q1102" s="10">
        <f t="shared" si="70"/>
        <v>104.35000000000001</v>
      </c>
      <c r="R1102">
        <f t="shared" si="71"/>
        <v>39.377358490566039</v>
      </c>
      <c r="S1102" t="s">
        <v>8321</v>
      </c>
      <c r="T1102" t="s">
        <v>8322</v>
      </c>
    </row>
    <row r="1103" spans="1:20" ht="43.5" x14ac:dyDescent="0.3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 s="9">
        <f t="shared" si="68"/>
        <v>42158.627893518518</v>
      </c>
      <c r="K1103">
        <v>1430751850</v>
      </c>
      <c r="L1103" s="12">
        <f t="shared" si="69"/>
        <v>42128.627893518518</v>
      </c>
      <c r="M1103" t="b">
        <v>0</v>
      </c>
      <c r="N1103">
        <v>56</v>
      </c>
      <c r="O1103" t="b">
        <v>1</v>
      </c>
      <c r="P1103" t="s">
        <v>8271</v>
      </c>
      <c r="Q1103" s="10">
        <f t="shared" si="70"/>
        <v>101</v>
      </c>
      <c r="R1103">
        <f t="shared" si="71"/>
        <v>36.071428571428569</v>
      </c>
      <c r="S1103" t="s">
        <v>8321</v>
      </c>
      <c r="T1103" t="s">
        <v>8322</v>
      </c>
    </row>
    <row r="1104" spans="1:20" ht="43.5" x14ac:dyDescent="0.3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 s="9">
        <f t="shared" si="68"/>
        <v>42511.165972222225</v>
      </c>
      <c r="K1104">
        <v>1459446487</v>
      </c>
      <c r="L1104" s="12">
        <f t="shared" si="69"/>
        <v>42460.741747685184</v>
      </c>
      <c r="M1104" t="b">
        <v>0</v>
      </c>
      <c r="N1104">
        <v>29</v>
      </c>
      <c r="O1104" t="b">
        <v>1</v>
      </c>
      <c r="P1104" t="s">
        <v>8271</v>
      </c>
      <c r="Q1104" s="10">
        <f t="shared" si="70"/>
        <v>100</v>
      </c>
      <c r="R1104">
        <f t="shared" si="71"/>
        <v>68.965517241379317</v>
      </c>
      <c r="S1104" t="s">
        <v>8321</v>
      </c>
      <c r="T1104" t="s">
        <v>8322</v>
      </c>
    </row>
    <row r="1105" spans="1:20" ht="58" x14ac:dyDescent="0.3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 s="9">
        <f t="shared" si="68"/>
        <v>42221.363506944443</v>
      </c>
      <c r="K1105">
        <v>1436172207</v>
      </c>
      <c r="L1105" s="12">
        <f t="shared" si="69"/>
        <v>42191.363506944443</v>
      </c>
      <c r="M1105" t="b">
        <v>0</v>
      </c>
      <c r="N1105">
        <v>33</v>
      </c>
      <c r="O1105" t="b">
        <v>1</v>
      </c>
      <c r="P1105" t="s">
        <v>8271</v>
      </c>
      <c r="Q1105" s="10">
        <f t="shared" si="70"/>
        <v>100.49999999999999</v>
      </c>
      <c r="R1105">
        <f t="shared" si="71"/>
        <v>60.909090909090907</v>
      </c>
      <c r="S1105" t="s">
        <v>8321</v>
      </c>
      <c r="T1105" t="s">
        <v>8322</v>
      </c>
    </row>
    <row r="1106" spans="1:20" ht="58" x14ac:dyDescent="0.3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 s="9">
        <f t="shared" si="68"/>
        <v>42522.904166666667</v>
      </c>
      <c r="K1106">
        <v>1462806419</v>
      </c>
      <c r="L1106" s="12">
        <f t="shared" si="69"/>
        <v>42499.629849537043</v>
      </c>
      <c r="M1106" t="b">
        <v>0</v>
      </c>
      <c r="N1106">
        <v>20</v>
      </c>
      <c r="O1106" t="b">
        <v>1</v>
      </c>
      <c r="P1106" t="s">
        <v>8271</v>
      </c>
      <c r="Q1106" s="10">
        <f t="shared" si="70"/>
        <v>110.75</v>
      </c>
      <c r="R1106">
        <f t="shared" si="71"/>
        <v>110.75</v>
      </c>
      <c r="S1106" t="s">
        <v>8321</v>
      </c>
      <c r="T1106" t="s">
        <v>8322</v>
      </c>
    </row>
    <row r="1107" spans="1:20" ht="43.5" x14ac:dyDescent="0.3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 s="9">
        <f t="shared" si="68"/>
        <v>42155.531226851846</v>
      </c>
      <c r="K1107">
        <v>1430052298</v>
      </c>
      <c r="L1107" s="12">
        <f t="shared" si="69"/>
        <v>42120.531226851846</v>
      </c>
      <c r="M1107" t="b">
        <v>0</v>
      </c>
      <c r="N1107">
        <v>31</v>
      </c>
      <c r="O1107" t="b">
        <v>1</v>
      </c>
      <c r="P1107" t="s">
        <v>8271</v>
      </c>
      <c r="Q1107" s="10">
        <f t="shared" si="70"/>
        <v>102.49999999999999</v>
      </c>
      <c r="R1107">
        <f t="shared" si="71"/>
        <v>66.129032258064512</v>
      </c>
      <c r="S1107" t="s">
        <v>8321</v>
      </c>
      <c r="T1107" t="s">
        <v>8322</v>
      </c>
    </row>
    <row r="1108" spans="1:20" ht="43.5" x14ac:dyDescent="0.3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 s="9">
        <f t="shared" si="68"/>
        <v>41821.207638888889</v>
      </c>
      <c r="K1108">
        <v>1401214581</v>
      </c>
      <c r="L1108" s="12">
        <f t="shared" si="69"/>
        <v>41786.761354166665</v>
      </c>
      <c r="M1108" t="b">
        <v>0</v>
      </c>
      <c r="N1108">
        <v>30</v>
      </c>
      <c r="O1108" t="b">
        <v>1</v>
      </c>
      <c r="P1108" t="s">
        <v>8271</v>
      </c>
      <c r="Q1108" s="10">
        <f t="shared" si="70"/>
        <v>110.1</v>
      </c>
      <c r="R1108">
        <f t="shared" si="71"/>
        <v>73.400000000000006</v>
      </c>
      <c r="S1108" t="s">
        <v>8321</v>
      </c>
      <c r="T1108" t="s">
        <v>8322</v>
      </c>
    </row>
    <row r="1109" spans="1:20" ht="43.5" x14ac:dyDescent="0.3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 s="9">
        <f t="shared" si="68"/>
        <v>42048.617083333331</v>
      </c>
      <c r="K1109">
        <v>1418654916</v>
      </c>
      <c r="L1109" s="12">
        <f t="shared" si="69"/>
        <v>41988.617083333331</v>
      </c>
      <c r="M1109" t="b">
        <v>0</v>
      </c>
      <c r="N1109">
        <v>78</v>
      </c>
      <c r="O1109" t="b">
        <v>1</v>
      </c>
      <c r="P1109" t="s">
        <v>8271</v>
      </c>
      <c r="Q1109" s="10">
        <f t="shared" si="70"/>
        <v>155</v>
      </c>
      <c r="R1109">
        <f t="shared" si="71"/>
        <v>39.743589743589745</v>
      </c>
      <c r="S1109" t="s">
        <v>8321</v>
      </c>
      <c r="T1109" t="s">
        <v>8322</v>
      </c>
    </row>
    <row r="1110" spans="1:20" ht="43.5" x14ac:dyDescent="0.3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 s="9">
        <f t="shared" si="68"/>
        <v>42500.465833333335</v>
      </c>
      <c r="K1110">
        <v>1461064248</v>
      </c>
      <c r="L1110" s="12">
        <f t="shared" si="69"/>
        <v>42479.465833333335</v>
      </c>
      <c r="M1110" t="b">
        <v>0</v>
      </c>
      <c r="N1110">
        <v>30</v>
      </c>
      <c r="O1110" t="b">
        <v>1</v>
      </c>
      <c r="P1110" t="s">
        <v>8271</v>
      </c>
      <c r="Q1110" s="10">
        <f t="shared" si="70"/>
        <v>108</v>
      </c>
      <c r="R1110">
        <f t="shared" si="71"/>
        <v>72</v>
      </c>
      <c r="S1110" t="s">
        <v>8321</v>
      </c>
      <c r="T1110" t="s">
        <v>8322</v>
      </c>
    </row>
    <row r="1111" spans="1:20" ht="43.5" x14ac:dyDescent="0.3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 s="9">
        <f t="shared" si="68"/>
        <v>42525.738032407404</v>
      </c>
      <c r="K1111">
        <v>1463334166</v>
      </c>
      <c r="L1111" s="12">
        <f t="shared" si="69"/>
        <v>42505.738032407404</v>
      </c>
      <c r="M1111" t="b">
        <v>0</v>
      </c>
      <c r="N1111">
        <v>19</v>
      </c>
      <c r="O1111" t="b">
        <v>1</v>
      </c>
      <c r="P1111" t="s">
        <v>8271</v>
      </c>
      <c r="Q1111" s="10">
        <f t="shared" si="70"/>
        <v>101.49999999999999</v>
      </c>
      <c r="R1111">
        <f t="shared" si="71"/>
        <v>106.84210526315789</v>
      </c>
      <c r="S1111" t="s">
        <v>8321</v>
      </c>
      <c r="T1111" t="s">
        <v>8322</v>
      </c>
    </row>
    <row r="1112" spans="1:20" ht="43.5" x14ac:dyDescent="0.3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 s="9">
        <f t="shared" si="68"/>
        <v>42663.204861111109</v>
      </c>
      <c r="K1112">
        <v>1474273294</v>
      </c>
      <c r="L1112" s="12">
        <f t="shared" si="69"/>
        <v>42632.348310185189</v>
      </c>
      <c r="M1112" t="b">
        <v>0</v>
      </c>
      <c r="N1112">
        <v>33</v>
      </c>
      <c r="O1112" t="b">
        <v>1</v>
      </c>
      <c r="P1112" t="s">
        <v>8271</v>
      </c>
      <c r="Q1112" s="10">
        <f t="shared" si="70"/>
        <v>100.75</v>
      </c>
      <c r="R1112">
        <f t="shared" si="71"/>
        <v>61.060606060606062</v>
      </c>
      <c r="S1112" t="s">
        <v>8321</v>
      </c>
      <c r="T1112" t="s">
        <v>8322</v>
      </c>
    </row>
    <row r="1113" spans="1:20" ht="43.5" x14ac:dyDescent="0.3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 s="9">
        <f t="shared" si="68"/>
        <v>41863.079143518517</v>
      </c>
      <c r="K1113">
        <v>1405217355</v>
      </c>
      <c r="L1113" s="12">
        <f t="shared" si="69"/>
        <v>41833.089756944442</v>
      </c>
      <c r="M1113" t="b">
        <v>0</v>
      </c>
      <c r="N1113">
        <v>14</v>
      </c>
      <c r="O1113" t="b">
        <v>0</v>
      </c>
      <c r="P1113" t="s">
        <v>8271</v>
      </c>
      <c r="Q1113" s="10">
        <f t="shared" si="70"/>
        <v>17.899999999999999</v>
      </c>
      <c r="R1113">
        <f t="shared" si="71"/>
        <v>25.571428571428573</v>
      </c>
      <c r="S1113" t="s">
        <v>8321</v>
      </c>
      <c r="T1113" t="s">
        <v>8322</v>
      </c>
    </row>
    <row r="1114" spans="1:20" ht="43.5" x14ac:dyDescent="0.3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 s="9">
        <f t="shared" si="68"/>
        <v>42064.207638888889</v>
      </c>
      <c r="K1114">
        <v>1423960097</v>
      </c>
      <c r="L1114" s="12">
        <f t="shared" si="69"/>
        <v>42050.019641203704</v>
      </c>
      <c r="M1114" t="b">
        <v>0</v>
      </c>
      <c r="N1114">
        <v>56</v>
      </c>
      <c r="O1114" t="b">
        <v>1</v>
      </c>
      <c r="P1114" t="s">
        <v>8305</v>
      </c>
      <c r="Q1114" s="10">
        <f t="shared" si="70"/>
        <v>116.75</v>
      </c>
      <c r="R1114">
        <f t="shared" si="71"/>
        <v>41.696428571428569</v>
      </c>
      <c r="S1114" t="s">
        <v>8321</v>
      </c>
      <c r="T1114" t="s">
        <v>8363</v>
      </c>
    </row>
    <row r="1115" spans="1:20" ht="43.5" x14ac:dyDescent="0.3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 s="9">
        <f t="shared" si="68"/>
        <v>42168.930671296301</v>
      </c>
      <c r="K1115">
        <v>1431642010</v>
      </c>
      <c r="L1115" s="12">
        <f t="shared" si="69"/>
        <v>42138.930671296301</v>
      </c>
      <c r="M1115" t="b">
        <v>0</v>
      </c>
      <c r="N1115">
        <v>20</v>
      </c>
      <c r="O1115" t="b">
        <v>1</v>
      </c>
      <c r="P1115" t="s">
        <v>8305</v>
      </c>
      <c r="Q1115" s="10">
        <f t="shared" si="70"/>
        <v>100</v>
      </c>
      <c r="R1115">
        <f t="shared" si="71"/>
        <v>100</v>
      </c>
      <c r="S1115" t="s">
        <v>8321</v>
      </c>
      <c r="T1115" t="s">
        <v>8363</v>
      </c>
    </row>
    <row r="1116" spans="1:20" ht="43.5" x14ac:dyDescent="0.3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 s="9">
        <f t="shared" si="68"/>
        <v>42103.166666666672</v>
      </c>
      <c r="K1116">
        <v>1426199843</v>
      </c>
      <c r="L1116" s="12">
        <f t="shared" si="69"/>
        <v>42075.942627314813</v>
      </c>
      <c r="M1116" t="b">
        <v>0</v>
      </c>
      <c r="N1116">
        <v>14</v>
      </c>
      <c r="O1116" t="b">
        <v>1</v>
      </c>
      <c r="P1116" t="s">
        <v>8305</v>
      </c>
      <c r="Q1116" s="10">
        <f t="shared" si="70"/>
        <v>100.25</v>
      </c>
      <c r="R1116">
        <f t="shared" si="71"/>
        <v>143.21428571428572</v>
      </c>
      <c r="S1116" t="s">
        <v>8321</v>
      </c>
      <c r="T1116" t="s">
        <v>8363</v>
      </c>
    </row>
    <row r="1117" spans="1:20" ht="43.5" x14ac:dyDescent="0.3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 s="9">
        <f t="shared" si="68"/>
        <v>41909.166666666664</v>
      </c>
      <c r="K1117">
        <v>1409884821</v>
      </c>
      <c r="L1117" s="12">
        <f t="shared" si="69"/>
        <v>41887.111354166671</v>
      </c>
      <c r="M1117" t="b">
        <v>0</v>
      </c>
      <c r="N1117">
        <v>59</v>
      </c>
      <c r="O1117" t="b">
        <v>1</v>
      </c>
      <c r="P1117" t="s">
        <v>8305</v>
      </c>
      <c r="Q1117" s="10">
        <f t="shared" si="70"/>
        <v>143.19999999999999</v>
      </c>
      <c r="R1117">
        <f t="shared" si="71"/>
        <v>48.542372881355931</v>
      </c>
      <c r="S1117" t="s">
        <v>8321</v>
      </c>
      <c r="T1117" t="s">
        <v>8363</v>
      </c>
    </row>
    <row r="1118" spans="1:20" ht="43.5" x14ac:dyDescent="0.3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 s="9">
        <f t="shared" si="68"/>
        <v>42575.958333333328</v>
      </c>
      <c r="K1118">
        <v>1466887297</v>
      </c>
      <c r="L1118" s="12">
        <f t="shared" si="69"/>
        <v>42546.862233796302</v>
      </c>
      <c r="M1118" t="b">
        <v>0</v>
      </c>
      <c r="N1118">
        <v>27</v>
      </c>
      <c r="O1118" t="b">
        <v>1</v>
      </c>
      <c r="P1118" t="s">
        <v>8305</v>
      </c>
      <c r="Q1118" s="10">
        <f t="shared" si="70"/>
        <v>101.75</v>
      </c>
      <c r="R1118">
        <f t="shared" si="71"/>
        <v>75.370370370370367</v>
      </c>
      <c r="S1118" t="s">
        <v>8321</v>
      </c>
      <c r="T1118" t="s">
        <v>8363</v>
      </c>
    </row>
    <row r="1119" spans="1:20" ht="43.5" x14ac:dyDescent="0.3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 s="9">
        <f t="shared" si="68"/>
        <v>42584.418749999997</v>
      </c>
      <c r="K1119">
        <v>1467040769</v>
      </c>
      <c r="L1119" s="12">
        <f t="shared" si="69"/>
        <v>42548.63853009259</v>
      </c>
      <c r="M1119" t="b">
        <v>0</v>
      </c>
      <c r="N1119">
        <v>30</v>
      </c>
      <c r="O1119" t="b">
        <v>1</v>
      </c>
      <c r="P1119" t="s">
        <v>8305</v>
      </c>
      <c r="Q1119" s="10">
        <f t="shared" si="70"/>
        <v>150.75</v>
      </c>
      <c r="R1119">
        <f t="shared" si="71"/>
        <v>100.5</v>
      </c>
      <c r="S1119" t="s">
        <v>8321</v>
      </c>
      <c r="T1119" t="s">
        <v>8363</v>
      </c>
    </row>
    <row r="1120" spans="1:20" ht="58" x14ac:dyDescent="0.3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 s="9">
        <f t="shared" si="68"/>
        <v>41850.958333333336</v>
      </c>
      <c r="K1120">
        <v>1402403907</v>
      </c>
      <c r="L1120" s="12">
        <f t="shared" si="69"/>
        <v>41800.526701388888</v>
      </c>
      <c r="M1120" t="b">
        <v>0</v>
      </c>
      <c r="N1120">
        <v>38</v>
      </c>
      <c r="O1120" t="b">
        <v>1</v>
      </c>
      <c r="P1120" t="s">
        <v>8271</v>
      </c>
      <c r="Q1120" s="10">
        <f t="shared" si="70"/>
        <v>101.25</v>
      </c>
      <c r="R1120">
        <f t="shared" si="71"/>
        <v>53.289473684210527</v>
      </c>
      <c r="S1120" t="s">
        <v>8321</v>
      </c>
      <c r="T1120" t="s">
        <v>8322</v>
      </c>
    </row>
    <row r="1121" spans="1:20" ht="43.5" x14ac:dyDescent="0.3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 s="9">
        <f t="shared" si="68"/>
        <v>42156.165972222225</v>
      </c>
      <c r="K1121">
        <v>1429120908</v>
      </c>
      <c r="L1121" s="12">
        <f t="shared" si="69"/>
        <v>42109.751250000001</v>
      </c>
      <c r="M1121" t="b">
        <v>0</v>
      </c>
      <c r="N1121">
        <v>11</v>
      </c>
      <c r="O1121" t="b">
        <v>1</v>
      </c>
      <c r="P1121" t="s">
        <v>8271</v>
      </c>
      <c r="Q1121" s="10">
        <f t="shared" si="70"/>
        <v>109.55</v>
      </c>
      <c r="R1121">
        <f t="shared" si="71"/>
        <v>199.18181818181819</v>
      </c>
      <c r="S1121" t="s">
        <v>8321</v>
      </c>
      <c r="T1121" t="s">
        <v>8322</v>
      </c>
    </row>
    <row r="1122" spans="1:20" ht="43.5" x14ac:dyDescent="0.3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 s="9">
        <f t="shared" si="68"/>
        <v>42301.165972222225</v>
      </c>
      <c r="K1122">
        <v>1444236216</v>
      </c>
      <c r="L1122" s="12">
        <f t="shared" si="69"/>
        <v>42284.69694444444</v>
      </c>
      <c r="M1122" t="b">
        <v>0</v>
      </c>
      <c r="N1122">
        <v>20</v>
      </c>
      <c r="O1122" t="b">
        <v>1</v>
      </c>
      <c r="P1122" t="s">
        <v>8271</v>
      </c>
      <c r="Q1122" s="10">
        <f t="shared" si="70"/>
        <v>107.25</v>
      </c>
      <c r="R1122">
        <f t="shared" si="71"/>
        <v>107.25</v>
      </c>
      <c r="S1122" t="s">
        <v>8321</v>
      </c>
      <c r="T1122" t="s">
        <v>8322</v>
      </c>
    </row>
    <row r="1123" spans="1:20" ht="29" x14ac:dyDescent="0.3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 s="9">
        <f t="shared" si="68"/>
        <v>42188.765717592592</v>
      </c>
      <c r="K1123">
        <v>1432837358</v>
      </c>
      <c r="L1123" s="12">
        <f t="shared" si="69"/>
        <v>42152.765717592592</v>
      </c>
      <c r="M1123" t="b">
        <v>0</v>
      </c>
      <c r="N1123">
        <v>17</v>
      </c>
      <c r="O1123" t="b">
        <v>1</v>
      </c>
      <c r="P1123" t="s">
        <v>8271</v>
      </c>
      <c r="Q1123" s="10">
        <f t="shared" si="70"/>
        <v>102.1</v>
      </c>
      <c r="R1123">
        <f t="shared" si="71"/>
        <v>120.11764705882354</v>
      </c>
      <c r="S1123" t="s">
        <v>8321</v>
      </c>
      <c r="T1123" t="s">
        <v>8322</v>
      </c>
    </row>
    <row r="1124" spans="1:20" ht="43.5" x14ac:dyDescent="0.3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 s="9">
        <f t="shared" si="68"/>
        <v>42215.142638888887</v>
      </c>
      <c r="K1124">
        <v>1433042724</v>
      </c>
      <c r="L1124" s="12">
        <f t="shared" si="69"/>
        <v>42155.142638888887</v>
      </c>
      <c r="M1124" t="b">
        <v>0</v>
      </c>
      <c r="N1124">
        <v>32</v>
      </c>
      <c r="O1124" t="b">
        <v>1</v>
      </c>
      <c r="P1124" t="s">
        <v>8271</v>
      </c>
      <c r="Q1124" s="10">
        <f t="shared" si="70"/>
        <v>101.25</v>
      </c>
      <c r="R1124">
        <f t="shared" si="71"/>
        <v>63.28125</v>
      </c>
      <c r="S1124" t="s">
        <v>8321</v>
      </c>
      <c r="T1124" t="s">
        <v>8322</v>
      </c>
    </row>
    <row r="1125" spans="1:20" x14ac:dyDescent="0.3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 s="9">
        <f t="shared" si="68"/>
        <v>41955.907638888893</v>
      </c>
      <c r="K1125">
        <v>1412258977</v>
      </c>
      <c r="L1125" s="12">
        <f t="shared" si="69"/>
        <v>41914.590011574073</v>
      </c>
      <c r="M1125" t="b">
        <v>0</v>
      </c>
      <c r="N1125">
        <v>1</v>
      </c>
      <c r="O1125" t="b">
        <v>0</v>
      </c>
      <c r="P1125" t="s">
        <v>8271</v>
      </c>
      <c r="Q1125" s="10">
        <f t="shared" si="70"/>
        <v>5</v>
      </c>
      <c r="R1125">
        <f t="shared" si="71"/>
        <v>100</v>
      </c>
      <c r="S1125" t="s">
        <v>8321</v>
      </c>
      <c r="T1125" t="s">
        <v>8322</v>
      </c>
    </row>
    <row r="1126" spans="1:20" ht="29" x14ac:dyDescent="0.3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 s="9">
        <f t="shared" si="68"/>
        <v>42452.145138888889</v>
      </c>
      <c r="K1126">
        <v>1454453021</v>
      </c>
      <c r="L1126" s="12">
        <f t="shared" si="69"/>
        <v>42402.947002314817</v>
      </c>
      <c r="M1126" t="b">
        <v>0</v>
      </c>
      <c r="N1126">
        <v>2</v>
      </c>
      <c r="O1126" t="b">
        <v>0</v>
      </c>
      <c r="P1126" t="s">
        <v>8271</v>
      </c>
      <c r="Q1126" s="10">
        <f t="shared" si="70"/>
        <v>0.54999999999999993</v>
      </c>
      <c r="R1126">
        <f t="shared" si="71"/>
        <v>5.5</v>
      </c>
      <c r="S1126" t="s">
        <v>8321</v>
      </c>
      <c r="T1126" t="s">
        <v>8322</v>
      </c>
    </row>
    <row r="1127" spans="1:20" ht="43.5" x14ac:dyDescent="0.3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 s="9">
        <f t="shared" si="68"/>
        <v>42539.814108796301</v>
      </c>
      <c r="K1127">
        <v>1463686339</v>
      </c>
      <c r="L1127" s="12">
        <f t="shared" si="69"/>
        <v>42509.814108796301</v>
      </c>
      <c r="M1127" t="b">
        <v>0</v>
      </c>
      <c r="N1127">
        <v>5</v>
      </c>
      <c r="O1127" t="b">
        <v>0</v>
      </c>
      <c r="P1127" t="s">
        <v>8271</v>
      </c>
      <c r="Q1127" s="10">
        <f t="shared" si="70"/>
        <v>12.55</v>
      </c>
      <c r="R1127">
        <f t="shared" si="71"/>
        <v>50.2</v>
      </c>
      <c r="S1127" t="s">
        <v>8321</v>
      </c>
      <c r="T1127" t="s">
        <v>8322</v>
      </c>
    </row>
    <row r="1128" spans="1:20" ht="43.5" x14ac:dyDescent="0.3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 s="9">
        <f t="shared" si="68"/>
        <v>42125.916666666672</v>
      </c>
      <c r="K1128">
        <v>1426538129</v>
      </c>
      <c r="L1128" s="12">
        <f t="shared" si="69"/>
        <v>42079.857974537037</v>
      </c>
      <c r="M1128" t="b">
        <v>0</v>
      </c>
      <c r="N1128">
        <v>2</v>
      </c>
      <c r="O1128" t="b">
        <v>0</v>
      </c>
      <c r="P1128" t="s">
        <v>8305</v>
      </c>
      <c r="Q1128" s="10">
        <f t="shared" si="70"/>
        <v>1.7500000000000002</v>
      </c>
      <c r="R1128">
        <f t="shared" si="71"/>
        <v>17.5</v>
      </c>
      <c r="S1128" t="s">
        <v>8321</v>
      </c>
      <c r="T1128" t="s">
        <v>8363</v>
      </c>
    </row>
    <row r="1129" spans="1:20" ht="58" x14ac:dyDescent="0.3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 s="9">
        <f t="shared" si="68"/>
        <v>42792.545810185184</v>
      </c>
      <c r="K1129">
        <v>1485522358</v>
      </c>
      <c r="L1129" s="12">
        <f t="shared" si="69"/>
        <v>42762.545810185184</v>
      </c>
      <c r="M1129" t="b">
        <v>0</v>
      </c>
      <c r="N1129">
        <v>14</v>
      </c>
      <c r="O1129" t="b">
        <v>0</v>
      </c>
      <c r="P1129" t="s">
        <v>8271</v>
      </c>
      <c r="Q1129" s="10">
        <f t="shared" si="70"/>
        <v>27.1</v>
      </c>
      <c r="R1129">
        <f t="shared" si="71"/>
        <v>38.714285714285715</v>
      </c>
      <c r="S1129" t="s">
        <v>8321</v>
      </c>
      <c r="T1129" t="s">
        <v>8322</v>
      </c>
    </row>
    <row r="1130" spans="1:20" ht="43.5" x14ac:dyDescent="0.3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 s="9">
        <f t="shared" si="68"/>
        <v>42524.471666666665</v>
      </c>
      <c r="K1130">
        <v>1462360752</v>
      </c>
      <c r="L1130" s="12">
        <f t="shared" si="69"/>
        <v>42494.471666666665</v>
      </c>
      <c r="M1130" t="b">
        <v>0</v>
      </c>
      <c r="N1130">
        <v>0</v>
      </c>
      <c r="O1130" t="b">
        <v>0</v>
      </c>
      <c r="P1130" t="s">
        <v>8271</v>
      </c>
      <c r="Q1130" s="10">
        <f t="shared" si="70"/>
        <v>0</v>
      </c>
      <c r="R1130" t="e">
        <f t="shared" si="71"/>
        <v>#DIV/0!</v>
      </c>
      <c r="S1130" t="s">
        <v>8321</v>
      </c>
      <c r="T1130" t="s">
        <v>8322</v>
      </c>
    </row>
    <row r="1131" spans="1:20" ht="43.5" x14ac:dyDescent="0.3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 s="9">
        <f t="shared" si="68"/>
        <v>42139.801712962959</v>
      </c>
      <c r="K1131">
        <v>1429125268</v>
      </c>
      <c r="L1131" s="12">
        <f t="shared" si="69"/>
        <v>42109.801712962959</v>
      </c>
      <c r="M1131" t="b">
        <v>0</v>
      </c>
      <c r="N1131">
        <v>1</v>
      </c>
      <c r="O1131" t="b">
        <v>0</v>
      </c>
      <c r="P1131" t="s">
        <v>8271</v>
      </c>
      <c r="Q1131" s="10">
        <f t="shared" si="70"/>
        <v>0.25</v>
      </c>
      <c r="R1131">
        <f t="shared" si="71"/>
        <v>5</v>
      </c>
      <c r="S1131" t="s">
        <v>8321</v>
      </c>
      <c r="T1131" t="s">
        <v>8322</v>
      </c>
    </row>
    <row r="1132" spans="1:20" ht="58" x14ac:dyDescent="0.3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 s="9">
        <f t="shared" si="68"/>
        <v>41853.583333333336</v>
      </c>
      <c r="K1132">
        <v>1403822912</v>
      </c>
      <c r="L1132" s="12">
        <f t="shared" si="69"/>
        <v>41816.950370370374</v>
      </c>
      <c r="M1132" t="b">
        <v>0</v>
      </c>
      <c r="N1132">
        <v>16</v>
      </c>
      <c r="O1132" t="b">
        <v>0</v>
      </c>
      <c r="P1132" t="s">
        <v>8271</v>
      </c>
      <c r="Q1132" s="10">
        <f t="shared" si="70"/>
        <v>32.049999999999997</v>
      </c>
      <c r="R1132">
        <f t="shared" si="71"/>
        <v>40.0625</v>
      </c>
      <c r="S1132" t="s">
        <v>8321</v>
      </c>
      <c r="T1132" t="s">
        <v>8322</v>
      </c>
    </row>
    <row r="1133" spans="1:20" ht="43.5" x14ac:dyDescent="0.3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 s="9">
        <f t="shared" si="68"/>
        <v>42113.680393518516</v>
      </c>
      <c r="K1133">
        <v>1424279986</v>
      </c>
      <c r="L1133" s="12">
        <f t="shared" si="69"/>
        <v>42053.722060185188</v>
      </c>
      <c r="M1133" t="b">
        <v>0</v>
      </c>
      <c r="N1133">
        <v>3</v>
      </c>
      <c r="O1133" t="b">
        <v>0</v>
      </c>
      <c r="P1133" t="s">
        <v>8271</v>
      </c>
      <c r="Q1133" s="10">
        <f t="shared" si="70"/>
        <v>6.3</v>
      </c>
      <c r="R1133">
        <f t="shared" si="71"/>
        <v>42</v>
      </c>
      <c r="S1133" t="s">
        <v>8321</v>
      </c>
      <c r="T1133" t="s">
        <v>8322</v>
      </c>
    </row>
    <row r="1134" spans="1:20" ht="58" x14ac:dyDescent="0.3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 s="9">
        <f t="shared" si="68"/>
        <v>42474.194212962961</v>
      </c>
      <c r="K1134">
        <v>1455428380</v>
      </c>
      <c r="L1134" s="12">
        <f t="shared" si="69"/>
        <v>42414.235879629632</v>
      </c>
      <c r="M1134" t="b">
        <v>0</v>
      </c>
      <c r="N1134">
        <v>4</v>
      </c>
      <c r="O1134" t="b">
        <v>0</v>
      </c>
      <c r="P1134" t="s">
        <v>8271</v>
      </c>
      <c r="Q1134" s="10">
        <f t="shared" si="70"/>
        <v>14.249999999999998</v>
      </c>
      <c r="R1134">
        <f t="shared" si="71"/>
        <v>71.25</v>
      </c>
      <c r="S1134" t="s">
        <v>8321</v>
      </c>
      <c r="T1134" t="s">
        <v>8322</v>
      </c>
    </row>
    <row r="1135" spans="1:20" ht="43.5" x14ac:dyDescent="0.3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 s="9">
        <f t="shared" si="68"/>
        <v>42035.642974537041</v>
      </c>
      <c r="K1135">
        <v>1417533953</v>
      </c>
      <c r="L1135" s="12">
        <f t="shared" si="69"/>
        <v>41975.642974537041</v>
      </c>
      <c r="M1135" t="b">
        <v>0</v>
      </c>
      <c r="N1135">
        <v>8</v>
      </c>
      <c r="O1135" t="b">
        <v>0</v>
      </c>
      <c r="P1135" t="s">
        <v>8271</v>
      </c>
      <c r="Q1135" s="10">
        <f t="shared" si="70"/>
        <v>10.7</v>
      </c>
      <c r="R1135">
        <f t="shared" si="71"/>
        <v>26.75</v>
      </c>
      <c r="S1135" t="s">
        <v>8321</v>
      </c>
      <c r="T1135" t="s">
        <v>8322</v>
      </c>
    </row>
    <row r="1136" spans="1:20" ht="58" x14ac:dyDescent="0.3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 s="9">
        <f t="shared" si="68"/>
        <v>42420.878472222219</v>
      </c>
      <c r="K1136">
        <v>1454173120</v>
      </c>
      <c r="L1136" s="12">
        <f t="shared" si="69"/>
        <v>42399.707407407404</v>
      </c>
      <c r="M1136" t="b">
        <v>0</v>
      </c>
      <c r="N1136">
        <v>19</v>
      </c>
      <c r="O1136" t="b">
        <v>0</v>
      </c>
      <c r="P1136" t="s">
        <v>8271</v>
      </c>
      <c r="Q1136" s="10">
        <f t="shared" si="70"/>
        <v>32.049999999999997</v>
      </c>
      <c r="R1136">
        <f t="shared" si="71"/>
        <v>33.736842105263158</v>
      </c>
      <c r="S1136" t="s">
        <v>8321</v>
      </c>
      <c r="T1136" t="s">
        <v>8322</v>
      </c>
    </row>
    <row r="1137" spans="1:20" ht="43.5" x14ac:dyDescent="0.3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 s="9">
        <f t="shared" si="68"/>
        <v>41839.389930555553</v>
      </c>
      <c r="K1137">
        <v>1403169690</v>
      </c>
      <c r="L1137" s="12">
        <f t="shared" si="69"/>
        <v>41809.389930555553</v>
      </c>
      <c r="M1137" t="b">
        <v>0</v>
      </c>
      <c r="N1137">
        <v>1</v>
      </c>
      <c r="O1137" t="b">
        <v>0</v>
      </c>
      <c r="P1137" t="s">
        <v>8271</v>
      </c>
      <c r="Q1137" s="10">
        <f t="shared" si="70"/>
        <v>0.25</v>
      </c>
      <c r="R1137">
        <f t="shared" si="71"/>
        <v>5</v>
      </c>
      <c r="S1137" t="s">
        <v>8321</v>
      </c>
      <c r="T1137" t="s">
        <v>8322</v>
      </c>
    </row>
    <row r="1138" spans="1:20" ht="43.5" x14ac:dyDescent="0.3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 s="9">
        <f t="shared" si="68"/>
        <v>42050.587349537032</v>
      </c>
      <c r="K1138">
        <v>1421417147</v>
      </c>
      <c r="L1138" s="12">
        <f t="shared" si="69"/>
        <v>42020.587349537032</v>
      </c>
      <c r="M1138" t="b">
        <v>0</v>
      </c>
      <c r="N1138">
        <v>2</v>
      </c>
      <c r="O1138" t="b">
        <v>0</v>
      </c>
      <c r="P1138" t="s">
        <v>8271</v>
      </c>
      <c r="Q1138" s="10">
        <f t="shared" si="70"/>
        <v>10.050000000000001</v>
      </c>
      <c r="R1138">
        <f t="shared" si="71"/>
        <v>100.5</v>
      </c>
      <c r="S1138" t="s">
        <v>8321</v>
      </c>
      <c r="T1138" t="s">
        <v>8322</v>
      </c>
    </row>
    <row r="1139" spans="1:20" ht="43.5" x14ac:dyDescent="0.3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 s="9">
        <f t="shared" si="68"/>
        <v>41877.686111111114</v>
      </c>
      <c r="K1139">
        <v>1406572381</v>
      </c>
      <c r="L1139" s="12">
        <f t="shared" si="69"/>
        <v>41848.772928240738</v>
      </c>
      <c r="M1139" t="b">
        <v>0</v>
      </c>
      <c r="N1139">
        <v>1</v>
      </c>
      <c r="O1139" t="b">
        <v>0</v>
      </c>
      <c r="P1139" t="s">
        <v>8271</v>
      </c>
      <c r="Q1139" s="10">
        <f t="shared" si="70"/>
        <v>0.25</v>
      </c>
      <c r="R1139">
        <f t="shared" si="71"/>
        <v>5</v>
      </c>
      <c r="S1139" t="s">
        <v>8321</v>
      </c>
      <c r="T1139" t="s">
        <v>8322</v>
      </c>
    </row>
    <row r="1140" spans="1:20" ht="58" x14ac:dyDescent="0.3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 s="9">
        <f t="shared" si="68"/>
        <v>42051.301192129627</v>
      </c>
      <c r="K1140">
        <v>1421478823</v>
      </c>
      <c r="L1140" s="12">
        <f t="shared" si="69"/>
        <v>42021.301192129627</v>
      </c>
      <c r="M1140" t="b">
        <v>0</v>
      </c>
      <c r="N1140">
        <v>2</v>
      </c>
      <c r="O1140" t="b">
        <v>0</v>
      </c>
      <c r="P1140" t="s">
        <v>8271</v>
      </c>
      <c r="Q1140" s="10">
        <f t="shared" si="70"/>
        <v>1.3</v>
      </c>
      <c r="R1140">
        <f t="shared" si="71"/>
        <v>13</v>
      </c>
      <c r="S1140" t="s">
        <v>8321</v>
      </c>
      <c r="T1140" t="s">
        <v>8322</v>
      </c>
    </row>
    <row r="1141" spans="1:20" ht="43.5" x14ac:dyDescent="0.3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 s="9">
        <f t="shared" si="68"/>
        <v>41795.938657407409</v>
      </c>
      <c r="K1141">
        <v>1399415500</v>
      </c>
      <c r="L1141" s="12">
        <f t="shared" si="69"/>
        <v>41765.938657407409</v>
      </c>
      <c r="M1141" t="b">
        <v>0</v>
      </c>
      <c r="N1141">
        <v>11</v>
      </c>
      <c r="O1141" t="b">
        <v>0</v>
      </c>
      <c r="P1141" t="s">
        <v>8271</v>
      </c>
      <c r="Q1141" s="10">
        <f t="shared" si="70"/>
        <v>28.050000000000004</v>
      </c>
      <c r="R1141">
        <f t="shared" si="71"/>
        <v>51</v>
      </c>
      <c r="S1141" t="s">
        <v>8321</v>
      </c>
      <c r="T1141" t="s">
        <v>8322</v>
      </c>
    </row>
    <row r="1142" spans="1:20" ht="43.5" x14ac:dyDescent="0.3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 s="9">
        <f t="shared" si="68"/>
        <v>42123.588263888887</v>
      </c>
      <c r="K1142">
        <v>1427724426</v>
      </c>
      <c r="L1142" s="12">
        <f t="shared" si="69"/>
        <v>42093.588263888887</v>
      </c>
      <c r="M1142" t="b">
        <v>0</v>
      </c>
      <c r="N1142">
        <v>6</v>
      </c>
      <c r="O1142" t="b">
        <v>0</v>
      </c>
      <c r="P1142" t="s">
        <v>8271</v>
      </c>
      <c r="Q1142" s="10">
        <f t="shared" si="70"/>
        <v>19.25</v>
      </c>
      <c r="R1142">
        <f t="shared" si="71"/>
        <v>64.166666666666671</v>
      </c>
      <c r="S1142" t="s">
        <v>8321</v>
      </c>
      <c r="T1142" t="s">
        <v>8322</v>
      </c>
    </row>
    <row r="1143" spans="1:20" ht="43.5" x14ac:dyDescent="0.3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 s="9">
        <f t="shared" si="68"/>
        <v>41820.727777777778</v>
      </c>
      <c r="K1143">
        <v>1400547969</v>
      </c>
      <c r="L1143" s="12">
        <f t="shared" si="69"/>
        <v>41779.045937499999</v>
      </c>
      <c r="M1143" t="b">
        <v>0</v>
      </c>
      <c r="N1143">
        <v>13</v>
      </c>
      <c r="O1143" t="b">
        <v>0</v>
      </c>
      <c r="P1143" t="s">
        <v>8271</v>
      </c>
      <c r="Q1143" s="10">
        <f t="shared" si="70"/>
        <v>28.799999999999997</v>
      </c>
      <c r="R1143">
        <f t="shared" si="71"/>
        <v>44.307692307692307</v>
      </c>
      <c r="S1143" t="s">
        <v>8321</v>
      </c>
      <c r="T1143" t="s">
        <v>8322</v>
      </c>
    </row>
    <row r="1144" spans="1:20" ht="43.5" x14ac:dyDescent="0.3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 s="9">
        <f t="shared" si="68"/>
        <v>42020.434722222228</v>
      </c>
      <c r="K1144">
        <v>1418827324</v>
      </c>
      <c r="L1144" s="12">
        <f t="shared" si="69"/>
        <v>41990.612546296295</v>
      </c>
      <c r="M1144" t="b">
        <v>0</v>
      </c>
      <c r="N1144">
        <v>3</v>
      </c>
      <c r="O1144" t="b">
        <v>0</v>
      </c>
      <c r="P1144" t="s">
        <v>8271</v>
      </c>
      <c r="Q1144" s="10">
        <f t="shared" si="70"/>
        <v>10.8</v>
      </c>
      <c r="R1144">
        <f t="shared" si="71"/>
        <v>72</v>
      </c>
      <c r="S1144" t="s">
        <v>8321</v>
      </c>
      <c r="T1144" t="s">
        <v>8322</v>
      </c>
    </row>
    <row r="1145" spans="1:20" ht="43.5" x14ac:dyDescent="0.3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 s="9">
        <f t="shared" si="68"/>
        <v>41934.207638888889</v>
      </c>
      <c r="K1145">
        <v>1410141900</v>
      </c>
      <c r="L1145" s="12">
        <f t="shared" si="69"/>
        <v>41890.086805555555</v>
      </c>
      <c r="M1145" t="b">
        <v>0</v>
      </c>
      <c r="N1145">
        <v>8</v>
      </c>
      <c r="O1145" t="b">
        <v>0</v>
      </c>
      <c r="P1145" t="s">
        <v>8271</v>
      </c>
      <c r="Q1145" s="10">
        <f t="shared" si="70"/>
        <v>36.5</v>
      </c>
      <c r="R1145">
        <f t="shared" si="71"/>
        <v>91.25</v>
      </c>
      <c r="S1145" t="s">
        <v>8321</v>
      </c>
      <c r="T1145" t="s">
        <v>8322</v>
      </c>
    </row>
    <row r="1146" spans="1:20" ht="43.5" x14ac:dyDescent="0.3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 s="9">
        <f t="shared" si="68"/>
        <v>41906.916678240741</v>
      </c>
      <c r="K1146">
        <v>1409608801</v>
      </c>
      <c r="L1146" s="12">
        <f t="shared" si="69"/>
        <v>41883.916678240741</v>
      </c>
      <c r="M1146" t="b">
        <v>0</v>
      </c>
      <c r="N1146">
        <v>4</v>
      </c>
      <c r="O1146" t="b">
        <v>0</v>
      </c>
      <c r="P1146" t="s">
        <v>8271</v>
      </c>
      <c r="Q1146" s="10">
        <f t="shared" si="70"/>
        <v>2.0500000000000003</v>
      </c>
      <c r="R1146">
        <f t="shared" si="71"/>
        <v>10.25</v>
      </c>
      <c r="S1146" t="s">
        <v>8321</v>
      </c>
      <c r="T1146" t="s">
        <v>8322</v>
      </c>
    </row>
    <row r="1147" spans="1:20" ht="43.5" x14ac:dyDescent="0.3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 s="9">
        <f t="shared" si="68"/>
        <v>42490.5</v>
      </c>
      <c r="K1147">
        <v>1458820564</v>
      </c>
      <c r="L1147" s="12">
        <f t="shared" si="69"/>
        <v>42453.49726851852</v>
      </c>
      <c r="M1147" t="b">
        <v>0</v>
      </c>
      <c r="N1147">
        <v>72</v>
      </c>
      <c r="O1147" t="b">
        <v>1</v>
      </c>
      <c r="P1147" t="s">
        <v>8301</v>
      </c>
      <c r="Q1147" s="10">
        <f t="shared" si="70"/>
        <v>169.76511744127936</v>
      </c>
      <c r="R1147">
        <f t="shared" si="71"/>
        <v>47.180555555555557</v>
      </c>
      <c r="S1147" t="s">
        <v>8323</v>
      </c>
      <c r="T1147" t="s">
        <v>8359</v>
      </c>
    </row>
    <row r="1148" spans="1:20" ht="43.5" x14ac:dyDescent="0.3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 s="9">
        <f t="shared" si="68"/>
        <v>41058.829918981479</v>
      </c>
      <c r="K1148">
        <v>1336506905</v>
      </c>
      <c r="L1148" s="12">
        <f t="shared" si="69"/>
        <v>41037.829918981479</v>
      </c>
      <c r="M1148" t="b">
        <v>0</v>
      </c>
      <c r="N1148">
        <v>30</v>
      </c>
      <c r="O1148" t="b">
        <v>0</v>
      </c>
      <c r="P1148" t="s">
        <v>8278</v>
      </c>
      <c r="Q1148" s="10">
        <f t="shared" si="70"/>
        <v>30.666666666666664</v>
      </c>
      <c r="R1148">
        <f t="shared" si="71"/>
        <v>21.466666666666665</v>
      </c>
      <c r="S1148" t="s">
        <v>8329</v>
      </c>
      <c r="T1148" t="s">
        <v>8332</v>
      </c>
    </row>
    <row r="1149" spans="1:20" ht="58" x14ac:dyDescent="0.3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 s="9">
        <f t="shared" si="68"/>
        <v>41735.792407407411</v>
      </c>
      <c r="K1149">
        <v>1395687664</v>
      </c>
      <c r="L1149" s="12">
        <f t="shared" si="69"/>
        <v>41722.792407407411</v>
      </c>
      <c r="M1149" t="b">
        <v>0</v>
      </c>
      <c r="N1149">
        <v>1</v>
      </c>
      <c r="O1149" t="b">
        <v>0</v>
      </c>
      <c r="P1149" t="s">
        <v>8282</v>
      </c>
      <c r="Q1149" s="10">
        <f t="shared" si="70"/>
        <v>0.23809523809523811</v>
      </c>
      <c r="R1149">
        <f t="shared" si="71"/>
        <v>5</v>
      </c>
      <c r="S1149" t="s">
        <v>8337</v>
      </c>
      <c r="T1149" t="s">
        <v>8338</v>
      </c>
    </row>
    <row r="1150" spans="1:20" ht="43.5" x14ac:dyDescent="0.3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 s="9">
        <f t="shared" si="68"/>
        <v>42069.878379629634</v>
      </c>
      <c r="K1150">
        <v>1423083892</v>
      </c>
      <c r="L1150" s="12">
        <f t="shared" si="69"/>
        <v>42039.878379629634</v>
      </c>
      <c r="M1150" t="b">
        <v>0</v>
      </c>
      <c r="N1150">
        <v>59</v>
      </c>
      <c r="O1150" t="b">
        <v>1</v>
      </c>
      <c r="P1150" t="s">
        <v>8292</v>
      </c>
      <c r="Q1150" s="10">
        <f t="shared" si="70"/>
        <v>128.09523809523807</v>
      </c>
      <c r="R1150">
        <f t="shared" si="71"/>
        <v>45.593220338983052</v>
      </c>
      <c r="S1150" t="s">
        <v>8329</v>
      </c>
      <c r="T1150" t="s">
        <v>8350</v>
      </c>
    </row>
    <row r="1151" spans="1:20" ht="43.5" x14ac:dyDescent="0.3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 s="9">
        <f t="shared" si="68"/>
        <v>42512.624699074076</v>
      </c>
      <c r="K1151">
        <v>1461337174</v>
      </c>
      <c r="L1151" s="12">
        <f t="shared" si="69"/>
        <v>42482.624699074076</v>
      </c>
      <c r="M1151" t="b">
        <v>0</v>
      </c>
      <c r="N1151">
        <v>9</v>
      </c>
      <c r="O1151" t="b">
        <v>0</v>
      </c>
      <c r="P1151" t="s">
        <v>8302</v>
      </c>
      <c r="Q1151" s="10">
        <f t="shared" si="70"/>
        <v>50.38095238095238</v>
      </c>
      <c r="R1151">
        <f t="shared" si="71"/>
        <v>117.55555555555556</v>
      </c>
      <c r="S1151" t="s">
        <v>8323</v>
      </c>
      <c r="T1151" t="s">
        <v>8360</v>
      </c>
    </row>
    <row r="1152" spans="1:20" ht="43.5" x14ac:dyDescent="0.3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 s="9">
        <f t="shared" si="68"/>
        <v>41990.119085648148</v>
      </c>
      <c r="K1152">
        <v>1416192689</v>
      </c>
      <c r="L1152" s="12">
        <f t="shared" si="69"/>
        <v>41960.119085648148</v>
      </c>
      <c r="M1152" t="b">
        <v>0</v>
      </c>
      <c r="N1152">
        <v>45</v>
      </c>
      <c r="O1152" t="b">
        <v>1</v>
      </c>
      <c r="P1152" t="s">
        <v>8271</v>
      </c>
      <c r="Q1152" s="10">
        <f t="shared" si="70"/>
        <v>109.76190476190477</v>
      </c>
      <c r="R1152">
        <f t="shared" si="71"/>
        <v>51.222222222222221</v>
      </c>
      <c r="S1152" t="s">
        <v>8321</v>
      </c>
      <c r="T1152" t="s">
        <v>8322</v>
      </c>
    </row>
    <row r="1153" spans="1:20" ht="43.5" x14ac:dyDescent="0.3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 s="9">
        <f t="shared" si="68"/>
        <v>42434.041666666672</v>
      </c>
      <c r="K1153">
        <v>1455230214</v>
      </c>
      <c r="L1153" s="12">
        <f t="shared" si="69"/>
        <v>42411.942291666666</v>
      </c>
      <c r="M1153" t="b">
        <v>0</v>
      </c>
      <c r="N1153">
        <v>13</v>
      </c>
      <c r="O1153" t="b">
        <v>1</v>
      </c>
      <c r="P1153" t="s">
        <v>8271</v>
      </c>
      <c r="Q1153" s="10">
        <f t="shared" si="70"/>
        <v>101.9047619047619</v>
      </c>
      <c r="R1153">
        <f t="shared" si="71"/>
        <v>164.61538461538461</v>
      </c>
      <c r="S1153" t="s">
        <v>8321</v>
      </c>
      <c r="T1153" t="s">
        <v>8322</v>
      </c>
    </row>
    <row r="1154" spans="1:20" ht="58" x14ac:dyDescent="0.3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 s="9">
        <f t="shared" ref="J1154:J1217" si="72">(((I1154/60)/60)/24)+DATE(1970,1,1)</f>
        <v>42535.904861111107</v>
      </c>
      <c r="K1154">
        <v>1462603021</v>
      </c>
      <c r="L1154" s="12">
        <f t="shared" ref="L1154:L1217" si="73">(((K1154/60)/60)/24)+DATE(1970,1,1)</f>
        <v>42497.275706018518</v>
      </c>
      <c r="M1154" t="b">
        <v>0</v>
      </c>
      <c r="N1154">
        <v>27</v>
      </c>
      <c r="O1154" t="b">
        <v>1</v>
      </c>
      <c r="P1154" t="s">
        <v>8271</v>
      </c>
      <c r="Q1154" s="10">
        <f t="shared" ref="Q1154:Q1217" si="74">(E1154/D1154)*100</f>
        <v>100.95190476190474</v>
      </c>
      <c r="R1154">
        <f t="shared" ref="R1154:R1217" si="75">E1154/N1154</f>
        <v>78.518148148148143</v>
      </c>
      <c r="S1154" t="s">
        <v>8321</v>
      </c>
      <c r="T1154" t="s">
        <v>8322</v>
      </c>
    </row>
    <row r="1155" spans="1:20" ht="43.5" x14ac:dyDescent="0.3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 s="9">
        <f t="shared" si="72"/>
        <v>41228</v>
      </c>
      <c r="K1155">
        <v>1351210481</v>
      </c>
      <c r="L1155" s="12">
        <f t="shared" si="73"/>
        <v>41208.010196759256</v>
      </c>
      <c r="M1155" t="b">
        <v>0</v>
      </c>
      <c r="N1155">
        <v>41</v>
      </c>
      <c r="O1155" t="b">
        <v>1</v>
      </c>
      <c r="P1155" t="s">
        <v>8266</v>
      </c>
      <c r="Q1155" s="10">
        <f t="shared" si="74"/>
        <v>108.40909090909091</v>
      </c>
      <c r="R1155">
        <f t="shared" si="75"/>
        <v>58.170731707317074</v>
      </c>
      <c r="S1155" t="s">
        <v>8314</v>
      </c>
      <c r="T1155" t="s">
        <v>8316</v>
      </c>
    </row>
    <row r="1156" spans="1:20" ht="43.5" x14ac:dyDescent="0.3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 s="9">
        <f t="shared" si="72"/>
        <v>42504</v>
      </c>
      <c r="K1156">
        <v>1461605020</v>
      </c>
      <c r="L1156" s="12">
        <f t="shared" si="73"/>
        <v>42485.724768518514</v>
      </c>
      <c r="M1156" t="b">
        <v>0</v>
      </c>
      <c r="N1156">
        <v>60</v>
      </c>
      <c r="O1156" t="b">
        <v>1</v>
      </c>
      <c r="P1156" t="s">
        <v>8266</v>
      </c>
      <c r="Q1156" s="10">
        <f t="shared" si="74"/>
        <v>107.40909090909089</v>
      </c>
      <c r="R1156">
        <f t="shared" si="75"/>
        <v>39.383333333333333</v>
      </c>
      <c r="S1156" t="s">
        <v>8314</v>
      </c>
      <c r="T1156" t="s">
        <v>8316</v>
      </c>
    </row>
    <row r="1157" spans="1:20" ht="43.5" x14ac:dyDescent="0.3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 s="9">
        <f t="shared" si="72"/>
        <v>42700.805706018517</v>
      </c>
      <c r="K1157">
        <v>1477592413</v>
      </c>
      <c r="L1157" s="12">
        <f t="shared" si="73"/>
        <v>42670.764039351852</v>
      </c>
      <c r="M1157" t="b">
        <v>0</v>
      </c>
      <c r="N1157">
        <v>0</v>
      </c>
      <c r="O1157" t="b">
        <v>0</v>
      </c>
      <c r="P1157" t="s">
        <v>8275</v>
      </c>
      <c r="Q1157" s="10">
        <f t="shared" si="74"/>
        <v>0</v>
      </c>
      <c r="R1157" t="e">
        <f t="shared" si="75"/>
        <v>#DIV/0!</v>
      </c>
      <c r="S1157" t="s">
        <v>8326</v>
      </c>
      <c r="T1157" t="s">
        <v>8328</v>
      </c>
    </row>
    <row r="1158" spans="1:20" ht="43.5" x14ac:dyDescent="0.3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 s="9">
        <f t="shared" si="72"/>
        <v>41290.77311342593</v>
      </c>
      <c r="K1158">
        <v>1353177197</v>
      </c>
      <c r="L1158" s="12">
        <f t="shared" si="73"/>
        <v>41230.77311342593</v>
      </c>
      <c r="M1158" t="b">
        <v>0</v>
      </c>
      <c r="N1158">
        <v>2</v>
      </c>
      <c r="O1158" t="b">
        <v>0</v>
      </c>
      <c r="P1158" t="s">
        <v>8278</v>
      </c>
      <c r="Q1158" s="10">
        <f t="shared" si="74"/>
        <v>2.0454545454545454</v>
      </c>
      <c r="R1158">
        <f t="shared" si="75"/>
        <v>22.5</v>
      </c>
      <c r="S1158" t="s">
        <v>8329</v>
      </c>
      <c r="T1158" t="s">
        <v>8332</v>
      </c>
    </row>
    <row r="1159" spans="1:20" ht="43.5" x14ac:dyDescent="0.3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 s="9">
        <f t="shared" si="72"/>
        <v>41604.271516203706</v>
      </c>
      <c r="K1159">
        <v>1382679059</v>
      </c>
      <c r="L1159" s="12">
        <f t="shared" si="73"/>
        <v>41572.229849537034</v>
      </c>
      <c r="M1159" t="b">
        <v>0</v>
      </c>
      <c r="N1159">
        <v>21</v>
      </c>
      <c r="O1159" t="b">
        <v>0</v>
      </c>
      <c r="P1159" t="s">
        <v>8282</v>
      </c>
      <c r="Q1159" s="10">
        <f t="shared" si="74"/>
        <v>38.636363636363633</v>
      </c>
      <c r="R1159">
        <f t="shared" si="75"/>
        <v>40.476190476190474</v>
      </c>
      <c r="S1159" t="s">
        <v>8337</v>
      </c>
      <c r="T1159" t="s">
        <v>8338</v>
      </c>
    </row>
    <row r="1160" spans="1:20" ht="43.5" x14ac:dyDescent="0.3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 s="9">
        <f t="shared" si="72"/>
        <v>42708</v>
      </c>
      <c r="K1160">
        <v>1478431488</v>
      </c>
      <c r="L1160" s="12">
        <f t="shared" si="73"/>
        <v>42680.47555555556</v>
      </c>
      <c r="M1160" t="b">
        <v>0</v>
      </c>
      <c r="N1160">
        <v>103</v>
      </c>
      <c r="O1160" t="b">
        <v>1</v>
      </c>
      <c r="P1160" t="s">
        <v>8285</v>
      </c>
      <c r="Q1160" s="10">
        <f t="shared" si="74"/>
        <v>111.40954545454547</v>
      </c>
      <c r="R1160">
        <f t="shared" si="75"/>
        <v>23.796213592233013</v>
      </c>
      <c r="S1160" t="s">
        <v>8342</v>
      </c>
      <c r="T1160" t="s">
        <v>8343</v>
      </c>
    </row>
    <row r="1161" spans="1:20" ht="43.5" x14ac:dyDescent="0.3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 s="9">
        <f t="shared" si="72"/>
        <v>42727.074976851851</v>
      </c>
      <c r="K1161">
        <v>1480729678</v>
      </c>
      <c r="L1161" s="12">
        <f t="shared" si="73"/>
        <v>42707.074976851851</v>
      </c>
      <c r="M1161" t="b">
        <v>0</v>
      </c>
      <c r="N1161">
        <v>93</v>
      </c>
      <c r="O1161" t="b">
        <v>1</v>
      </c>
      <c r="P1161" t="s">
        <v>8276</v>
      </c>
      <c r="Q1161" s="10">
        <f t="shared" si="74"/>
        <v>212.40909090909091</v>
      </c>
      <c r="R1161">
        <f t="shared" si="75"/>
        <v>50.247311827956992</v>
      </c>
      <c r="S1161" t="s">
        <v>8329</v>
      </c>
      <c r="T1161" t="s">
        <v>8330</v>
      </c>
    </row>
    <row r="1162" spans="1:20" ht="43.5" x14ac:dyDescent="0.3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 s="9">
        <f t="shared" si="72"/>
        <v>41300.21497685185</v>
      </c>
      <c r="K1162">
        <v>1356584974</v>
      </c>
      <c r="L1162" s="12">
        <f t="shared" si="73"/>
        <v>41270.21497685185</v>
      </c>
      <c r="M1162" t="b">
        <v>0</v>
      </c>
      <c r="N1162">
        <v>44</v>
      </c>
      <c r="O1162" t="b">
        <v>1</v>
      </c>
      <c r="P1162" t="s">
        <v>8279</v>
      </c>
      <c r="Q1162" s="10">
        <f t="shared" si="74"/>
        <v>107.04545454545456</v>
      </c>
      <c r="R1162">
        <f t="shared" si="75"/>
        <v>53.522727272727273</v>
      </c>
      <c r="S1162" t="s">
        <v>8329</v>
      </c>
      <c r="T1162" t="s">
        <v>8333</v>
      </c>
    </row>
    <row r="1163" spans="1:20" ht="29" x14ac:dyDescent="0.3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 s="9">
        <f t="shared" si="72"/>
        <v>42166.75100694444</v>
      </c>
      <c r="K1163">
        <v>1431453687</v>
      </c>
      <c r="L1163" s="12">
        <f t="shared" si="73"/>
        <v>42136.75100694444</v>
      </c>
      <c r="M1163" t="b">
        <v>0</v>
      </c>
      <c r="N1163">
        <v>205</v>
      </c>
      <c r="O1163" t="b">
        <v>1</v>
      </c>
      <c r="P1163" t="s">
        <v>8297</v>
      </c>
      <c r="Q1163" s="10">
        <f t="shared" si="74"/>
        <v>146.5</v>
      </c>
      <c r="R1163">
        <f t="shared" si="75"/>
        <v>15.721951219512196</v>
      </c>
      <c r="S1163" t="s">
        <v>8337</v>
      </c>
      <c r="T1163" t="s">
        <v>8355</v>
      </c>
    </row>
    <row r="1164" spans="1:20" ht="43.5" x14ac:dyDescent="0.3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 s="9">
        <f t="shared" si="72"/>
        <v>41580.867673611108</v>
      </c>
      <c r="K1164">
        <v>1380833367</v>
      </c>
      <c r="L1164" s="12">
        <f t="shared" si="73"/>
        <v>41550.867673611108</v>
      </c>
      <c r="M1164" t="b">
        <v>1</v>
      </c>
      <c r="N1164">
        <v>67</v>
      </c>
      <c r="O1164" t="b">
        <v>1</v>
      </c>
      <c r="P1164" t="s">
        <v>8271</v>
      </c>
      <c r="Q1164" s="10">
        <f t="shared" si="74"/>
        <v>105.95454545454545</v>
      </c>
      <c r="R1164">
        <f t="shared" si="75"/>
        <v>34.791044776119406</v>
      </c>
      <c r="S1164" t="s">
        <v>8321</v>
      </c>
      <c r="T1164" t="s">
        <v>8322</v>
      </c>
    </row>
    <row r="1165" spans="1:20" ht="58" x14ac:dyDescent="0.3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 s="9">
        <f t="shared" si="72"/>
        <v>41868.649583333332</v>
      </c>
      <c r="K1165">
        <v>1403105724</v>
      </c>
      <c r="L1165" s="12">
        <f t="shared" si="73"/>
        <v>41808.649583333332</v>
      </c>
      <c r="M1165" t="b">
        <v>0</v>
      </c>
      <c r="N1165">
        <v>20</v>
      </c>
      <c r="O1165" t="b">
        <v>1</v>
      </c>
      <c r="P1165" t="s">
        <v>8271</v>
      </c>
      <c r="Q1165" s="10">
        <f t="shared" si="74"/>
        <v>100.45454545454547</v>
      </c>
      <c r="R1165">
        <f t="shared" si="75"/>
        <v>110.5</v>
      </c>
      <c r="S1165" t="s">
        <v>8321</v>
      </c>
      <c r="T1165" t="s">
        <v>8322</v>
      </c>
    </row>
    <row r="1166" spans="1:20" ht="29" x14ac:dyDescent="0.3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 s="9">
        <f t="shared" si="72"/>
        <v>41823.710231481484</v>
      </c>
      <c r="K1166">
        <v>1401814964</v>
      </c>
      <c r="L1166" s="12">
        <f t="shared" si="73"/>
        <v>41793.710231481484</v>
      </c>
      <c r="M1166" t="b">
        <v>0</v>
      </c>
      <c r="N1166">
        <v>0</v>
      </c>
      <c r="O1166" t="b">
        <v>0</v>
      </c>
      <c r="P1166" t="s">
        <v>8271</v>
      </c>
      <c r="Q1166" s="10">
        <f t="shared" si="74"/>
        <v>0</v>
      </c>
      <c r="R1166" t="e">
        <f t="shared" si="75"/>
        <v>#DIV/0!</v>
      </c>
      <c r="S1166" t="s">
        <v>8321</v>
      </c>
      <c r="T1166" t="s">
        <v>8322</v>
      </c>
    </row>
    <row r="1167" spans="1:20" ht="58" x14ac:dyDescent="0.3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 s="9">
        <f t="shared" si="72"/>
        <v>41397.572280092594</v>
      </c>
      <c r="K1167">
        <v>1364996645</v>
      </c>
      <c r="L1167" s="12">
        <f t="shared" si="73"/>
        <v>41367.572280092594</v>
      </c>
      <c r="M1167" t="b">
        <v>0</v>
      </c>
      <c r="N1167">
        <v>74</v>
      </c>
      <c r="O1167" t="b">
        <v>1</v>
      </c>
      <c r="P1167" t="s">
        <v>8274</v>
      </c>
      <c r="Q1167" s="10">
        <f t="shared" si="74"/>
        <v>179.09909909909908</v>
      </c>
      <c r="R1167">
        <f t="shared" si="75"/>
        <v>53.729729729729726</v>
      </c>
      <c r="S1167" t="s">
        <v>8326</v>
      </c>
      <c r="T1167" t="s">
        <v>8327</v>
      </c>
    </row>
    <row r="1168" spans="1:20" ht="43.5" x14ac:dyDescent="0.3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 s="9">
        <f t="shared" si="72"/>
        <v>42071.539641203708</v>
      </c>
      <c r="K1168">
        <v>1423231025</v>
      </c>
      <c r="L1168" s="12">
        <f t="shared" si="73"/>
        <v>42041.581307870365</v>
      </c>
      <c r="M1168" t="b">
        <v>0</v>
      </c>
      <c r="N1168">
        <v>12</v>
      </c>
      <c r="O1168" t="b">
        <v>0</v>
      </c>
      <c r="P1168" t="s">
        <v>8271</v>
      </c>
      <c r="Q1168" s="10">
        <f t="shared" si="74"/>
        <v>15.737410071942445</v>
      </c>
      <c r="R1168">
        <f t="shared" si="75"/>
        <v>29.166666666666668</v>
      </c>
      <c r="S1168" t="s">
        <v>8321</v>
      </c>
      <c r="T1168" t="s">
        <v>8322</v>
      </c>
    </row>
    <row r="1169" spans="1:20" ht="43.5" x14ac:dyDescent="0.3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 s="9">
        <f t="shared" si="72"/>
        <v>41965.551319444443</v>
      </c>
      <c r="K1169">
        <v>1414066434</v>
      </c>
      <c r="L1169" s="12">
        <f t="shared" si="73"/>
        <v>41935.509652777779</v>
      </c>
      <c r="M1169" t="b">
        <v>0</v>
      </c>
      <c r="N1169">
        <v>1</v>
      </c>
      <c r="O1169" t="b">
        <v>0</v>
      </c>
      <c r="P1169" t="s">
        <v>8289</v>
      </c>
      <c r="Q1169" s="10">
        <f t="shared" si="74"/>
        <v>0.44444444444444442</v>
      </c>
      <c r="R1169">
        <f t="shared" si="75"/>
        <v>10</v>
      </c>
      <c r="S1169" t="s">
        <v>8342</v>
      </c>
      <c r="T1169" t="s">
        <v>8347</v>
      </c>
    </row>
    <row r="1170" spans="1:20" ht="43.5" x14ac:dyDescent="0.3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 s="9">
        <f t="shared" si="72"/>
        <v>42620.472685185188</v>
      </c>
      <c r="K1170">
        <v>1470655240</v>
      </c>
      <c r="L1170" s="12">
        <f t="shared" si="73"/>
        <v>42590.472685185188</v>
      </c>
      <c r="M1170" t="b">
        <v>1</v>
      </c>
      <c r="N1170">
        <v>50</v>
      </c>
      <c r="O1170" t="b">
        <v>1</v>
      </c>
      <c r="P1170" t="s">
        <v>8271</v>
      </c>
      <c r="Q1170" s="10">
        <f t="shared" si="74"/>
        <v>127.82222222222221</v>
      </c>
      <c r="R1170">
        <f t="shared" si="75"/>
        <v>57.52</v>
      </c>
      <c r="S1170" t="s">
        <v>8321</v>
      </c>
      <c r="T1170" t="s">
        <v>8322</v>
      </c>
    </row>
    <row r="1171" spans="1:20" ht="43.5" x14ac:dyDescent="0.3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 s="9">
        <f t="shared" si="72"/>
        <v>40688.166666666664</v>
      </c>
      <c r="K1171">
        <v>1301950070</v>
      </c>
      <c r="L1171" s="12">
        <f t="shared" si="73"/>
        <v>40637.866550925923</v>
      </c>
      <c r="M1171" t="b">
        <v>1</v>
      </c>
      <c r="N1171">
        <v>61</v>
      </c>
      <c r="O1171" t="b">
        <v>1</v>
      </c>
      <c r="P1171" t="s">
        <v>8269</v>
      </c>
      <c r="Q1171" s="10">
        <f t="shared" si="74"/>
        <v>152.60869565217391</v>
      </c>
      <c r="R1171">
        <f t="shared" si="75"/>
        <v>57.540983606557376</v>
      </c>
      <c r="S1171" t="s">
        <v>8314</v>
      </c>
      <c r="T1171" t="s">
        <v>8319</v>
      </c>
    </row>
    <row r="1172" spans="1:20" ht="43.5" x14ac:dyDescent="0.3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 s="9">
        <f t="shared" si="72"/>
        <v>40692.041666666664</v>
      </c>
      <c r="K1172">
        <v>1304376478</v>
      </c>
      <c r="L1172" s="12">
        <f t="shared" si="73"/>
        <v>40665.949976851851</v>
      </c>
      <c r="M1172" t="b">
        <v>0</v>
      </c>
      <c r="N1172">
        <v>38</v>
      </c>
      <c r="O1172" t="b">
        <v>1</v>
      </c>
      <c r="P1172" t="s">
        <v>8276</v>
      </c>
      <c r="Q1172" s="10">
        <f t="shared" si="74"/>
        <v>123.2608695652174</v>
      </c>
      <c r="R1172">
        <f t="shared" si="75"/>
        <v>74.60526315789474</v>
      </c>
      <c r="S1172" t="s">
        <v>8329</v>
      </c>
      <c r="T1172" t="s">
        <v>8330</v>
      </c>
    </row>
    <row r="1173" spans="1:20" ht="43.5" x14ac:dyDescent="0.3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 s="9">
        <f t="shared" si="72"/>
        <v>40622.662986111114</v>
      </c>
      <c r="K1173">
        <v>1298048082</v>
      </c>
      <c r="L1173" s="12">
        <f t="shared" si="73"/>
        <v>40592.704652777778</v>
      </c>
      <c r="M1173" t="b">
        <v>0</v>
      </c>
      <c r="N1173">
        <v>90</v>
      </c>
      <c r="O1173" t="b">
        <v>1</v>
      </c>
      <c r="P1173" t="s">
        <v>8292</v>
      </c>
      <c r="Q1173" s="10">
        <f t="shared" si="74"/>
        <v>125.26086956521738</v>
      </c>
      <c r="R1173">
        <f t="shared" si="75"/>
        <v>32.011111111111113</v>
      </c>
      <c r="S1173" t="s">
        <v>8329</v>
      </c>
      <c r="T1173" t="s">
        <v>8350</v>
      </c>
    </row>
    <row r="1174" spans="1:20" ht="43.5" x14ac:dyDescent="0.3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 s="9">
        <f t="shared" si="72"/>
        <v>41639.291666666664</v>
      </c>
      <c r="K1174">
        <v>1385585434</v>
      </c>
      <c r="L1174" s="12">
        <f t="shared" si="73"/>
        <v>41605.868449074071</v>
      </c>
      <c r="M1174" t="b">
        <v>1</v>
      </c>
      <c r="N1174">
        <v>85</v>
      </c>
      <c r="O1174" t="b">
        <v>1</v>
      </c>
      <c r="P1174" t="s">
        <v>8279</v>
      </c>
      <c r="Q1174" s="10">
        <f t="shared" si="74"/>
        <v>170.65217391304347</v>
      </c>
      <c r="R1174">
        <f t="shared" si="75"/>
        <v>46.176470588235297</v>
      </c>
      <c r="S1174" t="s">
        <v>8329</v>
      </c>
      <c r="T1174" t="s">
        <v>8333</v>
      </c>
    </row>
    <row r="1175" spans="1:20" ht="58" x14ac:dyDescent="0.3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 s="9">
        <f t="shared" si="72"/>
        <v>41974.125</v>
      </c>
      <c r="K1175">
        <v>1414610126</v>
      </c>
      <c r="L1175" s="12">
        <f t="shared" si="73"/>
        <v>41941.802384259259</v>
      </c>
      <c r="M1175" t="b">
        <v>1</v>
      </c>
      <c r="N1175">
        <v>73</v>
      </c>
      <c r="O1175" t="b">
        <v>1</v>
      </c>
      <c r="P1175" t="s">
        <v>8285</v>
      </c>
      <c r="Q1175" s="10">
        <f t="shared" si="74"/>
        <v>175.95744680851064</v>
      </c>
      <c r="R1175">
        <f t="shared" si="75"/>
        <v>56.643835616438359</v>
      </c>
      <c r="S1175" t="s">
        <v>8342</v>
      </c>
      <c r="T1175" t="s">
        <v>8343</v>
      </c>
    </row>
    <row r="1176" spans="1:20" ht="29" x14ac:dyDescent="0.3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 s="9">
        <f t="shared" si="72"/>
        <v>41441.866608796299</v>
      </c>
      <c r="K1176">
        <v>1368823675</v>
      </c>
      <c r="L1176" s="12">
        <f t="shared" si="73"/>
        <v>41411.866608796299</v>
      </c>
      <c r="M1176" t="b">
        <v>0</v>
      </c>
      <c r="N1176">
        <v>0</v>
      </c>
      <c r="O1176" t="b">
        <v>0</v>
      </c>
      <c r="P1176" t="s">
        <v>8275</v>
      </c>
      <c r="Q1176" s="10">
        <f t="shared" si="74"/>
        <v>0</v>
      </c>
      <c r="R1176" t="e">
        <f t="shared" si="75"/>
        <v>#DIV/0!</v>
      </c>
      <c r="S1176" t="s">
        <v>8326</v>
      </c>
      <c r="T1176" t="s">
        <v>8328</v>
      </c>
    </row>
    <row r="1177" spans="1:20" ht="29" x14ac:dyDescent="0.3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 s="9">
        <f t="shared" si="72"/>
        <v>42810.900810185187</v>
      </c>
      <c r="K1177">
        <v>1487111830</v>
      </c>
      <c r="L1177" s="12">
        <f t="shared" si="73"/>
        <v>42780.942476851851</v>
      </c>
      <c r="M1177" t="b">
        <v>0</v>
      </c>
      <c r="N1177">
        <v>14</v>
      </c>
      <c r="O1177" t="b">
        <v>0</v>
      </c>
      <c r="P1177" t="s">
        <v>8293</v>
      </c>
      <c r="Q1177" s="10">
        <f t="shared" si="74"/>
        <v>100</v>
      </c>
      <c r="R1177">
        <f t="shared" si="75"/>
        <v>171.42857142857142</v>
      </c>
      <c r="S1177" t="s">
        <v>8329</v>
      </c>
      <c r="T1177" t="s">
        <v>8351</v>
      </c>
    </row>
    <row r="1178" spans="1:20" ht="43.5" x14ac:dyDescent="0.3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 s="9">
        <f t="shared" si="72"/>
        <v>42491.458402777775</v>
      </c>
      <c r="K1178">
        <v>1456920006</v>
      </c>
      <c r="L1178" s="12">
        <f t="shared" si="73"/>
        <v>42431.500069444446</v>
      </c>
      <c r="M1178" t="b">
        <v>0</v>
      </c>
      <c r="N1178">
        <v>56</v>
      </c>
      <c r="O1178" t="b">
        <v>1</v>
      </c>
      <c r="P1178" t="s">
        <v>8303</v>
      </c>
      <c r="Q1178" s="10">
        <f t="shared" si="74"/>
        <v>105.5</v>
      </c>
      <c r="R1178">
        <f t="shared" si="75"/>
        <v>45.214285714285715</v>
      </c>
      <c r="S1178" t="s">
        <v>8321</v>
      </c>
      <c r="T1178" t="s">
        <v>8361</v>
      </c>
    </row>
    <row r="1179" spans="1:20" ht="43.5" x14ac:dyDescent="0.3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 s="9">
        <f t="shared" si="72"/>
        <v>42691.483726851846</v>
      </c>
      <c r="K1179">
        <v>1476786994</v>
      </c>
      <c r="L1179" s="12">
        <f t="shared" si="73"/>
        <v>42661.442060185189</v>
      </c>
      <c r="M1179" t="b">
        <v>0</v>
      </c>
      <c r="N1179">
        <v>14</v>
      </c>
      <c r="O1179" t="b">
        <v>1</v>
      </c>
      <c r="P1179" t="s">
        <v>8271</v>
      </c>
      <c r="Q1179" s="10">
        <f t="shared" si="74"/>
        <v>100</v>
      </c>
      <c r="R1179">
        <f t="shared" si="75"/>
        <v>171.42857142857142</v>
      </c>
      <c r="S1179" t="s">
        <v>8321</v>
      </c>
      <c r="T1179" t="s">
        <v>8322</v>
      </c>
    </row>
    <row r="1180" spans="1:20" ht="29" x14ac:dyDescent="0.3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 s="9">
        <f t="shared" si="72"/>
        <v>42049.819212962961</v>
      </c>
      <c r="K1180">
        <v>1418758780</v>
      </c>
      <c r="L1180" s="12">
        <f t="shared" si="73"/>
        <v>41989.819212962961</v>
      </c>
      <c r="M1180" t="b">
        <v>0</v>
      </c>
      <c r="N1180">
        <v>36</v>
      </c>
      <c r="O1180" t="b">
        <v>1</v>
      </c>
      <c r="P1180" t="s">
        <v>8305</v>
      </c>
      <c r="Q1180" s="10">
        <f t="shared" si="74"/>
        <v>105.04166666666667</v>
      </c>
      <c r="R1180">
        <f t="shared" si="75"/>
        <v>70.027777777777771</v>
      </c>
      <c r="S1180" t="s">
        <v>8321</v>
      </c>
      <c r="T1180" t="s">
        <v>8363</v>
      </c>
    </row>
    <row r="1181" spans="1:20" ht="43.5" x14ac:dyDescent="0.3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 s="9">
        <f t="shared" si="72"/>
        <v>41881.229166666664</v>
      </c>
      <c r="K1181">
        <v>1405957098</v>
      </c>
      <c r="L1181" s="12">
        <f t="shared" si="73"/>
        <v>41841.651597222226</v>
      </c>
      <c r="M1181" t="b">
        <v>0</v>
      </c>
      <c r="N1181">
        <v>14</v>
      </c>
      <c r="O1181" t="b">
        <v>0</v>
      </c>
      <c r="P1181" t="s">
        <v>8271</v>
      </c>
      <c r="Q1181" s="10">
        <f t="shared" si="74"/>
        <v>26.937422295897225</v>
      </c>
      <c r="R1181">
        <f t="shared" si="75"/>
        <v>46.428571428571431</v>
      </c>
      <c r="S1181" t="s">
        <v>8321</v>
      </c>
      <c r="T1181" t="s">
        <v>8322</v>
      </c>
    </row>
    <row r="1182" spans="1:20" ht="58" x14ac:dyDescent="0.3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 s="9">
        <f t="shared" si="72"/>
        <v>42607.452731481477</v>
      </c>
      <c r="K1182">
        <v>1469443916</v>
      </c>
      <c r="L1182" s="12">
        <f t="shared" si="73"/>
        <v>42576.452731481477</v>
      </c>
      <c r="M1182" t="b">
        <v>0</v>
      </c>
      <c r="N1182">
        <v>48</v>
      </c>
      <c r="O1182" t="b">
        <v>1</v>
      </c>
      <c r="P1182" t="s">
        <v>8269</v>
      </c>
      <c r="Q1182" s="10">
        <f t="shared" si="74"/>
        <v>105.9591836734694</v>
      </c>
      <c r="R1182">
        <f t="shared" si="75"/>
        <v>54.083333333333336</v>
      </c>
      <c r="S1182" t="s">
        <v>8314</v>
      </c>
      <c r="T1182" t="s">
        <v>8319</v>
      </c>
    </row>
    <row r="1183" spans="1:20" ht="43.5" x14ac:dyDescent="0.3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 s="9">
        <f t="shared" si="72"/>
        <v>42231.32707175926</v>
      </c>
      <c r="K1183">
        <v>1436860259</v>
      </c>
      <c r="L1183" s="12">
        <f t="shared" si="73"/>
        <v>42199.32707175926</v>
      </c>
      <c r="M1183" t="b">
        <v>0</v>
      </c>
      <c r="N1183">
        <v>1019</v>
      </c>
      <c r="O1183" t="b">
        <v>1</v>
      </c>
      <c r="P1183" t="s">
        <v>8295</v>
      </c>
      <c r="Q1183" s="10">
        <f t="shared" si="74"/>
        <v>296.87520259319291</v>
      </c>
      <c r="R1183">
        <f t="shared" si="75"/>
        <v>7.1902649656526005</v>
      </c>
      <c r="S1183" t="s">
        <v>8323</v>
      </c>
      <c r="T1183" t="s">
        <v>8353</v>
      </c>
    </row>
    <row r="1184" spans="1:20" ht="43.5" x14ac:dyDescent="0.3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 s="9">
        <f t="shared" si="72"/>
        <v>41405.057222222218</v>
      </c>
      <c r="K1184">
        <v>1365643344</v>
      </c>
      <c r="L1184" s="12">
        <f t="shared" si="73"/>
        <v>41375.057222222218</v>
      </c>
      <c r="M1184" t="b">
        <v>0</v>
      </c>
      <c r="N1184">
        <v>66</v>
      </c>
      <c r="O1184" t="b">
        <v>1</v>
      </c>
      <c r="P1184" t="s">
        <v>8265</v>
      </c>
      <c r="Q1184" s="10">
        <f t="shared" si="74"/>
        <v>110.04</v>
      </c>
      <c r="R1184">
        <f t="shared" si="75"/>
        <v>41.68181818181818</v>
      </c>
      <c r="S1184" t="s">
        <v>8314</v>
      </c>
      <c r="T1184" t="s">
        <v>8315</v>
      </c>
    </row>
    <row r="1185" spans="1:20" ht="43.5" x14ac:dyDescent="0.3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 s="9">
        <f t="shared" si="72"/>
        <v>40332.070138888892</v>
      </c>
      <c r="K1185">
        <v>1274705803</v>
      </c>
      <c r="L1185" s="12">
        <f t="shared" si="73"/>
        <v>40322.53938657407</v>
      </c>
      <c r="M1185" t="b">
        <v>0</v>
      </c>
      <c r="N1185">
        <v>25</v>
      </c>
      <c r="O1185" t="b">
        <v>1</v>
      </c>
      <c r="P1185" t="s">
        <v>8266</v>
      </c>
      <c r="Q1185" s="10">
        <f t="shared" si="74"/>
        <v>104.60000000000001</v>
      </c>
      <c r="R1185">
        <f t="shared" si="75"/>
        <v>104.6</v>
      </c>
      <c r="S1185" t="s">
        <v>8314</v>
      </c>
      <c r="T1185" t="s">
        <v>8316</v>
      </c>
    </row>
    <row r="1186" spans="1:20" ht="43.5" x14ac:dyDescent="0.3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 s="9">
        <f t="shared" si="72"/>
        <v>41930.505312499998</v>
      </c>
      <c r="K1186">
        <v>1411042059</v>
      </c>
      <c r="L1186" s="12">
        <f t="shared" si="73"/>
        <v>41900.505312499998</v>
      </c>
      <c r="M1186" t="b">
        <v>0</v>
      </c>
      <c r="N1186">
        <v>10</v>
      </c>
      <c r="O1186" t="b">
        <v>0</v>
      </c>
      <c r="P1186" t="s">
        <v>8268</v>
      </c>
      <c r="Q1186" s="10">
        <f t="shared" si="74"/>
        <v>22.400000000000002</v>
      </c>
      <c r="R1186">
        <f t="shared" si="75"/>
        <v>56</v>
      </c>
      <c r="S1186" t="s">
        <v>8314</v>
      </c>
      <c r="T1186" t="s">
        <v>8318</v>
      </c>
    </row>
    <row r="1187" spans="1:20" ht="43.5" x14ac:dyDescent="0.3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 s="9">
        <f t="shared" si="72"/>
        <v>42435.996886574074</v>
      </c>
      <c r="K1187">
        <v>1452124531</v>
      </c>
      <c r="L1187" s="12">
        <f t="shared" si="73"/>
        <v>42375.996886574074</v>
      </c>
      <c r="M1187" t="b">
        <v>0</v>
      </c>
      <c r="N1187">
        <v>3</v>
      </c>
      <c r="O1187" t="b">
        <v>0</v>
      </c>
      <c r="P1187" t="s">
        <v>8268</v>
      </c>
      <c r="Q1187" s="10">
        <f t="shared" si="74"/>
        <v>0.12</v>
      </c>
      <c r="R1187">
        <f t="shared" si="75"/>
        <v>1</v>
      </c>
      <c r="S1187" t="s">
        <v>8314</v>
      </c>
      <c r="T1187" t="s">
        <v>8318</v>
      </c>
    </row>
    <row r="1188" spans="1:20" ht="43.5" x14ac:dyDescent="0.3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 s="9">
        <f t="shared" si="72"/>
        <v>42783.875</v>
      </c>
      <c r="K1188">
        <v>1483734100</v>
      </c>
      <c r="L1188" s="12">
        <f t="shared" si="73"/>
        <v>42741.848379629635</v>
      </c>
      <c r="M1188" t="b">
        <v>0</v>
      </c>
      <c r="N1188">
        <v>8</v>
      </c>
      <c r="O1188" t="b">
        <v>0</v>
      </c>
      <c r="P1188" t="s">
        <v>8268</v>
      </c>
      <c r="Q1188" s="10">
        <f t="shared" si="74"/>
        <v>10.48</v>
      </c>
      <c r="R1188">
        <f t="shared" si="75"/>
        <v>32.75</v>
      </c>
      <c r="S1188" t="s">
        <v>8314</v>
      </c>
      <c r="T1188" t="s">
        <v>8318</v>
      </c>
    </row>
    <row r="1189" spans="1:20" ht="43.5" x14ac:dyDescent="0.3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 s="9">
        <f t="shared" si="72"/>
        <v>42033.847962962958</v>
      </c>
      <c r="K1189">
        <v>1417378864</v>
      </c>
      <c r="L1189" s="12">
        <f t="shared" si="73"/>
        <v>41973.847962962958</v>
      </c>
      <c r="M1189" t="b">
        <v>0</v>
      </c>
      <c r="N1189">
        <v>8</v>
      </c>
      <c r="O1189" t="b">
        <v>0</v>
      </c>
      <c r="P1189" t="s">
        <v>8268</v>
      </c>
      <c r="Q1189" s="10">
        <f t="shared" si="74"/>
        <v>29.84</v>
      </c>
      <c r="R1189">
        <f t="shared" si="75"/>
        <v>93.25</v>
      </c>
      <c r="S1189" t="s">
        <v>8314</v>
      </c>
      <c r="T1189" t="s">
        <v>8318</v>
      </c>
    </row>
    <row r="1190" spans="1:20" ht="29" x14ac:dyDescent="0.3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 s="9">
        <f t="shared" si="72"/>
        <v>40600.24800925926</v>
      </c>
      <c r="K1190">
        <v>1294811828</v>
      </c>
      <c r="L1190" s="12">
        <f t="shared" si="73"/>
        <v>40555.24800925926</v>
      </c>
      <c r="M1190" t="b">
        <v>1</v>
      </c>
      <c r="N1190">
        <v>145</v>
      </c>
      <c r="O1190" t="b">
        <v>1</v>
      </c>
      <c r="P1190" t="s">
        <v>8269</v>
      </c>
      <c r="Q1190" s="10">
        <f t="shared" si="74"/>
        <v>240</v>
      </c>
      <c r="R1190">
        <f t="shared" si="75"/>
        <v>41.379310344827587</v>
      </c>
      <c r="S1190" t="s">
        <v>8314</v>
      </c>
      <c r="T1190" t="s">
        <v>8319</v>
      </c>
    </row>
    <row r="1191" spans="1:20" ht="58" x14ac:dyDescent="0.3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 s="9">
        <f t="shared" si="72"/>
        <v>41115.742800925924</v>
      </c>
      <c r="K1191">
        <v>1341856178</v>
      </c>
      <c r="L1191" s="12">
        <f t="shared" si="73"/>
        <v>41099.742800925924</v>
      </c>
      <c r="M1191" t="b">
        <v>0</v>
      </c>
      <c r="N1191">
        <v>55</v>
      </c>
      <c r="O1191" t="b">
        <v>1</v>
      </c>
      <c r="P1191" t="s">
        <v>8269</v>
      </c>
      <c r="Q1191" s="10">
        <f t="shared" si="74"/>
        <v>126.84</v>
      </c>
      <c r="R1191">
        <f t="shared" si="75"/>
        <v>57.654545454545456</v>
      </c>
      <c r="S1191" t="s">
        <v>8314</v>
      </c>
      <c r="T1191" t="s">
        <v>8319</v>
      </c>
    </row>
    <row r="1192" spans="1:20" ht="58" x14ac:dyDescent="0.3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 s="9">
        <f t="shared" si="72"/>
        <v>41609.876180555555</v>
      </c>
      <c r="K1192">
        <v>1383076902</v>
      </c>
      <c r="L1192" s="12">
        <f t="shared" si="73"/>
        <v>41576.834513888891</v>
      </c>
      <c r="M1192" t="b">
        <v>0</v>
      </c>
      <c r="N1192">
        <v>2</v>
      </c>
      <c r="O1192" t="b">
        <v>0</v>
      </c>
      <c r="P1192" t="s">
        <v>8270</v>
      </c>
      <c r="Q1192" s="10">
        <f t="shared" si="74"/>
        <v>5</v>
      </c>
      <c r="R1192">
        <f t="shared" si="75"/>
        <v>62.5</v>
      </c>
      <c r="S1192" t="s">
        <v>8314</v>
      </c>
      <c r="T1192" t="s">
        <v>8320</v>
      </c>
    </row>
    <row r="1193" spans="1:20" ht="43.5" x14ac:dyDescent="0.3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 s="9">
        <f t="shared" si="72"/>
        <v>41773.758043981477</v>
      </c>
      <c r="K1193">
        <v>1398363095</v>
      </c>
      <c r="L1193" s="12">
        <f t="shared" si="73"/>
        <v>41753.758043981477</v>
      </c>
      <c r="M1193" t="b">
        <v>0</v>
      </c>
      <c r="N1193">
        <v>4</v>
      </c>
      <c r="O1193" t="b">
        <v>0</v>
      </c>
      <c r="P1193" t="s">
        <v>8270</v>
      </c>
      <c r="Q1193" s="10">
        <f t="shared" si="74"/>
        <v>3.2804000000000002</v>
      </c>
      <c r="R1193">
        <f t="shared" si="75"/>
        <v>20.502500000000001</v>
      </c>
      <c r="S1193" t="s">
        <v>8314</v>
      </c>
      <c r="T1193" t="s">
        <v>8320</v>
      </c>
    </row>
    <row r="1194" spans="1:20" ht="58" x14ac:dyDescent="0.3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 s="9">
        <f t="shared" si="72"/>
        <v>42193.636828703704</v>
      </c>
      <c r="K1194">
        <v>1433776622</v>
      </c>
      <c r="L1194" s="12">
        <f t="shared" si="73"/>
        <v>42163.636828703704</v>
      </c>
      <c r="M1194" t="b">
        <v>0</v>
      </c>
      <c r="N1194">
        <v>8</v>
      </c>
      <c r="O1194" t="b">
        <v>0</v>
      </c>
      <c r="P1194" t="s">
        <v>8272</v>
      </c>
      <c r="Q1194" s="10">
        <f t="shared" si="74"/>
        <v>2.7199999999999998</v>
      </c>
      <c r="R1194">
        <f t="shared" si="75"/>
        <v>8.5</v>
      </c>
      <c r="S1194" t="s">
        <v>8323</v>
      </c>
      <c r="T1194" t="s">
        <v>8324</v>
      </c>
    </row>
    <row r="1195" spans="1:20" ht="43.5" x14ac:dyDescent="0.3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 s="9">
        <f t="shared" si="72"/>
        <v>42370.847361111111</v>
      </c>
      <c r="K1195">
        <v>1449087612</v>
      </c>
      <c r="L1195" s="12">
        <f t="shared" si="73"/>
        <v>42340.847361111111</v>
      </c>
      <c r="M1195" t="b">
        <v>0</v>
      </c>
      <c r="N1195">
        <v>1</v>
      </c>
      <c r="O1195" t="b">
        <v>0</v>
      </c>
      <c r="P1195" t="s">
        <v>8272</v>
      </c>
      <c r="Q1195" s="10">
        <f t="shared" si="74"/>
        <v>0.8</v>
      </c>
      <c r="R1195">
        <f t="shared" si="75"/>
        <v>20</v>
      </c>
      <c r="S1195" t="s">
        <v>8323</v>
      </c>
      <c r="T1195" t="s">
        <v>8324</v>
      </c>
    </row>
    <row r="1196" spans="1:20" ht="43.5" x14ac:dyDescent="0.3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 s="9">
        <f t="shared" si="72"/>
        <v>42312.757962962962</v>
      </c>
      <c r="K1196">
        <v>1444065088</v>
      </c>
      <c r="L1196" s="12">
        <f t="shared" si="73"/>
        <v>42282.71629629629</v>
      </c>
      <c r="M1196" t="b">
        <v>0</v>
      </c>
      <c r="N1196">
        <v>0</v>
      </c>
      <c r="O1196" t="b">
        <v>0</v>
      </c>
      <c r="P1196" t="s">
        <v>8272</v>
      </c>
      <c r="Q1196" s="10">
        <f t="shared" si="74"/>
        <v>0</v>
      </c>
      <c r="R1196" t="e">
        <f t="shared" si="75"/>
        <v>#DIV/0!</v>
      </c>
      <c r="S1196" t="s">
        <v>8323</v>
      </c>
      <c r="T1196" t="s">
        <v>8324</v>
      </c>
    </row>
    <row r="1197" spans="1:20" ht="29" x14ac:dyDescent="0.3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 s="9">
        <f t="shared" si="72"/>
        <v>41978.00209490741</v>
      </c>
      <c r="K1197">
        <v>1415145781</v>
      </c>
      <c r="L1197" s="12">
        <f t="shared" si="73"/>
        <v>41948.00209490741</v>
      </c>
      <c r="M1197" t="b">
        <v>0</v>
      </c>
      <c r="N1197">
        <v>7</v>
      </c>
      <c r="O1197" t="b">
        <v>0</v>
      </c>
      <c r="P1197" t="s">
        <v>8272</v>
      </c>
      <c r="Q1197" s="10">
        <f t="shared" si="74"/>
        <v>34</v>
      </c>
      <c r="R1197">
        <f t="shared" si="75"/>
        <v>121.42857142857143</v>
      </c>
      <c r="S1197" t="s">
        <v>8323</v>
      </c>
      <c r="T1197" t="s">
        <v>8324</v>
      </c>
    </row>
    <row r="1198" spans="1:20" ht="43.5" x14ac:dyDescent="0.3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 s="9">
        <f t="shared" si="72"/>
        <v>41898.912187499998</v>
      </c>
      <c r="K1198">
        <v>1409090013</v>
      </c>
      <c r="L1198" s="12">
        <f t="shared" si="73"/>
        <v>41877.912187499998</v>
      </c>
      <c r="M1198" t="b">
        <v>0</v>
      </c>
      <c r="N1198">
        <v>82</v>
      </c>
      <c r="O1198" t="b">
        <v>1</v>
      </c>
      <c r="P1198" t="s">
        <v>8273</v>
      </c>
      <c r="Q1198" s="10">
        <f t="shared" si="74"/>
        <v>139.96</v>
      </c>
      <c r="R1198">
        <f t="shared" si="75"/>
        <v>42.670731707317074</v>
      </c>
      <c r="S1198" t="s">
        <v>8323</v>
      </c>
      <c r="T1198" t="s">
        <v>8325</v>
      </c>
    </row>
    <row r="1199" spans="1:20" ht="43.5" x14ac:dyDescent="0.3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 s="9">
        <f t="shared" si="72"/>
        <v>42669.805601851855</v>
      </c>
      <c r="K1199">
        <v>1474917604</v>
      </c>
      <c r="L1199" s="12">
        <f t="shared" si="73"/>
        <v>42639.805601851855</v>
      </c>
      <c r="M1199" t="b">
        <v>0</v>
      </c>
      <c r="N1199">
        <v>1</v>
      </c>
      <c r="O1199" t="b">
        <v>0</v>
      </c>
      <c r="P1199" t="s">
        <v>8273</v>
      </c>
      <c r="Q1199" s="10">
        <f t="shared" si="74"/>
        <v>0.04</v>
      </c>
      <c r="R1199">
        <f t="shared" si="75"/>
        <v>1</v>
      </c>
      <c r="S1199" t="s">
        <v>8323</v>
      </c>
      <c r="T1199" t="s">
        <v>8325</v>
      </c>
    </row>
    <row r="1200" spans="1:20" ht="43.5" x14ac:dyDescent="0.3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 s="9">
        <f t="shared" si="72"/>
        <v>41376.042673611111</v>
      </c>
      <c r="K1200">
        <v>1363136487</v>
      </c>
      <c r="L1200" s="12">
        <f t="shared" si="73"/>
        <v>41346.042673611111</v>
      </c>
      <c r="M1200" t="b">
        <v>0</v>
      </c>
      <c r="N1200">
        <v>35</v>
      </c>
      <c r="O1200" t="b">
        <v>1</v>
      </c>
      <c r="P1200" t="s">
        <v>8274</v>
      </c>
      <c r="Q1200" s="10">
        <f t="shared" si="74"/>
        <v>101.4</v>
      </c>
      <c r="R1200">
        <f t="shared" si="75"/>
        <v>72.428571428571431</v>
      </c>
      <c r="S1200" t="s">
        <v>8326</v>
      </c>
      <c r="T1200" t="s">
        <v>8327</v>
      </c>
    </row>
    <row r="1201" spans="1:20" ht="58" x14ac:dyDescent="0.3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 s="9">
        <f t="shared" si="72"/>
        <v>41628.420046296298</v>
      </c>
      <c r="K1201">
        <v>1384941892</v>
      </c>
      <c r="L1201" s="12">
        <f t="shared" si="73"/>
        <v>41598.420046296298</v>
      </c>
      <c r="M1201" t="b">
        <v>0</v>
      </c>
      <c r="N1201">
        <v>169</v>
      </c>
      <c r="O1201" t="b">
        <v>1</v>
      </c>
      <c r="P1201" t="s">
        <v>8274</v>
      </c>
      <c r="Q1201" s="10">
        <f t="shared" si="74"/>
        <v>120.48</v>
      </c>
      <c r="R1201">
        <f t="shared" si="75"/>
        <v>17.822485207100591</v>
      </c>
      <c r="S1201" t="s">
        <v>8326</v>
      </c>
      <c r="T1201" t="s">
        <v>8327</v>
      </c>
    </row>
    <row r="1202" spans="1:20" ht="43.5" x14ac:dyDescent="0.3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 s="9">
        <f t="shared" si="72"/>
        <v>41414.02847222222</v>
      </c>
      <c r="K1202">
        <v>1366381877</v>
      </c>
      <c r="L1202" s="12">
        <f t="shared" si="73"/>
        <v>41383.605057870373</v>
      </c>
      <c r="M1202" t="b">
        <v>0</v>
      </c>
      <c r="N1202">
        <v>68</v>
      </c>
      <c r="O1202" t="b">
        <v>1</v>
      </c>
      <c r="P1202" t="s">
        <v>8274</v>
      </c>
      <c r="Q1202" s="10">
        <f t="shared" si="74"/>
        <v>101.9076</v>
      </c>
      <c r="R1202">
        <f t="shared" si="75"/>
        <v>37.466029411764708</v>
      </c>
      <c r="S1202" t="s">
        <v>8326</v>
      </c>
      <c r="T1202" t="s">
        <v>8327</v>
      </c>
    </row>
    <row r="1203" spans="1:20" ht="29" x14ac:dyDescent="0.3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 s="9">
        <f t="shared" si="72"/>
        <v>40459.836435185185</v>
      </c>
      <c r="K1203">
        <v>1283976268</v>
      </c>
      <c r="L1203" s="12">
        <f t="shared" si="73"/>
        <v>40429.836435185185</v>
      </c>
      <c r="M1203" t="b">
        <v>0</v>
      </c>
      <c r="N1203">
        <v>19</v>
      </c>
      <c r="O1203" t="b">
        <v>1</v>
      </c>
      <c r="P1203" t="s">
        <v>8274</v>
      </c>
      <c r="Q1203" s="10">
        <f t="shared" si="74"/>
        <v>102</v>
      </c>
      <c r="R1203">
        <f t="shared" si="75"/>
        <v>134.21052631578948</v>
      </c>
      <c r="S1203" t="s">
        <v>8326</v>
      </c>
      <c r="T1203" t="s">
        <v>8327</v>
      </c>
    </row>
    <row r="1204" spans="1:20" ht="43.5" x14ac:dyDescent="0.3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 s="9">
        <f t="shared" si="72"/>
        <v>41624.207060185188</v>
      </c>
      <c r="K1204">
        <v>1384577890</v>
      </c>
      <c r="L1204" s="12">
        <f t="shared" si="73"/>
        <v>41594.207060185188</v>
      </c>
      <c r="M1204" t="b">
        <v>0</v>
      </c>
      <c r="N1204">
        <v>0</v>
      </c>
      <c r="O1204" t="b">
        <v>0</v>
      </c>
      <c r="P1204" t="s">
        <v>8275</v>
      </c>
      <c r="Q1204" s="10">
        <f t="shared" si="74"/>
        <v>0</v>
      </c>
      <c r="R1204" t="e">
        <f t="shared" si="75"/>
        <v>#DIV/0!</v>
      </c>
      <c r="S1204" t="s">
        <v>8326</v>
      </c>
      <c r="T1204" t="s">
        <v>8328</v>
      </c>
    </row>
    <row r="1205" spans="1:20" ht="29" x14ac:dyDescent="0.3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 s="9">
        <f t="shared" si="72"/>
        <v>41585.915312500001</v>
      </c>
      <c r="K1205">
        <v>1381265883</v>
      </c>
      <c r="L1205" s="12">
        <f t="shared" si="73"/>
        <v>41555.873645833337</v>
      </c>
      <c r="M1205" t="b">
        <v>0</v>
      </c>
      <c r="N1205">
        <v>60</v>
      </c>
      <c r="O1205" t="b">
        <v>1</v>
      </c>
      <c r="P1205" t="s">
        <v>8276</v>
      </c>
      <c r="Q1205" s="10">
        <f t="shared" si="74"/>
        <v>100.44440000000002</v>
      </c>
      <c r="R1205">
        <f t="shared" si="75"/>
        <v>41.851833333333339</v>
      </c>
      <c r="S1205" t="s">
        <v>8329</v>
      </c>
      <c r="T1205" t="s">
        <v>8330</v>
      </c>
    </row>
    <row r="1206" spans="1:20" ht="43.5" x14ac:dyDescent="0.3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 s="9">
        <f t="shared" si="72"/>
        <v>41760.998402777775</v>
      </c>
      <c r="K1206">
        <v>1396396662</v>
      </c>
      <c r="L1206" s="12">
        <f t="shared" si="73"/>
        <v>41730.998402777775</v>
      </c>
      <c r="M1206" t="b">
        <v>0</v>
      </c>
      <c r="N1206">
        <v>62</v>
      </c>
      <c r="O1206" t="b">
        <v>1</v>
      </c>
      <c r="P1206" t="s">
        <v>8276</v>
      </c>
      <c r="Q1206" s="10">
        <f t="shared" si="74"/>
        <v>121.8</v>
      </c>
      <c r="R1206">
        <f t="shared" si="75"/>
        <v>49.112903225806448</v>
      </c>
      <c r="S1206" t="s">
        <v>8329</v>
      </c>
      <c r="T1206" t="s">
        <v>8330</v>
      </c>
    </row>
    <row r="1207" spans="1:20" ht="43.5" x14ac:dyDescent="0.3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 s="9">
        <f t="shared" si="72"/>
        <v>41561.165972222225</v>
      </c>
      <c r="K1207">
        <v>1378735983</v>
      </c>
      <c r="L1207" s="12">
        <f t="shared" si="73"/>
        <v>41526.592395833337</v>
      </c>
      <c r="M1207" t="b">
        <v>1</v>
      </c>
      <c r="N1207">
        <v>39</v>
      </c>
      <c r="O1207" t="b">
        <v>1</v>
      </c>
      <c r="P1207" t="s">
        <v>8277</v>
      </c>
      <c r="Q1207" s="10">
        <f t="shared" si="74"/>
        <v>104.32</v>
      </c>
      <c r="R1207">
        <f t="shared" si="75"/>
        <v>66.871794871794876</v>
      </c>
      <c r="S1207" t="s">
        <v>8329</v>
      </c>
      <c r="T1207" t="s">
        <v>8331</v>
      </c>
    </row>
    <row r="1208" spans="1:20" ht="43.5" x14ac:dyDescent="0.3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 s="9">
        <f t="shared" si="72"/>
        <v>40923.758217592593</v>
      </c>
      <c r="K1208">
        <v>1322763110</v>
      </c>
      <c r="L1208" s="12">
        <f t="shared" si="73"/>
        <v>40878.758217592593</v>
      </c>
      <c r="M1208" t="b">
        <v>0</v>
      </c>
      <c r="N1208">
        <v>2</v>
      </c>
      <c r="O1208" t="b">
        <v>0</v>
      </c>
      <c r="P1208" t="s">
        <v>8279</v>
      </c>
      <c r="Q1208" s="10">
        <f t="shared" si="74"/>
        <v>2.8000000000000003</v>
      </c>
      <c r="R1208">
        <f t="shared" si="75"/>
        <v>35</v>
      </c>
      <c r="S1208" t="s">
        <v>8329</v>
      </c>
      <c r="T1208" t="s">
        <v>8333</v>
      </c>
    </row>
    <row r="1209" spans="1:20" ht="43.5" x14ac:dyDescent="0.3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 s="9">
        <f t="shared" si="72"/>
        <v>40386.207638888889</v>
      </c>
      <c r="K1209">
        <v>1276283655</v>
      </c>
      <c r="L1209" s="12">
        <f t="shared" si="73"/>
        <v>40340.801562499997</v>
      </c>
      <c r="M1209" t="b">
        <v>0</v>
      </c>
      <c r="N1209">
        <v>0</v>
      </c>
      <c r="O1209" t="b">
        <v>0</v>
      </c>
      <c r="P1209" t="s">
        <v>8278</v>
      </c>
      <c r="Q1209" s="10">
        <f t="shared" si="74"/>
        <v>0</v>
      </c>
      <c r="R1209" t="e">
        <f t="shared" si="75"/>
        <v>#DIV/0!</v>
      </c>
      <c r="S1209" t="s">
        <v>8329</v>
      </c>
      <c r="T1209" t="s">
        <v>8332</v>
      </c>
    </row>
    <row r="1210" spans="1:20" ht="43.5" x14ac:dyDescent="0.3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 s="9">
        <f t="shared" si="72"/>
        <v>42411.712418981479</v>
      </c>
      <c r="K1210">
        <v>1451927153</v>
      </c>
      <c r="L1210" s="12">
        <f t="shared" si="73"/>
        <v>42373.712418981479</v>
      </c>
      <c r="M1210" t="b">
        <v>0</v>
      </c>
      <c r="N1210">
        <v>37</v>
      </c>
      <c r="O1210" t="b">
        <v>0</v>
      </c>
      <c r="P1210" t="s">
        <v>8273</v>
      </c>
      <c r="Q1210" s="10">
        <f t="shared" si="74"/>
        <v>28.48</v>
      </c>
      <c r="R1210">
        <f t="shared" si="75"/>
        <v>19.243243243243242</v>
      </c>
      <c r="S1210" t="s">
        <v>8323</v>
      </c>
      <c r="T1210" t="s">
        <v>8325</v>
      </c>
    </row>
    <row r="1211" spans="1:20" ht="29" x14ac:dyDescent="0.3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 s="9">
        <f t="shared" si="72"/>
        <v>42261.7971875</v>
      </c>
      <c r="K1211">
        <v>1439665677</v>
      </c>
      <c r="L1211" s="12">
        <f t="shared" si="73"/>
        <v>42231.7971875</v>
      </c>
      <c r="M1211" t="b">
        <v>0</v>
      </c>
      <c r="N1211">
        <v>0</v>
      </c>
      <c r="O1211" t="b">
        <v>0</v>
      </c>
      <c r="P1211" t="s">
        <v>8281</v>
      </c>
      <c r="Q1211" s="10">
        <f t="shared" si="74"/>
        <v>0</v>
      </c>
      <c r="R1211" t="e">
        <f t="shared" si="75"/>
        <v>#DIV/0!</v>
      </c>
      <c r="S1211" t="s">
        <v>8335</v>
      </c>
      <c r="T1211" t="s">
        <v>8336</v>
      </c>
    </row>
    <row r="1212" spans="1:20" ht="58" x14ac:dyDescent="0.3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 s="9">
        <f t="shared" si="72"/>
        <v>41861.916666666664</v>
      </c>
      <c r="K1212">
        <v>1405110399</v>
      </c>
      <c r="L1212" s="12">
        <f t="shared" si="73"/>
        <v>41831.851840277777</v>
      </c>
      <c r="M1212" t="b">
        <v>0</v>
      </c>
      <c r="N1212">
        <v>0</v>
      </c>
      <c r="O1212" t="b">
        <v>0</v>
      </c>
      <c r="P1212" t="s">
        <v>8281</v>
      </c>
      <c r="Q1212" s="10">
        <f t="shared" si="74"/>
        <v>0</v>
      </c>
      <c r="R1212" t="e">
        <f t="shared" si="75"/>
        <v>#DIV/0!</v>
      </c>
      <c r="S1212" t="s">
        <v>8335</v>
      </c>
      <c r="T1212" t="s">
        <v>8336</v>
      </c>
    </row>
    <row r="1213" spans="1:20" ht="43.5" x14ac:dyDescent="0.3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 s="9">
        <f t="shared" si="72"/>
        <v>42377.203587962969</v>
      </c>
      <c r="K1213">
        <v>1449636790</v>
      </c>
      <c r="L1213" s="12">
        <f t="shared" si="73"/>
        <v>42347.203587962969</v>
      </c>
      <c r="M1213" t="b">
        <v>0</v>
      </c>
      <c r="N1213">
        <v>1</v>
      </c>
      <c r="O1213" t="b">
        <v>0</v>
      </c>
      <c r="P1213" t="s">
        <v>8282</v>
      </c>
      <c r="Q1213" s="10">
        <f t="shared" si="74"/>
        <v>0.04</v>
      </c>
      <c r="R1213">
        <f t="shared" si="75"/>
        <v>1</v>
      </c>
      <c r="S1213" t="s">
        <v>8337</v>
      </c>
      <c r="T1213" t="s">
        <v>8338</v>
      </c>
    </row>
    <row r="1214" spans="1:20" ht="29" x14ac:dyDescent="0.3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 s="9">
        <f t="shared" si="72"/>
        <v>42377.954571759255</v>
      </c>
      <c r="K1214">
        <v>1447109675</v>
      </c>
      <c r="L1214" s="12">
        <f t="shared" si="73"/>
        <v>42317.954571759255</v>
      </c>
      <c r="M1214" t="b">
        <v>0</v>
      </c>
      <c r="N1214">
        <v>6</v>
      </c>
      <c r="O1214" t="b">
        <v>0</v>
      </c>
      <c r="P1214" t="s">
        <v>8284</v>
      </c>
      <c r="Q1214" s="10">
        <f t="shared" si="74"/>
        <v>10.08</v>
      </c>
      <c r="R1214">
        <f t="shared" si="75"/>
        <v>42</v>
      </c>
      <c r="S1214" t="s">
        <v>8340</v>
      </c>
      <c r="T1214" t="s">
        <v>8341</v>
      </c>
    </row>
    <row r="1215" spans="1:20" ht="43.5" x14ac:dyDescent="0.3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 s="9">
        <f t="shared" si="72"/>
        <v>42676.165972222225</v>
      </c>
      <c r="K1215">
        <v>1476391223</v>
      </c>
      <c r="L1215" s="12">
        <f t="shared" si="73"/>
        <v>42656.86137731481</v>
      </c>
      <c r="M1215" t="b">
        <v>0</v>
      </c>
      <c r="N1215">
        <v>3</v>
      </c>
      <c r="O1215" t="b">
        <v>0</v>
      </c>
      <c r="P1215" t="s">
        <v>8284</v>
      </c>
      <c r="Q1215" s="10">
        <f t="shared" si="74"/>
        <v>4</v>
      </c>
      <c r="R1215">
        <f t="shared" si="75"/>
        <v>33.333333333333336</v>
      </c>
      <c r="S1215" t="s">
        <v>8340</v>
      </c>
      <c r="T1215" t="s">
        <v>8341</v>
      </c>
    </row>
    <row r="1216" spans="1:20" ht="58" x14ac:dyDescent="0.3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 s="9">
        <f t="shared" si="72"/>
        <v>42335.041666666672</v>
      </c>
      <c r="K1216">
        <v>1447195695</v>
      </c>
      <c r="L1216" s="12">
        <f t="shared" si="73"/>
        <v>42318.950173611112</v>
      </c>
      <c r="M1216" t="b">
        <v>0</v>
      </c>
      <c r="N1216">
        <v>83</v>
      </c>
      <c r="O1216" t="b">
        <v>1</v>
      </c>
      <c r="P1216" t="s">
        <v>8285</v>
      </c>
      <c r="Q1216" s="10">
        <f t="shared" si="74"/>
        <v>129.04</v>
      </c>
      <c r="R1216">
        <f t="shared" si="75"/>
        <v>38.867469879518069</v>
      </c>
      <c r="S1216" t="s">
        <v>8342</v>
      </c>
      <c r="T1216" t="s">
        <v>8343</v>
      </c>
    </row>
    <row r="1217" spans="1:20" x14ac:dyDescent="0.3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 s="9">
        <f t="shared" si="72"/>
        <v>41118.666666666664</v>
      </c>
      <c r="K1217">
        <v>1342801164</v>
      </c>
      <c r="L1217" s="12">
        <f t="shared" si="73"/>
        <v>41110.680138888885</v>
      </c>
      <c r="M1217" t="b">
        <v>0</v>
      </c>
      <c r="N1217">
        <v>0</v>
      </c>
      <c r="O1217" t="b">
        <v>0</v>
      </c>
      <c r="P1217" t="s">
        <v>8286</v>
      </c>
      <c r="Q1217" s="10">
        <f t="shared" si="74"/>
        <v>0</v>
      </c>
      <c r="R1217" t="e">
        <f t="shared" si="75"/>
        <v>#DIV/0!</v>
      </c>
      <c r="S1217" t="s">
        <v>8329</v>
      </c>
      <c r="T1217" t="s">
        <v>8344</v>
      </c>
    </row>
    <row r="1218" spans="1:20" ht="29" x14ac:dyDescent="0.3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 s="9">
        <f t="shared" ref="J1218:J1281" si="76">(((I1218/60)/60)/24)+DATE(1970,1,1)</f>
        <v>40913.962581018517</v>
      </c>
      <c r="K1218">
        <v>1323212767</v>
      </c>
      <c r="L1218" s="12">
        <f t="shared" ref="L1218:L1281" si="77">(((K1218/60)/60)/24)+DATE(1970,1,1)</f>
        <v>40883.962581018517</v>
      </c>
      <c r="M1218" t="b">
        <v>0</v>
      </c>
      <c r="N1218">
        <v>0</v>
      </c>
      <c r="O1218" t="b">
        <v>0</v>
      </c>
      <c r="P1218" t="s">
        <v>8286</v>
      </c>
      <c r="Q1218" s="10">
        <f t="shared" ref="Q1218:Q1281" si="78">(E1218/D1218)*100</f>
        <v>0</v>
      </c>
      <c r="R1218" t="e">
        <f t="shared" ref="R1218:R1281" si="79">E1218/N1218</f>
        <v>#DIV/0!</v>
      </c>
      <c r="S1218" t="s">
        <v>8329</v>
      </c>
      <c r="T1218" t="s">
        <v>8344</v>
      </c>
    </row>
    <row r="1219" spans="1:20" ht="43.5" x14ac:dyDescent="0.3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 s="9">
        <f t="shared" si="76"/>
        <v>41803.290972222225</v>
      </c>
      <c r="K1219">
        <v>1399563953</v>
      </c>
      <c r="L1219" s="12">
        <f t="shared" si="77"/>
        <v>41767.656863425924</v>
      </c>
      <c r="M1219" t="b">
        <v>1</v>
      </c>
      <c r="N1219">
        <v>59</v>
      </c>
      <c r="O1219" t="b">
        <v>1</v>
      </c>
      <c r="P1219" t="s">
        <v>8276</v>
      </c>
      <c r="Q1219" s="10">
        <f t="shared" si="78"/>
        <v>151.63999999999999</v>
      </c>
      <c r="R1219">
        <f t="shared" si="79"/>
        <v>64.254237288135599</v>
      </c>
      <c r="S1219" t="s">
        <v>8329</v>
      </c>
      <c r="T1219" t="s">
        <v>8330</v>
      </c>
    </row>
    <row r="1220" spans="1:20" ht="43.5" x14ac:dyDescent="0.3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 s="9">
        <f t="shared" si="76"/>
        <v>41799.165972222225</v>
      </c>
      <c r="K1220">
        <v>1399504664</v>
      </c>
      <c r="L1220" s="12">
        <f t="shared" si="77"/>
        <v>41766.970648148148</v>
      </c>
      <c r="M1220" t="b">
        <v>1</v>
      </c>
      <c r="N1220">
        <v>96</v>
      </c>
      <c r="O1220" t="b">
        <v>1</v>
      </c>
      <c r="P1220" t="s">
        <v>8276</v>
      </c>
      <c r="Q1220" s="10">
        <f t="shared" si="78"/>
        <v>104.24</v>
      </c>
      <c r="R1220">
        <f t="shared" si="79"/>
        <v>27.145833333333332</v>
      </c>
      <c r="S1220" t="s">
        <v>8329</v>
      </c>
      <c r="T1220" t="s">
        <v>8330</v>
      </c>
    </row>
    <row r="1221" spans="1:20" ht="43.5" x14ac:dyDescent="0.3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 s="9">
        <f t="shared" si="76"/>
        <v>42214.708333333328</v>
      </c>
      <c r="K1221">
        <v>1435585497</v>
      </c>
      <c r="L1221" s="12">
        <f t="shared" si="77"/>
        <v>42184.572881944448</v>
      </c>
      <c r="M1221" t="b">
        <v>0</v>
      </c>
      <c r="N1221">
        <v>64</v>
      </c>
      <c r="O1221" t="b">
        <v>1</v>
      </c>
      <c r="P1221" t="s">
        <v>8271</v>
      </c>
      <c r="Q1221" s="10">
        <f t="shared" si="78"/>
        <v>101.96000000000001</v>
      </c>
      <c r="R1221">
        <f t="shared" si="79"/>
        <v>39.828125</v>
      </c>
      <c r="S1221" t="s">
        <v>8321</v>
      </c>
      <c r="T1221" t="s">
        <v>8322</v>
      </c>
    </row>
    <row r="1222" spans="1:20" ht="43.5" x14ac:dyDescent="0.3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 s="9">
        <f t="shared" si="76"/>
        <v>42705.099664351852</v>
      </c>
      <c r="K1222">
        <v>1477963411</v>
      </c>
      <c r="L1222" s="12">
        <f t="shared" si="77"/>
        <v>42675.057997685188</v>
      </c>
      <c r="M1222" t="b">
        <v>0</v>
      </c>
      <c r="N1222">
        <v>50</v>
      </c>
      <c r="O1222" t="b">
        <v>1</v>
      </c>
      <c r="P1222" t="s">
        <v>8271</v>
      </c>
      <c r="Q1222" s="10">
        <f t="shared" si="78"/>
        <v>100</v>
      </c>
      <c r="R1222">
        <f t="shared" si="79"/>
        <v>50</v>
      </c>
      <c r="S1222" t="s">
        <v>8321</v>
      </c>
      <c r="T1222" t="s">
        <v>8322</v>
      </c>
    </row>
    <row r="1223" spans="1:20" ht="43.5" x14ac:dyDescent="0.3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 s="9">
        <f t="shared" si="76"/>
        <v>41836.106770833336</v>
      </c>
      <c r="K1223">
        <v>1402886025</v>
      </c>
      <c r="L1223" s="12">
        <f t="shared" si="77"/>
        <v>41806.106770833336</v>
      </c>
      <c r="M1223" t="b">
        <v>0</v>
      </c>
      <c r="N1223">
        <v>0</v>
      </c>
      <c r="O1223" t="b">
        <v>0</v>
      </c>
      <c r="P1223" t="s">
        <v>8273</v>
      </c>
      <c r="Q1223" s="10">
        <f t="shared" si="78"/>
        <v>0</v>
      </c>
      <c r="R1223" t="e">
        <f t="shared" si="79"/>
        <v>#DIV/0!</v>
      </c>
      <c r="S1223" t="s">
        <v>8323</v>
      </c>
      <c r="T1223" t="s">
        <v>8325</v>
      </c>
    </row>
    <row r="1224" spans="1:20" ht="43.5" x14ac:dyDescent="0.3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 s="9">
        <f t="shared" si="76"/>
        <v>42070.638020833328</v>
      </c>
      <c r="K1224">
        <v>1423149525</v>
      </c>
      <c r="L1224" s="12">
        <f t="shared" si="77"/>
        <v>42040.638020833328</v>
      </c>
      <c r="M1224" t="b">
        <v>0</v>
      </c>
      <c r="N1224">
        <v>31</v>
      </c>
      <c r="O1224" t="b">
        <v>1</v>
      </c>
      <c r="P1224" t="s">
        <v>8274</v>
      </c>
      <c r="Q1224" s="10">
        <f t="shared" si="78"/>
        <v>102.2</v>
      </c>
      <c r="R1224">
        <f t="shared" si="79"/>
        <v>82.41935483870968</v>
      </c>
      <c r="S1224" t="s">
        <v>8326</v>
      </c>
      <c r="T1224" t="s">
        <v>8327</v>
      </c>
    </row>
    <row r="1225" spans="1:20" ht="58" x14ac:dyDescent="0.3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 s="9">
        <f t="shared" si="76"/>
        <v>41243.416666666664</v>
      </c>
      <c r="K1225">
        <v>1351663605</v>
      </c>
      <c r="L1225" s="12">
        <f t="shared" si="77"/>
        <v>41213.254687499997</v>
      </c>
      <c r="M1225" t="b">
        <v>0</v>
      </c>
      <c r="N1225">
        <v>121</v>
      </c>
      <c r="O1225" t="b">
        <v>1</v>
      </c>
      <c r="P1225" t="s">
        <v>8274</v>
      </c>
      <c r="Q1225" s="10">
        <f t="shared" si="78"/>
        <v>122.67999999999999</v>
      </c>
      <c r="R1225">
        <f t="shared" si="79"/>
        <v>25.347107438016529</v>
      </c>
      <c r="S1225" t="s">
        <v>8326</v>
      </c>
      <c r="T1225" t="s">
        <v>8327</v>
      </c>
    </row>
    <row r="1226" spans="1:20" ht="43.5" x14ac:dyDescent="0.3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 s="9">
        <f t="shared" si="76"/>
        <v>42432.154930555553</v>
      </c>
      <c r="K1226">
        <v>1454298186</v>
      </c>
      <c r="L1226" s="12">
        <f t="shared" si="77"/>
        <v>42401.154930555553</v>
      </c>
      <c r="M1226" t="b">
        <v>0</v>
      </c>
      <c r="N1226">
        <v>104</v>
      </c>
      <c r="O1226" t="b">
        <v>1</v>
      </c>
      <c r="P1226" t="s">
        <v>8276</v>
      </c>
      <c r="Q1226" s="10">
        <f t="shared" si="78"/>
        <v>113.64000000000001</v>
      </c>
      <c r="R1226">
        <f t="shared" si="79"/>
        <v>27.317307692307693</v>
      </c>
      <c r="S1226" t="s">
        <v>8329</v>
      </c>
      <c r="T1226" t="s">
        <v>8330</v>
      </c>
    </row>
    <row r="1227" spans="1:20" ht="58" x14ac:dyDescent="0.3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 s="9">
        <f t="shared" si="76"/>
        <v>41420.99622685185</v>
      </c>
      <c r="K1227">
        <v>1367798074</v>
      </c>
      <c r="L1227" s="12">
        <f t="shared" si="77"/>
        <v>41399.99622685185</v>
      </c>
      <c r="M1227" t="b">
        <v>0</v>
      </c>
      <c r="N1227">
        <v>240</v>
      </c>
      <c r="O1227" t="b">
        <v>1</v>
      </c>
      <c r="P1227" t="s">
        <v>8276</v>
      </c>
      <c r="Q1227" s="10">
        <f t="shared" si="78"/>
        <v>496.52000000000004</v>
      </c>
      <c r="R1227">
        <f t="shared" si="79"/>
        <v>51.720833333333331</v>
      </c>
      <c r="S1227" t="s">
        <v>8329</v>
      </c>
      <c r="T1227" t="s">
        <v>8330</v>
      </c>
    </row>
    <row r="1228" spans="1:20" ht="43.5" x14ac:dyDescent="0.3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 s="9">
        <f t="shared" si="76"/>
        <v>42125.011701388896</v>
      </c>
      <c r="K1228">
        <v>1425259011</v>
      </c>
      <c r="L1228" s="12">
        <f t="shared" si="77"/>
        <v>42065.053368055553</v>
      </c>
      <c r="M1228" t="b">
        <v>0</v>
      </c>
      <c r="N1228">
        <v>113</v>
      </c>
      <c r="O1228" t="b">
        <v>1</v>
      </c>
      <c r="P1228" t="s">
        <v>8276</v>
      </c>
      <c r="Q1228" s="10">
        <f t="shared" si="78"/>
        <v>109.16</v>
      </c>
      <c r="R1228">
        <f t="shared" si="79"/>
        <v>24.150442477876105</v>
      </c>
      <c r="S1228" t="s">
        <v>8329</v>
      </c>
      <c r="T1228" t="s">
        <v>8330</v>
      </c>
    </row>
    <row r="1229" spans="1:20" ht="43.5" x14ac:dyDescent="0.3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 s="9">
        <f t="shared" si="76"/>
        <v>41902.65315972222</v>
      </c>
      <c r="K1229">
        <v>1408549233</v>
      </c>
      <c r="L1229" s="12">
        <f t="shared" si="77"/>
        <v>41871.65315972222</v>
      </c>
      <c r="M1229" t="b">
        <v>0</v>
      </c>
      <c r="N1229">
        <v>1</v>
      </c>
      <c r="O1229" t="b">
        <v>0</v>
      </c>
      <c r="P1229" t="s">
        <v>8289</v>
      </c>
      <c r="Q1229" s="10">
        <f t="shared" si="78"/>
        <v>4</v>
      </c>
      <c r="R1229">
        <f t="shared" si="79"/>
        <v>100</v>
      </c>
      <c r="S1229" t="s">
        <v>8342</v>
      </c>
      <c r="T1229" t="s">
        <v>8347</v>
      </c>
    </row>
    <row r="1230" spans="1:20" ht="43.5" x14ac:dyDescent="0.3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 s="9">
        <f t="shared" si="76"/>
        <v>41956.062418981484</v>
      </c>
      <c r="K1230">
        <v>1414110593</v>
      </c>
      <c r="L1230" s="12">
        <f t="shared" si="77"/>
        <v>41936.020752314813</v>
      </c>
      <c r="M1230" t="b">
        <v>0</v>
      </c>
      <c r="N1230">
        <v>4</v>
      </c>
      <c r="O1230" t="b">
        <v>0</v>
      </c>
      <c r="P1230" t="s">
        <v>8289</v>
      </c>
      <c r="Q1230" s="10">
        <f t="shared" si="78"/>
        <v>3.7600000000000002</v>
      </c>
      <c r="R1230">
        <f t="shared" si="79"/>
        <v>23.5</v>
      </c>
      <c r="S1230" t="s">
        <v>8342</v>
      </c>
      <c r="T1230" t="s">
        <v>8347</v>
      </c>
    </row>
    <row r="1231" spans="1:20" ht="43.5" x14ac:dyDescent="0.3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 s="9">
        <f t="shared" si="76"/>
        <v>42428.999305555553</v>
      </c>
      <c r="K1231">
        <v>1454546859</v>
      </c>
      <c r="L1231" s="12">
        <f t="shared" si="77"/>
        <v>42404.033090277779</v>
      </c>
      <c r="M1231" t="b">
        <v>0</v>
      </c>
      <c r="N1231">
        <v>3</v>
      </c>
      <c r="O1231" t="b">
        <v>0</v>
      </c>
      <c r="P1231" t="s">
        <v>8290</v>
      </c>
      <c r="Q1231" s="10">
        <f t="shared" si="78"/>
        <v>5</v>
      </c>
      <c r="R1231">
        <f t="shared" si="79"/>
        <v>41.666666666666664</v>
      </c>
      <c r="S1231" t="s">
        <v>8326</v>
      </c>
      <c r="T1231" t="s">
        <v>8348</v>
      </c>
    </row>
    <row r="1232" spans="1:20" ht="43.5" x14ac:dyDescent="0.3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 s="9">
        <f t="shared" si="76"/>
        <v>40668.092974537038</v>
      </c>
      <c r="K1232">
        <v>1301969633</v>
      </c>
      <c r="L1232" s="12">
        <f t="shared" si="77"/>
        <v>40638.092974537038</v>
      </c>
      <c r="M1232" t="b">
        <v>0</v>
      </c>
      <c r="N1232">
        <v>56</v>
      </c>
      <c r="O1232" t="b">
        <v>1</v>
      </c>
      <c r="P1232" t="s">
        <v>8276</v>
      </c>
      <c r="Q1232" s="10">
        <f t="shared" si="78"/>
        <v>108.2492</v>
      </c>
      <c r="R1232">
        <f t="shared" si="79"/>
        <v>48.325535714285714</v>
      </c>
      <c r="S1232" t="s">
        <v>8329</v>
      </c>
      <c r="T1232" t="s">
        <v>8330</v>
      </c>
    </row>
    <row r="1233" spans="1:20" ht="29" x14ac:dyDescent="0.3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 s="9">
        <f t="shared" si="76"/>
        <v>41992.596574074079</v>
      </c>
      <c r="K1233">
        <v>1416406744</v>
      </c>
      <c r="L1233" s="12">
        <f t="shared" si="77"/>
        <v>41962.596574074079</v>
      </c>
      <c r="M1233" t="b">
        <v>0</v>
      </c>
      <c r="N1233">
        <v>26</v>
      </c>
      <c r="O1233" t="b">
        <v>1</v>
      </c>
      <c r="P1233" t="s">
        <v>8292</v>
      </c>
      <c r="Q1233" s="10">
        <f t="shared" si="78"/>
        <v>101.4</v>
      </c>
      <c r="R1233">
        <f t="shared" si="79"/>
        <v>97.5</v>
      </c>
      <c r="S1233" t="s">
        <v>8329</v>
      </c>
      <c r="T1233" t="s">
        <v>8350</v>
      </c>
    </row>
    <row r="1234" spans="1:20" ht="43.5" x14ac:dyDescent="0.3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 s="9">
        <f t="shared" si="76"/>
        <v>40984.165972222225</v>
      </c>
      <c r="K1234">
        <v>1328033818</v>
      </c>
      <c r="L1234" s="12">
        <f t="shared" si="77"/>
        <v>40939.761782407404</v>
      </c>
      <c r="M1234" t="b">
        <v>0</v>
      </c>
      <c r="N1234">
        <v>89</v>
      </c>
      <c r="O1234" t="b">
        <v>1</v>
      </c>
      <c r="P1234" t="s">
        <v>8292</v>
      </c>
      <c r="Q1234" s="10">
        <f t="shared" si="78"/>
        <v>122.40879999999999</v>
      </c>
      <c r="R1234">
        <f t="shared" si="79"/>
        <v>34.384494382022467</v>
      </c>
      <c r="S1234" t="s">
        <v>8329</v>
      </c>
      <c r="T1234" t="s">
        <v>8350</v>
      </c>
    </row>
    <row r="1235" spans="1:20" ht="43.5" x14ac:dyDescent="0.3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 s="9">
        <f t="shared" si="76"/>
        <v>41361.211493055554</v>
      </c>
      <c r="K1235">
        <v>1361858673</v>
      </c>
      <c r="L1235" s="12">
        <f t="shared" si="77"/>
        <v>41331.253159722226</v>
      </c>
      <c r="M1235" t="b">
        <v>0</v>
      </c>
      <c r="N1235">
        <v>98</v>
      </c>
      <c r="O1235" t="b">
        <v>1</v>
      </c>
      <c r="P1235" t="s">
        <v>8292</v>
      </c>
      <c r="Q1235" s="10">
        <f t="shared" si="78"/>
        <v>160.88</v>
      </c>
      <c r="R1235">
        <f t="shared" si="79"/>
        <v>41.04081632653061</v>
      </c>
      <c r="S1235" t="s">
        <v>8329</v>
      </c>
      <c r="T1235" t="s">
        <v>8350</v>
      </c>
    </row>
    <row r="1236" spans="1:20" ht="43.5" x14ac:dyDescent="0.3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 s="9">
        <f t="shared" si="76"/>
        <v>42831.389374999999</v>
      </c>
      <c r="K1236">
        <v>1488882042</v>
      </c>
      <c r="L1236" s="12">
        <f t="shared" si="77"/>
        <v>42801.43104166667</v>
      </c>
      <c r="M1236" t="b">
        <v>0</v>
      </c>
      <c r="N1236">
        <v>11</v>
      </c>
      <c r="O1236" t="b">
        <v>0</v>
      </c>
      <c r="P1236" t="s">
        <v>8293</v>
      </c>
      <c r="Q1236" s="10">
        <f t="shared" si="78"/>
        <v>25.4</v>
      </c>
      <c r="R1236">
        <f t="shared" si="79"/>
        <v>57.727272727272727</v>
      </c>
      <c r="S1236" t="s">
        <v>8329</v>
      </c>
      <c r="T1236" t="s">
        <v>8351</v>
      </c>
    </row>
    <row r="1237" spans="1:20" ht="43.5" x14ac:dyDescent="0.3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 s="9">
        <f t="shared" si="76"/>
        <v>41972.624305555553</v>
      </c>
      <c r="K1237">
        <v>1413609292</v>
      </c>
      <c r="L1237" s="12">
        <f t="shared" si="77"/>
        <v>41930.218657407408</v>
      </c>
      <c r="M1237" t="b">
        <v>1</v>
      </c>
      <c r="N1237">
        <v>13</v>
      </c>
      <c r="O1237" t="b">
        <v>0</v>
      </c>
      <c r="P1237" t="s">
        <v>8285</v>
      </c>
      <c r="Q1237" s="10">
        <f t="shared" si="78"/>
        <v>45.92</v>
      </c>
      <c r="R1237">
        <f t="shared" si="79"/>
        <v>88.307692307692307</v>
      </c>
      <c r="S1237" t="s">
        <v>8342</v>
      </c>
      <c r="T1237" t="s">
        <v>8343</v>
      </c>
    </row>
    <row r="1238" spans="1:20" ht="43.5" x14ac:dyDescent="0.3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 s="9">
        <f t="shared" si="76"/>
        <v>40971.319062499999</v>
      </c>
      <c r="K1238">
        <v>1326872367</v>
      </c>
      <c r="L1238" s="12">
        <f t="shared" si="77"/>
        <v>40926.319062499999</v>
      </c>
      <c r="M1238" t="b">
        <v>0</v>
      </c>
      <c r="N1238">
        <v>57</v>
      </c>
      <c r="O1238" t="b">
        <v>1</v>
      </c>
      <c r="P1238" t="s">
        <v>8276</v>
      </c>
      <c r="Q1238" s="10">
        <f t="shared" si="78"/>
        <v>134.88999999999999</v>
      </c>
      <c r="R1238">
        <f t="shared" si="79"/>
        <v>59.162280701754383</v>
      </c>
      <c r="S1238" t="s">
        <v>8329</v>
      </c>
      <c r="T1238" t="s">
        <v>8330</v>
      </c>
    </row>
    <row r="1239" spans="1:20" ht="58" x14ac:dyDescent="0.3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 s="9">
        <f t="shared" si="76"/>
        <v>42115.236481481479</v>
      </c>
      <c r="K1239">
        <v>1427780432</v>
      </c>
      <c r="L1239" s="12">
        <f t="shared" si="77"/>
        <v>42094.236481481479</v>
      </c>
      <c r="M1239" t="b">
        <v>0</v>
      </c>
      <c r="N1239">
        <v>38</v>
      </c>
      <c r="O1239" t="b">
        <v>1</v>
      </c>
      <c r="P1239" t="s">
        <v>8276</v>
      </c>
      <c r="Q1239" s="10">
        <f t="shared" si="78"/>
        <v>120.88000000000001</v>
      </c>
      <c r="R1239">
        <f t="shared" si="79"/>
        <v>79.526315789473685</v>
      </c>
      <c r="S1239" t="s">
        <v>8329</v>
      </c>
      <c r="T1239" t="s">
        <v>8330</v>
      </c>
    </row>
    <row r="1240" spans="1:20" ht="43.5" x14ac:dyDescent="0.3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 s="9">
        <f t="shared" si="76"/>
        <v>41802.797280092593</v>
      </c>
      <c r="K1240">
        <v>1400008085</v>
      </c>
      <c r="L1240" s="12">
        <f t="shared" si="77"/>
        <v>41772.797280092593</v>
      </c>
      <c r="M1240" t="b">
        <v>0</v>
      </c>
      <c r="N1240">
        <v>2</v>
      </c>
      <c r="O1240" t="b">
        <v>0</v>
      </c>
      <c r="P1240" t="s">
        <v>8283</v>
      </c>
      <c r="Q1240" s="10">
        <f t="shared" si="78"/>
        <v>0.4</v>
      </c>
      <c r="R1240">
        <f t="shared" si="79"/>
        <v>5</v>
      </c>
      <c r="S1240" t="s">
        <v>8337</v>
      </c>
      <c r="T1240" t="s">
        <v>8339</v>
      </c>
    </row>
    <row r="1241" spans="1:20" ht="58" x14ac:dyDescent="0.3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 s="9">
        <f t="shared" si="76"/>
        <v>40330.207638888889</v>
      </c>
      <c r="K1241">
        <v>1272692732</v>
      </c>
      <c r="L1241" s="12">
        <f t="shared" si="77"/>
        <v>40299.239953703705</v>
      </c>
      <c r="M1241" t="b">
        <v>0</v>
      </c>
      <c r="N1241">
        <v>89</v>
      </c>
      <c r="O1241" t="b">
        <v>1</v>
      </c>
      <c r="P1241" t="s">
        <v>8279</v>
      </c>
      <c r="Q1241" s="10">
        <f t="shared" si="78"/>
        <v>166.08</v>
      </c>
      <c r="R1241">
        <f t="shared" si="79"/>
        <v>46.651685393258425</v>
      </c>
      <c r="S1241" t="s">
        <v>8329</v>
      </c>
      <c r="T1241" t="s">
        <v>8333</v>
      </c>
    </row>
    <row r="1242" spans="1:20" ht="43.5" x14ac:dyDescent="0.3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 s="9">
        <f t="shared" si="76"/>
        <v>40649.165972222225</v>
      </c>
      <c r="K1242">
        <v>1301524585</v>
      </c>
      <c r="L1242" s="12">
        <f t="shared" si="77"/>
        <v>40632.94195601852</v>
      </c>
      <c r="M1242" t="b">
        <v>0</v>
      </c>
      <c r="N1242">
        <v>45</v>
      </c>
      <c r="O1242" t="b">
        <v>1</v>
      </c>
      <c r="P1242" t="s">
        <v>8279</v>
      </c>
      <c r="Q1242" s="10">
        <f t="shared" si="78"/>
        <v>104</v>
      </c>
      <c r="R1242">
        <f t="shared" si="79"/>
        <v>57.777777777777779</v>
      </c>
      <c r="S1242" t="s">
        <v>8329</v>
      </c>
      <c r="T1242" t="s">
        <v>8333</v>
      </c>
    </row>
    <row r="1243" spans="1:20" ht="58" x14ac:dyDescent="0.3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 s="9">
        <f t="shared" si="76"/>
        <v>41188.415972222225</v>
      </c>
      <c r="K1243">
        <v>1347137731</v>
      </c>
      <c r="L1243" s="12">
        <f t="shared" si="77"/>
        <v>41160.871886574074</v>
      </c>
      <c r="M1243" t="b">
        <v>0</v>
      </c>
      <c r="N1243">
        <v>54</v>
      </c>
      <c r="O1243" t="b">
        <v>1</v>
      </c>
      <c r="P1243" t="s">
        <v>8279</v>
      </c>
      <c r="Q1243" s="10">
        <f t="shared" si="78"/>
        <v>109.3644</v>
      </c>
      <c r="R1243">
        <f t="shared" si="79"/>
        <v>50.631666666666668</v>
      </c>
      <c r="S1243" t="s">
        <v>8329</v>
      </c>
      <c r="T1243" t="s">
        <v>8333</v>
      </c>
    </row>
    <row r="1244" spans="1:20" ht="58" x14ac:dyDescent="0.3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 s="9">
        <f t="shared" si="76"/>
        <v>41811.207638888889</v>
      </c>
      <c r="K1244">
        <v>1400106171</v>
      </c>
      <c r="L1244" s="12">
        <f t="shared" si="77"/>
        <v>41773.932534722226</v>
      </c>
      <c r="M1244" t="b">
        <v>0</v>
      </c>
      <c r="N1244">
        <v>50</v>
      </c>
      <c r="O1244" t="b">
        <v>1</v>
      </c>
      <c r="P1244" t="s">
        <v>8279</v>
      </c>
      <c r="Q1244" s="10">
        <f t="shared" si="78"/>
        <v>108.4</v>
      </c>
      <c r="R1244">
        <f t="shared" si="79"/>
        <v>54.2</v>
      </c>
      <c r="S1244" t="s">
        <v>8329</v>
      </c>
      <c r="T1244" t="s">
        <v>8333</v>
      </c>
    </row>
    <row r="1245" spans="1:20" ht="43.5" x14ac:dyDescent="0.3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 s="9">
        <f t="shared" si="76"/>
        <v>41231.053749999999</v>
      </c>
      <c r="K1245">
        <v>1350605844</v>
      </c>
      <c r="L1245" s="12">
        <f t="shared" si="77"/>
        <v>41201.012083333335</v>
      </c>
      <c r="M1245" t="b">
        <v>1</v>
      </c>
      <c r="N1245">
        <v>238</v>
      </c>
      <c r="O1245" t="b">
        <v>1</v>
      </c>
      <c r="P1245" t="s">
        <v>8295</v>
      </c>
      <c r="Q1245" s="10">
        <f t="shared" si="78"/>
        <v>674.48</v>
      </c>
      <c r="R1245">
        <f t="shared" si="79"/>
        <v>70.848739495798313</v>
      </c>
      <c r="S1245" t="s">
        <v>8323</v>
      </c>
      <c r="T1245" t="s">
        <v>8353</v>
      </c>
    </row>
    <row r="1246" spans="1:20" ht="58" x14ac:dyDescent="0.3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 s="9">
        <f t="shared" si="76"/>
        <v>41852.118495370371</v>
      </c>
      <c r="K1246">
        <v>1402973438</v>
      </c>
      <c r="L1246" s="12">
        <f t="shared" si="77"/>
        <v>41807.118495370371</v>
      </c>
      <c r="M1246" t="b">
        <v>0</v>
      </c>
      <c r="N1246">
        <v>3</v>
      </c>
      <c r="O1246" t="b">
        <v>0</v>
      </c>
      <c r="P1246" t="s">
        <v>8296</v>
      </c>
      <c r="Q1246" s="10">
        <f t="shared" si="78"/>
        <v>26.200000000000003</v>
      </c>
      <c r="R1246">
        <f t="shared" si="79"/>
        <v>218.33333333333334</v>
      </c>
      <c r="S1246" t="s">
        <v>8342</v>
      </c>
      <c r="T1246" t="s">
        <v>8354</v>
      </c>
    </row>
    <row r="1247" spans="1:20" ht="43.5" x14ac:dyDescent="0.3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 s="9">
        <f t="shared" si="76"/>
        <v>41878.021770833337</v>
      </c>
      <c r="K1247">
        <v>1406507481</v>
      </c>
      <c r="L1247" s="12">
        <f t="shared" si="77"/>
        <v>41848.021770833337</v>
      </c>
      <c r="M1247" t="b">
        <v>1</v>
      </c>
      <c r="N1247">
        <v>94</v>
      </c>
      <c r="O1247" t="b">
        <v>1</v>
      </c>
      <c r="P1247" t="s">
        <v>8295</v>
      </c>
      <c r="Q1247" s="10">
        <f t="shared" si="78"/>
        <v>361.2</v>
      </c>
      <c r="R1247">
        <f t="shared" si="79"/>
        <v>96.063829787234042</v>
      </c>
      <c r="S1247" t="s">
        <v>8323</v>
      </c>
      <c r="T1247" t="s">
        <v>8353</v>
      </c>
    </row>
    <row r="1248" spans="1:20" ht="29" x14ac:dyDescent="0.3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 s="9">
        <f t="shared" si="76"/>
        <v>41488.076319444444</v>
      </c>
      <c r="K1248">
        <v>1372384194</v>
      </c>
      <c r="L1248" s="12">
        <f t="shared" si="77"/>
        <v>41453.076319444444</v>
      </c>
      <c r="M1248" t="b">
        <v>0</v>
      </c>
      <c r="N1248">
        <v>62</v>
      </c>
      <c r="O1248" t="b">
        <v>1</v>
      </c>
      <c r="P1248" t="s">
        <v>8279</v>
      </c>
      <c r="Q1248" s="10">
        <f t="shared" si="78"/>
        <v>120.4004</v>
      </c>
      <c r="R1248">
        <f t="shared" si="79"/>
        <v>48.54854838709678</v>
      </c>
      <c r="S1248" t="s">
        <v>8329</v>
      </c>
      <c r="T1248" t="s">
        <v>8333</v>
      </c>
    </row>
    <row r="1249" spans="1:20" ht="43.5" x14ac:dyDescent="0.3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 s="9">
        <f t="shared" si="76"/>
        <v>40818.733483796292</v>
      </c>
      <c r="K1249">
        <v>1312392973</v>
      </c>
      <c r="L1249" s="12">
        <f t="shared" si="77"/>
        <v>40758.733483796292</v>
      </c>
      <c r="M1249" t="b">
        <v>0</v>
      </c>
      <c r="N1249">
        <v>22</v>
      </c>
      <c r="O1249" t="b">
        <v>1</v>
      </c>
      <c r="P1249" t="s">
        <v>8279</v>
      </c>
      <c r="Q1249" s="10">
        <f t="shared" si="78"/>
        <v>100</v>
      </c>
      <c r="R1249">
        <f t="shared" si="79"/>
        <v>113.63636363636364</v>
      </c>
      <c r="S1249" t="s">
        <v>8329</v>
      </c>
      <c r="T1249" t="s">
        <v>8333</v>
      </c>
    </row>
    <row r="1250" spans="1:20" ht="43.5" x14ac:dyDescent="0.3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 s="9">
        <f t="shared" si="76"/>
        <v>42163.159722222219</v>
      </c>
      <c r="K1250">
        <v>1429306520</v>
      </c>
      <c r="L1250" s="12">
        <f t="shared" si="77"/>
        <v>42111.899537037039</v>
      </c>
      <c r="M1250" t="b">
        <v>0</v>
      </c>
      <c r="N1250">
        <v>44</v>
      </c>
      <c r="O1250" t="b">
        <v>1</v>
      </c>
      <c r="P1250" t="s">
        <v>8276</v>
      </c>
      <c r="Q1250" s="10">
        <f t="shared" si="78"/>
        <v>132.20000000000002</v>
      </c>
      <c r="R1250">
        <f t="shared" si="79"/>
        <v>75.11363636363636</v>
      </c>
      <c r="S1250" t="s">
        <v>8329</v>
      </c>
      <c r="T1250" t="s">
        <v>8330</v>
      </c>
    </row>
    <row r="1251" spans="1:20" ht="43.5" x14ac:dyDescent="0.3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 s="9">
        <f t="shared" si="76"/>
        <v>42468.625405092593</v>
      </c>
      <c r="K1251">
        <v>1457539235</v>
      </c>
      <c r="L1251" s="12">
        <f t="shared" si="77"/>
        <v>42438.667071759264</v>
      </c>
      <c r="M1251" t="b">
        <v>0</v>
      </c>
      <c r="N1251">
        <v>117</v>
      </c>
      <c r="O1251" t="b">
        <v>1</v>
      </c>
      <c r="P1251" t="s">
        <v>8276</v>
      </c>
      <c r="Q1251" s="10">
        <f t="shared" si="78"/>
        <v>138.64000000000001</v>
      </c>
      <c r="R1251">
        <f t="shared" si="79"/>
        <v>29.623931623931625</v>
      </c>
      <c r="S1251" t="s">
        <v>8329</v>
      </c>
      <c r="T1251" t="s">
        <v>8330</v>
      </c>
    </row>
    <row r="1252" spans="1:20" ht="72.5" x14ac:dyDescent="0.3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 s="9">
        <f t="shared" si="76"/>
        <v>42527.250775462962</v>
      </c>
      <c r="K1252">
        <v>1463032867</v>
      </c>
      <c r="L1252" s="12">
        <f t="shared" si="77"/>
        <v>42502.250775462962</v>
      </c>
      <c r="M1252" t="b">
        <v>0</v>
      </c>
      <c r="N1252">
        <v>38</v>
      </c>
      <c r="O1252" t="b">
        <v>1</v>
      </c>
      <c r="P1252" t="s">
        <v>8276</v>
      </c>
      <c r="Q1252" s="10">
        <f t="shared" si="78"/>
        <v>100.12</v>
      </c>
      <c r="R1252">
        <f t="shared" si="79"/>
        <v>65.868421052631575</v>
      </c>
      <c r="S1252" t="s">
        <v>8329</v>
      </c>
      <c r="T1252" t="s">
        <v>8330</v>
      </c>
    </row>
    <row r="1253" spans="1:20" ht="58" x14ac:dyDescent="0.3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 s="9">
        <f t="shared" si="76"/>
        <v>41739.290972222225</v>
      </c>
      <c r="K1253">
        <v>1395168625</v>
      </c>
      <c r="L1253" s="12">
        <f t="shared" si="77"/>
        <v>41716.785011574073</v>
      </c>
      <c r="M1253" t="b">
        <v>0</v>
      </c>
      <c r="N1253">
        <v>120</v>
      </c>
      <c r="O1253" t="b">
        <v>1</v>
      </c>
      <c r="P1253" t="s">
        <v>8280</v>
      </c>
      <c r="Q1253" s="10">
        <f t="shared" si="78"/>
        <v>195.6</v>
      </c>
      <c r="R1253">
        <f t="shared" si="79"/>
        <v>40.75</v>
      </c>
      <c r="S1253" t="s">
        <v>8329</v>
      </c>
      <c r="T1253" t="s">
        <v>8334</v>
      </c>
    </row>
    <row r="1254" spans="1:20" ht="43.5" x14ac:dyDescent="0.3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 s="9">
        <f t="shared" si="76"/>
        <v>41450.208333333336</v>
      </c>
      <c r="K1254">
        <v>1369864301</v>
      </c>
      <c r="L1254" s="12">
        <f t="shared" si="77"/>
        <v>41423.910891203705</v>
      </c>
      <c r="M1254" t="b">
        <v>0</v>
      </c>
      <c r="N1254">
        <v>1113</v>
      </c>
      <c r="O1254" t="b">
        <v>1</v>
      </c>
      <c r="P1254" t="s">
        <v>8297</v>
      </c>
      <c r="Q1254" s="10">
        <f t="shared" si="78"/>
        <v>1212.1296000000002</v>
      </c>
      <c r="R1254">
        <f t="shared" si="79"/>
        <v>27.226630727762803</v>
      </c>
      <c r="S1254" t="s">
        <v>8337</v>
      </c>
      <c r="T1254" t="s">
        <v>8355</v>
      </c>
    </row>
    <row r="1255" spans="1:20" ht="43.5" x14ac:dyDescent="0.3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 s="9">
        <f t="shared" si="76"/>
        <v>42352</v>
      </c>
      <c r="K1255">
        <v>1448269539</v>
      </c>
      <c r="L1255" s="12">
        <f t="shared" si="77"/>
        <v>42331.378923611104</v>
      </c>
      <c r="M1255" t="b">
        <v>0</v>
      </c>
      <c r="N1255">
        <v>391</v>
      </c>
      <c r="O1255" t="b">
        <v>1</v>
      </c>
      <c r="P1255" t="s">
        <v>8297</v>
      </c>
      <c r="Q1255" s="10">
        <f t="shared" si="78"/>
        <v>332.03999999999996</v>
      </c>
      <c r="R1255">
        <f t="shared" si="79"/>
        <v>21.230179028132991</v>
      </c>
      <c r="S1255" t="s">
        <v>8337</v>
      </c>
      <c r="T1255" t="s">
        <v>8355</v>
      </c>
    </row>
    <row r="1256" spans="1:20" ht="43.5" x14ac:dyDescent="0.3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 s="9">
        <f t="shared" si="76"/>
        <v>42251.79178240741</v>
      </c>
      <c r="K1256">
        <v>1438801210</v>
      </c>
      <c r="L1256" s="12">
        <f t="shared" si="77"/>
        <v>42221.79178240741</v>
      </c>
      <c r="M1256" t="b">
        <v>0</v>
      </c>
      <c r="N1256">
        <v>57</v>
      </c>
      <c r="O1256" t="b">
        <v>1</v>
      </c>
      <c r="P1256" t="s">
        <v>8297</v>
      </c>
      <c r="Q1256" s="10">
        <f t="shared" si="78"/>
        <v>100.12</v>
      </c>
      <c r="R1256">
        <f t="shared" si="79"/>
        <v>43.912280701754383</v>
      </c>
      <c r="S1256" t="s">
        <v>8337</v>
      </c>
      <c r="T1256" t="s">
        <v>8355</v>
      </c>
    </row>
    <row r="1257" spans="1:20" ht="58" x14ac:dyDescent="0.3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 s="9">
        <f t="shared" si="76"/>
        <v>42540.958333333328</v>
      </c>
      <c r="K1257">
        <v>1463351329</v>
      </c>
      <c r="L1257" s="12">
        <f t="shared" si="77"/>
        <v>42505.936678240745</v>
      </c>
      <c r="M1257" t="b">
        <v>0</v>
      </c>
      <c r="N1257">
        <v>169</v>
      </c>
      <c r="O1257" t="b">
        <v>1</v>
      </c>
      <c r="P1257" t="s">
        <v>8297</v>
      </c>
      <c r="Q1257" s="10">
        <f t="shared" si="78"/>
        <v>636.14</v>
      </c>
      <c r="R1257">
        <f t="shared" si="79"/>
        <v>94.103550295857985</v>
      </c>
      <c r="S1257" t="s">
        <v>8337</v>
      </c>
      <c r="T1257" t="s">
        <v>8355</v>
      </c>
    </row>
    <row r="1258" spans="1:20" ht="43.5" x14ac:dyDescent="0.3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 s="9">
        <f t="shared" si="76"/>
        <v>41724.975115740745</v>
      </c>
      <c r="K1258">
        <v>1393287850</v>
      </c>
      <c r="L1258" s="12">
        <f t="shared" si="77"/>
        <v>41695.016782407409</v>
      </c>
      <c r="M1258" t="b">
        <v>0</v>
      </c>
      <c r="N1258">
        <v>84</v>
      </c>
      <c r="O1258" t="b">
        <v>1</v>
      </c>
      <c r="P1258" t="s">
        <v>8297</v>
      </c>
      <c r="Q1258" s="10">
        <f t="shared" si="78"/>
        <v>326.92</v>
      </c>
      <c r="R1258">
        <f t="shared" si="79"/>
        <v>97.297619047619051</v>
      </c>
      <c r="S1258" t="s">
        <v>8337</v>
      </c>
      <c r="T1258" t="s">
        <v>8355</v>
      </c>
    </row>
    <row r="1259" spans="1:20" ht="43.5" x14ac:dyDescent="0.3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 s="9">
        <f t="shared" si="76"/>
        <v>42801.208333333328</v>
      </c>
      <c r="K1259">
        <v>1486745663</v>
      </c>
      <c r="L1259" s="12">
        <f t="shared" si="77"/>
        <v>42776.704432870371</v>
      </c>
      <c r="M1259" t="b">
        <v>0</v>
      </c>
      <c r="N1259">
        <v>902</v>
      </c>
      <c r="O1259" t="b">
        <v>1</v>
      </c>
      <c r="P1259" t="s">
        <v>8297</v>
      </c>
      <c r="Q1259" s="10">
        <f t="shared" si="78"/>
        <v>1801.64</v>
      </c>
      <c r="R1259">
        <f t="shared" si="79"/>
        <v>49.934589800443462</v>
      </c>
      <c r="S1259" t="s">
        <v>8337</v>
      </c>
      <c r="T1259" t="s">
        <v>8355</v>
      </c>
    </row>
    <row r="1260" spans="1:20" ht="43.5" x14ac:dyDescent="0.3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 s="9">
        <f t="shared" si="76"/>
        <v>42806.507430555561</v>
      </c>
      <c r="K1260">
        <v>1487164242</v>
      </c>
      <c r="L1260" s="12">
        <f t="shared" si="77"/>
        <v>42781.549097222218</v>
      </c>
      <c r="M1260" t="b">
        <v>0</v>
      </c>
      <c r="N1260">
        <v>147</v>
      </c>
      <c r="O1260" t="b">
        <v>1</v>
      </c>
      <c r="P1260" t="s">
        <v>8297</v>
      </c>
      <c r="Q1260" s="10">
        <f t="shared" si="78"/>
        <v>220.35999999999999</v>
      </c>
      <c r="R1260">
        <f t="shared" si="79"/>
        <v>37.476190476190474</v>
      </c>
      <c r="S1260" t="s">
        <v>8337</v>
      </c>
      <c r="T1260" t="s">
        <v>8355</v>
      </c>
    </row>
    <row r="1261" spans="1:20" ht="58" x14ac:dyDescent="0.3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 s="9">
        <f t="shared" si="76"/>
        <v>41693.500659722224</v>
      </c>
      <c r="K1261">
        <v>1390564857</v>
      </c>
      <c r="L1261" s="12">
        <f t="shared" si="77"/>
        <v>41663.500659722224</v>
      </c>
      <c r="M1261" t="b">
        <v>0</v>
      </c>
      <c r="N1261">
        <v>99</v>
      </c>
      <c r="O1261" t="b">
        <v>1</v>
      </c>
      <c r="P1261" t="s">
        <v>8297</v>
      </c>
      <c r="Q1261" s="10">
        <f t="shared" si="78"/>
        <v>119.6</v>
      </c>
      <c r="R1261">
        <f t="shared" si="79"/>
        <v>30.202020202020201</v>
      </c>
      <c r="S1261" t="s">
        <v>8337</v>
      </c>
      <c r="T1261" t="s">
        <v>8355</v>
      </c>
    </row>
    <row r="1262" spans="1:20" ht="43.5" x14ac:dyDescent="0.3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 s="9">
        <f t="shared" si="76"/>
        <v>41022.166666666664</v>
      </c>
      <c r="K1262">
        <v>1332199618</v>
      </c>
      <c r="L1262" s="12">
        <f t="shared" si="77"/>
        <v>40987.977060185185</v>
      </c>
      <c r="M1262" t="b">
        <v>0</v>
      </c>
      <c r="N1262">
        <v>43</v>
      </c>
      <c r="O1262" t="b">
        <v>1</v>
      </c>
      <c r="P1262" t="s">
        <v>8276</v>
      </c>
      <c r="Q1262" s="10">
        <f t="shared" si="78"/>
        <v>172.8</v>
      </c>
      <c r="R1262">
        <f t="shared" si="79"/>
        <v>100.46511627906976</v>
      </c>
      <c r="S1262" t="s">
        <v>8329</v>
      </c>
      <c r="T1262" t="s">
        <v>8330</v>
      </c>
    </row>
    <row r="1263" spans="1:20" ht="43.5" x14ac:dyDescent="0.3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 s="9">
        <f t="shared" si="76"/>
        <v>41034.72619212963</v>
      </c>
      <c r="K1263">
        <v>1333646743</v>
      </c>
      <c r="L1263" s="12">
        <f t="shared" si="77"/>
        <v>41004.72619212963</v>
      </c>
      <c r="M1263" t="b">
        <v>1</v>
      </c>
      <c r="N1263">
        <v>64</v>
      </c>
      <c r="O1263" t="b">
        <v>1</v>
      </c>
      <c r="P1263" t="s">
        <v>8279</v>
      </c>
      <c r="Q1263" s="10">
        <f t="shared" si="78"/>
        <v>102.60000000000001</v>
      </c>
      <c r="R1263">
        <f t="shared" si="79"/>
        <v>40.078125</v>
      </c>
      <c r="S1263" t="s">
        <v>8329</v>
      </c>
      <c r="T1263" t="s">
        <v>8333</v>
      </c>
    </row>
    <row r="1264" spans="1:20" ht="43.5" x14ac:dyDescent="0.3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 s="9">
        <f t="shared" si="76"/>
        <v>42699.911840277782</v>
      </c>
      <c r="K1264">
        <v>1477515183</v>
      </c>
      <c r="L1264" s="12">
        <f t="shared" si="77"/>
        <v>42669.870173611111</v>
      </c>
      <c r="M1264" t="b">
        <v>0</v>
      </c>
      <c r="N1264">
        <v>0</v>
      </c>
      <c r="O1264" t="b">
        <v>0</v>
      </c>
      <c r="P1264" t="s">
        <v>8272</v>
      </c>
      <c r="Q1264" s="10">
        <f t="shared" si="78"/>
        <v>0</v>
      </c>
      <c r="R1264" t="e">
        <f t="shared" si="79"/>
        <v>#DIV/0!</v>
      </c>
      <c r="S1264" t="s">
        <v>8323</v>
      </c>
      <c r="T1264" t="s">
        <v>8324</v>
      </c>
    </row>
    <row r="1265" spans="1:20" ht="58" x14ac:dyDescent="0.3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 s="9">
        <f t="shared" si="76"/>
        <v>42686.166666666672</v>
      </c>
      <c r="K1265">
        <v>1476184593</v>
      </c>
      <c r="L1265" s="12">
        <f t="shared" si="77"/>
        <v>42654.469826388886</v>
      </c>
      <c r="M1265" t="b">
        <v>0</v>
      </c>
      <c r="N1265">
        <v>337</v>
      </c>
      <c r="O1265" t="b">
        <v>1</v>
      </c>
      <c r="P1265" t="s">
        <v>8298</v>
      </c>
      <c r="Q1265" s="10">
        <f t="shared" si="78"/>
        <v>427.20000000000005</v>
      </c>
      <c r="R1265">
        <f t="shared" si="79"/>
        <v>31.691394658753708</v>
      </c>
      <c r="S1265" t="s">
        <v>8340</v>
      </c>
      <c r="T1265" t="s">
        <v>8356</v>
      </c>
    </row>
    <row r="1266" spans="1:20" ht="43.5" x14ac:dyDescent="0.3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 s="9">
        <f t="shared" si="76"/>
        <v>41403.102465277778</v>
      </c>
      <c r="K1266">
        <v>1365474453</v>
      </c>
      <c r="L1266" s="12">
        <f t="shared" si="77"/>
        <v>41373.102465277778</v>
      </c>
      <c r="M1266" t="b">
        <v>0</v>
      </c>
      <c r="N1266">
        <v>52</v>
      </c>
      <c r="O1266" t="b">
        <v>1</v>
      </c>
      <c r="P1266" t="s">
        <v>8279</v>
      </c>
      <c r="Q1266" s="10">
        <f t="shared" si="78"/>
        <v>100</v>
      </c>
      <c r="R1266">
        <f t="shared" si="79"/>
        <v>48.07692307692308</v>
      </c>
      <c r="S1266" t="s">
        <v>8329</v>
      </c>
      <c r="T1266" t="s">
        <v>8333</v>
      </c>
    </row>
    <row r="1267" spans="1:20" ht="29" x14ac:dyDescent="0.3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 s="9">
        <f t="shared" si="76"/>
        <v>40369.916666666664</v>
      </c>
      <c r="K1267">
        <v>1273647255</v>
      </c>
      <c r="L1267" s="12">
        <f t="shared" si="77"/>
        <v>40310.287673611114</v>
      </c>
      <c r="M1267" t="b">
        <v>0</v>
      </c>
      <c r="N1267">
        <v>81</v>
      </c>
      <c r="O1267" t="b">
        <v>1</v>
      </c>
      <c r="P1267" t="s">
        <v>8279</v>
      </c>
      <c r="Q1267" s="10">
        <f t="shared" si="78"/>
        <v>104.71999999999998</v>
      </c>
      <c r="R1267">
        <f t="shared" si="79"/>
        <v>32.320987654320987</v>
      </c>
      <c r="S1267" t="s">
        <v>8329</v>
      </c>
      <c r="T1267" t="s">
        <v>8333</v>
      </c>
    </row>
    <row r="1268" spans="1:20" ht="58" x14ac:dyDescent="0.3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 s="9">
        <f t="shared" si="76"/>
        <v>40845.675011574072</v>
      </c>
      <c r="K1268">
        <v>1314720721</v>
      </c>
      <c r="L1268" s="12">
        <f t="shared" si="77"/>
        <v>40785.675011574072</v>
      </c>
      <c r="M1268" t="b">
        <v>0</v>
      </c>
      <c r="N1268">
        <v>27</v>
      </c>
      <c r="O1268" t="b">
        <v>1</v>
      </c>
      <c r="P1268" t="s">
        <v>8300</v>
      </c>
      <c r="Q1268" s="10">
        <f t="shared" si="78"/>
        <v>103.4</v>
      </c>
      <c r="R1268">
        <f t="shared" si="79"/>
        <v>95.740740740740748</v>
      </c>
      <c r="S1268" t="s">
        <v>8329</v>
      </c>
      <c r="T1268" t="s">
        <v>8358</v>
      </c>
    </row>
    <row r="1269" spans="1:20" ht="43.5" x14ac:dyDescent="0.3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 s="9">
        <f t="shared" si="76"/>
        <v>42158.628113425926</v>
      </c>
      <c r="K1269">
        <v>1430751869</v>
      </c>
      <c r="L1269" s="12">
        <f t="shared" si="77"/>
        <v>42128.628113425926</v>
      </c>
      <c r="M1269" t="b">
        <v>0</v>
      </c>
      <c r="N1269">
        <v>50</v>
      </c>
      <c r="O1269" t="b">
        <v>1</v>
      </c>
      <c r="P1269" t="s">
        <v>8301</v>
      </c>
      <c r="Q1269" s="10">
        <f t="shared" si="78"/>
        <v>112.00000000000001</v>
      </c>
      <c r="R1269">
        <f t="shared" si="79"/>
        <v>56</v>
      </c>
      <c r="S1269" t="s">
        <v>8323</v>
      </c>
      <c r="T1269" t="s">
        <v>8359</v>
      </c>
    </row>
    <row r="1270" spans="1:20" ht="43.5" x14ac:dyDescent="0.3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 s="9">
        <f t="shared" si="76"/>
        <v>42230.261793981481</v>
      </c>
      <c r="K1270">
        <v>1436941019</v>
      </c>
      <c r="L1270" s="12">
        <f t="shared" si="77"/>
        <v>42200.261793981481</v>
      </c>
      <c r="M1270" t="b">
        <v>0</v>
      </c>
      <c r="N1270">
        <v>3</v>
      </c>
      <c r="O1270" t="b">
        <v>0</v>
      </c>
      <c r="P1270" t="s">
        <v>8301</v>
      </c>
      <c r="Q1270" s="10">
        <f t="shared" si="78"/>
        <v>1.44</v>
      </c>
      <c r="R1270">
        <f t="shared" si="79"/>
        <v>12</v>
      </c>
      <c r="S1270" t="s">
        <v>8323</v>
      </c>
      <c r="T1270" t="s">
        <v>8359</v>
      </c>
    </row>
    <row r="1271" spans="1:20" ht="43.5" x14ac:dyDescent="0.3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 s="9">
        <f t="shared" si="76"/>
        <v>41044.719756944447</v>
      </c>
      <c r="K1271">
        <v>1335892587</v>
      </c>
      <c r="L1271" s="12">
        <f t="shared" si="77"/>
        <v>41030.719756944447</v>
      </c>
      <c r="M1271" t="b">
        <v>0</v>
      </c>
      <c r="N1271">
        <v>18</v>
      </c>
      <c r="O1271" t="b">
        <v>0</v>
      </c>
      <c r="P1271" t="s">
        <v>8304</v>
      </c>
      <c r="Q1271" s="10">
        <f t="shared" si="78"/>
        <v>29.24</v>
      </c>
      <c r="R1271">
        <f t="shared" si="79"/>
        <v>40.611111111111114</v>
      </c>
      <c r="S1271" t="s">
        <v>8326</v>
      </c>
      <c r="T1271" t="s">
        <v>8362</v>
      </c>
    </row>
    <row r="1272" spans="1:20" ht="43.5" x14ac:dyDescent="0.3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 s="9">
        <f t="shared" si="76"/>
        <v>42330.627557870372</v>
      </c>
      <c r="K1272">
        <v>1445609021</v>
      </c>
      <c r="L1272" s="12">
        <f t="shared" si="77"/>
        <v>42300.585891203707</v>
      </c>
      <c r="M1272" t="b">
        <v>0</v>
      </c>
      <c r="N1272">
        <v>1</v>
      </c>
      <c r="O1272" t="b">
        <v>0</v>
      </c>
      <c r="P1272" t="s">
        <v>8304</v>
      </c>
      <c r="Q1272" s="10">
        <f t="shared" si="78"/>
        <v>2.12</v>
      </c>
      <c r="R1272">
        <f t="shared" si="79"/>
        <v>53</v>
      </c>
      <c r="S1272" t="s">
        <v>8326</v>
      </c>
      <c r="T1272" t="s">
        <v>8362</v>
      </c>
    </row>
    <row r="1273" spans="1:20" ht="29" x14ac:dyDescent="0.3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 s="9">
        <f t="shared" si="76"/>
        <v>41829.569212962961</v>
      </c>
      <c r="K1273">
        <v>1403703580</v>
      </c>
      <c r="L1273" s="12">
        <f t="shared" si="77"/>
        <v>41815.569212962961</v>
      </c>
      <c r="M1273" t="b">
        <v>0</v>
      </c>
      <c r="N1273">
        <v>74</v>
      </c>
      <c r="O1273" t="b">
        <v>1</v>
      </c>
      <c r="P1273" t="s">
        <v>8271</v>
      </c>
      <c r="Q1273" s="10">
        <f t="shared" si="78"/>
        <v>117.83999999999999</v>
      </c>
      <c r="R1273">
        <f t="shared" si="79"/>
        <v>39.810810810810814</v>
      </c>
      <c r="S1273" t="s">
        <v>8321</v>
      </c>
      <c r="T1273" t="s">
        <v>8322</v>
      </c>
    </row>
    <row r="1274" spans="1:20" ht="43.5" x14ac:dyDescent="0.3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 s="9">
        <f t="shared" si="76"/>
        <v>42459.610416666663</v>
      </c>
      <c r="K1274">
        <v>1458647725</v>
      </c>
      <c r="L1274" s="12">
        <f t="shared" si="77"/>
        <v>42451.496817129635</v>
      </c>
      <c r="M1274" t="b">
        <v>0</v>
      </c>
      <c r="N1274">
        <v>21</v>
      </c>
      <c r="O1274" t="b">
        <v>1</v>
      </c>
      <c r="P1274" t="s">
        <v>8271</v>
      </c>
      <c r="Q1274" s="10">
        <f t="shared" si="78"/>
        <v>102.4</v>
      </c>
      <c r="R1274">
        <f t="shared" si="79"/>
        <v>121.9047619047619</v>
      </c>
      <c r="S1274" t="s">
        <v>8321</v>
      </c>
      <c r="T1274" t="s">
        <v>8322</v>
      </c>
    </row>
    <row r="1275" spans="1:20" ht="43.5" x14ac:dyDescent="0.3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 s="9">
        <f t="shared" si="76"/>
        <v>41791.165972222225</v>
      </c>
      <c r="K1275">
        <v>1398828064</v>
      </c>
      <c r="L1275" s="12">
        <f t="shared" si="77"/>
        <v>41759.13962962963</v>
      </c>
      <c r="M1275" t="b">
        <v>0</v>
      </c>
      <c r="N1275">
        <v>57</v>
      </c>
      <c r="O1275" t="b">
        <v>1</v>
      </c>
      <c r="P1275" t="s">
        <v>8271</v>
      </c>
      <c r="Q1275" s="10">
        <f t="shared" si="78"/>
        <v>108.2</v>
      </c>
      <c r="R1275">
        <f t="shared" si="79"/>
        <v>47.456140350877192</v>
      </c>
      <c r="S1275" t="s">
        <v>8321</v>
      </c>
      <c r="T1275" t="s">
        <v>8322</v>
      </c>
    </row>
    <row r="1276" spans="1:20" ht="43.5" x14ac:dyDescent="0.3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 s="9">
        <f t="shared" si="76"/>
        <v>42523.434236111112</v>
      </c>
      <c r="K1276">
        <v>1462443918</v>
      </c>
      <c r="L1276" s="12">
        <f t="shared" si="77"/>
        <v>42495.434236111112</v>
      </c>
      <c r="M1276" t="b">
        <v>0</v>
      </c>
      <c r="N1276">
        <v>76</v>
      </c>
      <c r="O1276" t="b">
        <v>1</v>
      </c>
      <c r="P1276" t="s">
        <v>8271</v>
      </c>
      <c r="Q1276" s="10">
        <f t="shared" si="78"/>
        <v>106.52</v>
      </c>
      <c r="R1276">
        <f t="shared" si="79"/>
        <v>35.039473684210527</v>
      </c>
      <c r="S1276" t="s">
        <v>8321</v>
      </c>
      <c r="T1276" t="s">
        <v>8322</v>
      </c>
    </row>
    <row r="1277" spans="1:20" ht="58" x14ac:dyDescent="0.3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 s="9">
        <f t="shared" si="76"/>
        <v>41966.916666666672</v>
      </c>
      <c r="K1277">
        <v>1414342894</v>
      </c>
      <c r="L1277" s="12">
        <f t="shared" si="77"/>
        <v>41938.709421296298</v>
      </c>
      <c r="M1277" t="b">
        <v>0</v>
      </c>
      <c r="N1277">
        <v>95</v>
      </c>
      <c r="O1277" t="b">
        <v>1</v>
      </c>
      <c r="P1277" t="s">
        <v>8271</v>
      </c>
      <c r="Q1277" s="10">
        <f t="shared" si="78"/>
        <v>114.71959999999999</v>
      </c>
      <c r="R1277">
        <f t="shared" si="79"/>
        <v>30.189368421052631</v>
      </c>
      <c r="S1277" t="s">
        <v>8321</v>
      </c>
      <c r="T1277" t="s">
        <v>8322</v>
      </c>
    </row>
    <row r="1278" spans="1:20" ht="58" x14ac:dyDescent="0.3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 s="9">
        <f t="shared" si="76"/>
        <v>42081.708333333328</v>
      </c>
      <c r="K1278">
        <v>1424825479</v>
      </c>
      <c r="L1278" s="12">
        <f t="shared" si="77"/>
        <v>42060.035636574074</v>
      </c>
      <c r="M1278" t="b">
        <v>0</v>
      </c>
      <c r="N1278">
        <v>132</v>
      </c>
      <c r="O1278" t="b">
        <v>1</v>
      </c>
      <c r="P1278" t="s">
        <v>8271</v>
      </c>
      <c r="Q1278" s="10">
        <f t="shared" si="78"/>
        <v>104</v>
      </c>
      <c r="R1278">
        <f t="shared" si="79"/>
        <v>19.696969696969695</v>
      </c>
      <c r="S1278" t="s">
        <v>8321</v>
      </c>
      <c r="T1278" t="s">
        <v>8322</v>
      </c>
    </row>
    <row r="1279" spans="1:20" x14ac:dyDescent="0.3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 s="9">
        <f t="shared" si="76"/>
        <v>42202.554166666669</v>
      </c>
      <c r="K1279">
        <v>1434552207</v>
      </c>
      <c r="L1279" s="12">
        <f t="shared" si="77"/>
        <v>42172.613506944443</v>
      </c>
      <c r="M1279" t="b">
        <v>0</v>
      </c>
      <c r="N1279">
        <v>3</v>
      </c>
      <c r="O1279" t="b">
        <v>0</v>
      </c>
      <c r="P1279" t="s">
        <v>8271</v>
      </c>
      <c r="Q1279" s="10">
        <f t="shared" si="78"/>
        <v>1.6</v>
      </c>
      <c r="R1279">
        <f t="shared" si="79"/>
        <v>13.333333333333334</v>
      </c>
      <c r="S1279" t="s">
        <v>8321</v>
      </c>
      <c r="T1279" t="s">
        <v>8322</v>
      </c>
    </row>
    <row r="1280" spans="1:20" ht="58" x14ac:dyDescent="0.3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 s="9">
        <f t="shared" si="76"/>
        <v>42555.166666666672</v>
      </c>
      <c r="K1280">
        <v>1465533672</v>
      </c>
      <c r="L1280" s="12">
        <f t="shared" si="77"/>
        <v>42531.195277777777</v>
      </c>
      <c r="M1280" t="b">
        <v>0</v>
      </c>
      <c r="N1280">
        <v>10</v>
      </c>
      <c r="O1280" t="b">
        <v>0</v>
      </c>
      <c r="P1280" t="s">
        <v>8271</v>
      </c>
      <c r="Q1280" s="10">
        <f t="shared" si="78"/>
        <v>20.16</v>
      </c>
      <c r="R1280">
        <f t="shared" si="79"/>
        <v>50.4</v>
      </c>
      <c r="S1280" t="s">
        <v>8321</v>
      </c>
      <c r="T1280" t="s">
        <v>8322</v>
      </c>
    </row>
    <row r="1281" spans="1:20" ht="58" x14ac:dyDescent="0.3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 s="9">
        <f t="shared" si="76"/>
        <v>42032.817488425921</v>
      </c>
      <c r="K1281">
        <v>1419881831</v>
      </c>
      <c r="L1281" s="12">
        <f t="shared" si="77"/>
        <v>42002.817488425921</v>
      </c>
      <c r="M1281" t="b">
        <v>0</v>
      </c>
      <c r="N1281">
        <v>8</v>
      </c>
      <c r="O1281" t="b">
        <v>0</v>
      </c>
      <c r="P1281" t="s">
        <v>8271</v>
      </c>
      <c r="Q1281" s="10">
        <f t="shared" si="78"/>
        <v>38.119999999999997</v>
      </c>
      <c r="R1281">
        <f t="shared" si="79"/>
        <v>119.125</v>
      </c>
      <c r="S1281" t="s">
        <v>8321</v>
      </c>
      <c r="T1281" t="s">
        <v>8322</v>
      </c>
    </row>
    <row r="1282" spans="1:20" ht="43.5" x14ac:dyDescent="0.3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 s="9">
        <f t="shared" ref="J1282:J1345" si="80">(((I1282/60)/60)/24)+DATE(1970,1,1)</f>
        <v>42504.877743055549</v>
      </c>
      <c r="K1282">
        <v>1458075837</v>
      </c>
      <c r="L1282" s="12">
        <f t="shared" ref="L1282:L1345" si="81">(((K1282/60)/60)/24)+DATE(1970,1,1)</f>
        <v>42444.877743055549</v>
      </c>
      <c r="M1282" t="b">
        <v>0</v>
      </c>
      <c r="N1282">
        <v>2</v>
      </c>
      <c r="O1282" t="b">
        <v>0</v>
      </c>
      <c r="P1282" t="s">
        <v>8271</v>
      </c>
      <c r="Q1282" s="10">
        <f t="shared" ref="Q1282:Q1345" si="82">(E1282/D1282)*100</f>
        <v>0.08</v>
      </c>
      <c r="R1282">
        <f t="shared" ref="R1282:R1345" si="83">E1282/N1282</f>
        <v>1</v>
      </c>
      <c r="S1282" t="s">
        <v>8321</v>
      </c>
      <c r="T1282" t="s">
        <v>8322</v>
      </c>
    </row>
    <row r="1283" spans="1:20" ht="43.5" x14ac:dyDescent="0.3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 s="9">
        <f t="shared" si="80"/>
        <v>42088.750810185185</v>
      </c>
      <c r="K1283">
        <v>1424718070</v>
      </c>
      <c r="L1283" s="12">
        <f t="shared" si="81"/>
        <v>42058.792476851857</v>
      </c>
      <c r="M1283" t="b">
        <v>0</v>
      </c>
      <c r="N1283">
        <v>13</v>
      </c>
      <c r="O1283" t="b">
        <v>0</v>
      </c>
      <c r="P1283" t="s">
        <v>8271</v>
      </c>
      <c r="Q1283" s="10">
        <f t="shared" si="82"/>
        <v>26.840000000000003</v>
      </c>
      <c r="R1283">
        <f t="shared" si="83"/>
        <v>51.615384615384613</v>
      </c>
      <c r="S1283" t="s">
        <v>8321</v>
      </c>
      <c r="T1283" t="s">
        <v>8322</v>
      </c>
    </row>
    <row r="1284" spans="1:20" ht="58" x14ac:dyDescent="0.3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 s="9">
        <f t="shared" si="80"/>
        <v>42525.956631944442</v>
      </c>
      <c r="K1284">
        <v>1462489053</v>
      </c>
      <c r="L1284" s="12">
        <f t="shared" si="81"/>
        <v>42495.956631944442</v>
      </c>
      <c r="M1284" t="b">
        <v>0</v>
      </c>
      <c r="N1284">
        <v>54</v>
      </c>
      <c r="O1284" t="b">
        <v>1</v>
      </c>
      <c r="P1284" t="s">
        <v>8305</v>
      </c>
      <c r="Q1284" s="10">
        <f t="shared" si="82"/>
        <v>102.76</v>
      </c>
      <c r="R1284">
        <f t="shared" si="83"/>
        <v>47.574074074074076</v>
      </c>
      <c r="S1284" t="s">
        <v>8321</v>
      </c>
      <c r="T1284" t="s">
        <v>8363</v>
      </c>
    </row>
    <row r="1285" spans="1:20" ht="43.5" x14ac:dyDescent="0.3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 s="9">
        <f t="shared" si="80"/>
        <v>41805.636157407411</v>
      </c>
      <c r="K1285">
        <v>1400253364</v>
      </c>
      <c r="L1285" s="12">
        <f t="shared" si="81"/>
        <v>41775.636157407411</v>
      </c>
      <c r="M1285" t="b">
        <v>0</v>
      </c>
      <c r="N1285">
        <v>37</v>
      </c>
      <c r="O1285" t="b">
        <v>1</v>
      </c>
      <c r="P1285" t="s">
        <v>8305</v>
      </c>
      <c r="Q1285" s="10">
        <f t="shared" si="82"/>
        <v>108</v>
      </c>
      <c r="R1285">
        <f t="shared" si="83"/>
        <v>72.972972972972968</v>
      </c>
      <c r="S1285" t="s">
        <v>8321</v>
      </c>
      <c r="T1285" t="s">
        <v>8363</v>
      </c>
    </row>
    <row r="1286" spans="1:20" ht="43.5" x14ac:dyDescent="0.3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 s="9">
        <f t="shared" si="80"/>
        <v>42022.773356481484</v>
      </c>
      <c r="K1286">
        <v>1418150018</v>
      </c>
      <c r="L1286" s="12">
        <f t="shared" si="81"/>
        <v>41982.773356481484</v>
      </c>
      <c r="M1286" t="b">
        <v>0</v>
      </c>
      <c r="N1286">
        <v>33</v>
      </c>
      <c r="O1286" t="b">
        <v>1</v>
      </c>
      <c r="P1286" t="s">
        <v>8305</v>
      </c>
      <c r="Q1286" s="10">
        <f t="shared" si="82"/>
        <v>107.24000000000001</v>
      </c>
      <c r="R1286">
        <f t="shared" si="83"/>
        <v>81.242424242424249</v>
      </c>
      <c r="S1286" t="s">
        <v>8321</v>
      </c>
      <c r="T1286" t="s">
        <v>8363</v>
      </c>
    </row>
    <row r="1287" spans="1:20" ht="43.5" x14ac:dyDescent="0.3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 s="9">
        <f t="shared" si="80"/>
        <v>41789.666666666664</v>
      </c>
      <c r="K1287">
        <v>1399032813</v>
      </c>
      <c r="L1287" s="12">
        <f t="shared" si="81"/>
        <v>41761.509409722225</v>
      </c>
      <c r="M1287" t="b">
        <v>0</v>
      </c>
      <c r="N1287">
        <v>145</v>
      </c>
      <c r="O1287" t="b">
        <v>1</v>
      </c>
      <c r="P1287" t="s">
        <v>8303</v>
      </c>
      <c r="Q1287" s="10">
        <f t="shared" si="82"/>
        <v>302.2</v>
      </c>
      <c r="R1287">
        <f t="shared" si="83"/>
        <v>52.103448275862071</v>
      </c>
      <c r="S1287" t="s">
        <v>8321</v>
      </c>
      <c r="T1287" t="s">
        <v>8361</v>
      </c>
    </row>
    <row r="1288" spans="1:20" ht="58" x14ac:dyDescent="0.3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 s="9">
        <f t="shared" si="80"/>
        <v>42201.330555555556</v>
      </c>
      <c r="K1288">
        <v>1434445937</v>
      </c>
      <c r="L1288" s="12">
        <f t="shared" si="81"/>
        <v>42171.383530092593</v>
      </c>
      <c r="M1288" t="b">
        <v>0</v>
      </c>
      <c r="N1288">
        <v>12</v>
      </c>
      <c r="O1288" t="b">
        <v>0</v>
      </c>
      <c r="P1288" t="s">
        <v>8303</v>
      </c>
      <c r="Q1288" s="10">
        <f t="shared" si="82"/>
        <v>12</v>
      </c>
      <c r="R1288">
        <f t="shared" si="83"/>
        <v>25</v>
      </c>
      <c r="S1288" t="s">
        <v>8321</v>
      </c>
      <c r="T1288" t="s">
        <v>8361</v>
      </c>
    </row>
    <row r="1289" spans="1:20" ht="58" x14ac:dyDescent="0.3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 s="9">
        <f t="shared" si="80"/>
        <v>41799.80572916667</v>
      </c>
      <c r="K1289">
        <v>1399490415</v>
      </c>
      <c r="L1289" s="12">
        <f t="shared" si="81"/>
        <v>41766.80572916667</v>
      </c>
      <c r="M1289" t="b">
        <v>1</v>
      </c>
      <c r="N1289">
        <v>71</v>
      </c>
      <c r="O1289" t="b">
        <v>1</v>
      </c>
      <c r="P1289" t="s">
        <v>8271</v>
      </c>
      <c r="Q1289" s="10">
        <f t="shared" si="82"/>
        <v>106.76</v>
      </c>
      <c r="R1289">
        <f t="shared" si="83"/>
        <v>37.591549295774648</v>
      </c>
      <c r="S1289" t="s">
        <v>8321</v>
      </c>
      <c r="T1289" t="s">
        <v>8322</v>
      </c>
    </row>
    <row r="1290" spans="1:20" ht="43.5" x14ac:dyDescent="0.3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 s="9">
        <f t="shared" si="80"/>
        <v>41803.916666666664</v>
      </c>
      <c r="K1290">
        <v>1399948353</v>
      </c>
      <c r="L1290" s="12">
        <f t="shared" si="81"/>
        <v>41772.105937500004</v>
      </c>
      <c r="M1290" t="b">
        <v>1</v>
      </c>
      <c r="N1290">
        <v>61</v>
      </c>
      <c r="O1290" t="b">
        <v>1</v>
      </c>
      <c r="P1290" t="s">
        <v>8271</v>
      </c>
      <c r="Q1290" s="10">
        <f t="shared" si="82"/>
        <v>124.2</v>
      </c>
      <c r="R1290">
        <f t="shared" si="83"/>
        <v>50.901639344262293</v>
      </c>
      <c r="S1290" t="s">
        <v>8321</v>
      </c>
      <c r="T1290" t="s">
        <v>8322</v>
      </c>
    </row>
    <row r="1291" spans="1:20" ht="43.5" x14ac:dyDescent="0.3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 s="9">
        <f t="shared" si="80"/>
        <v>41811.666770833333</v>
      </c>
      <c r="K1291">
        <v>1400774409</v>
      </c>
      <c r="L1291" s="12">
        <f t="shared" si="81"/>
        <v>41781.666770833333</v>
      </c>
      <c r="M1291" t="b">
        <v>1</v>
      </c>
      <c r="N1291">
        <v>51</v>
      </c>
      <c r="O1291" t="b">
        <v>1</v>
      </c>
      <c r="P1291" t="s">
        <v>8271</v>
      </c>
      <c r="Q1291" s="10">
        <f t="shared" si="82"/>
        <v>117.39999999999999</v>
      </c>
      <c r="R1291">
        <f t="shared" si="83"/>
        <v>57.549019607843135</v>
      </c>
      <c r="S1291" t="s">
        <v>8321</v>
      </c>
      <c r="T1291" t="s">
        <v>8322</v>
      </c>
    </row>
    <row r="1292" spans="1:20" ht="43.5" x14ac:dyDescent="0.3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 s="9">
        <f t="shared" si="80"/>
        <v>41509.79478009259</v>
      </c>
      <c r="K1292">
        <v>1375729469</v>
      </c>
      <c r="L1292" s="12">
        <f t="shared" si="81"/>
        <v>41491.79478009259</v>
      </c>
      <c r="M1292" t="b">
        <v>1</v>
      </c>
      <c r="N1292">
        <v>68</v>
      </c>
      <c r="O1292" t="b">
        <v>1</v>
      </c>
      <c r="P1292" t="s">
        <v>8271</v>
      </c>
      <c r="Q1292" s="10">
        <f t="shared" si="82"/>
        <v>109.00000000000001</v>
      </c>
      <c r="R1292">
        <f t="shared" si="83"/>
        <v>40.073529411764703</v>
      </c>
      <c r="S1292" t="s">
        <v>8321</v>
      </c>
      <c r="T1292" t="s">
        <v>8322</v>
      </c>
    </row>
    <row r="1293" spans="1:20" ht="43.5" x14ac:dyDescent="0.3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 s="9">
        <f t="shared" si="80"/>
        <v>42301.895138888889</v>
      </c>
      <c r="K1293">
        <v>1443016697</v>
      </c>
      <c r="L1293" s="12">
        <f t="shared" si="81"/>
        <v>42270.582141203704</v>
      </c>
      <c r="M1293" t="b">
        <v>1</v>
      </c>
      <c r="N1293">
        <v>84</v>
      </c>
      <c r="O1293" t="b">
        <v>1</v>
      </c>
      <c r="P1293" t="s">
        <v>8271</v>
      </c>
      <c r="Q1293" s="10">
        <f t="shared" si="82"/>
        <v>124.8</v>
      </c>
      <c r="R1293">
        <f t="shared" si="83"/>
        <v>37.142857142857146</v>
      </c>
      <c r="S1293" t="s">
        <v>8321</v>
      </c>
      <c r="T1293" t="s">
        <v>8322</v>
      </c>
    </row>
    <row r="1294" spans="1:20" ht="43.5" x14ac:dyDescent="0.3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 s="9">
        <f t="shared" si="80"/>
        <v>42197.434166666666</v>
      </c>
      <c r="K1294">
        <v>1434104712</v>
      </c>
      <c r="L1294" s="12">
        <f t="shared" si="81"/>
        <v>42167.434166666666</v>
      </c>
      <c r="M1294" t="b">
        <v>1</v>
      </c>
      <c r="N1294">
        <v>57</v>
      </c>
      <c r="O1294" t="b">
        <v>1</v>
      </c>
      <c r="P1294" t="s">
        <v>8271</v>
      </c>
      <c r="Q1294" s="10">
        <f t="shared" si="82"/>
        <v>105.86</v>
      </c>
      <c r="R1294">
        <f t="shared" si="83"/>
        <v>46.429824561403507</v>
      </c>
      <c r="S1294" t="s">
        <v>8321</v>
      </c>
      <c r="T1294" t="s">
        <v>8322</v>
      </c>
    </row>
    <row r="1295" spans="1:20" ht="29" x14ac:dyDescent="0.3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 s="9">
        <f t="shared" si="80"/>
        <v>42307.875</v>
      </c>
      <c r="K1295">
        <v>1444220588</v>
      </c>
      <c r="L1295" s="12">
        <f t="shared" si="81"/>
        <v>42284.516064814816</v>
      </c>
      <c r="M1295" t="b">
        <v>1</v>
      </c>
      <c r="N1295">
        <v>68</v>
      </c>
      <c r="O1295" t="b">
        <v>1</v>
      </c>
      <c r="P1295" t="s">
        <v>8271</v>
      </c>
      <c r="Q1295" s="10">
        <f t="shared" si="82"/>
        <v>112.1664</v>
      </c>
      <c r="R1295">
        <f t="shared" si="83"/>
        <v>41.237647058823526</v>
      </c>
      <c r="S1295" t="s">
        <v>8321</v>
      </c>
      <c r="T1295" t="s">
        <v>8322</v>
      </c>
    </row>
    <row r="1296" spans="1:20" ht="29" x14ac:dyDescent="0.3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 s="9">
        <f t="shared" si="80"/>
        <v>42032.916666666672</v>
      </c>
      <c r="K1296">
        <v>1421089938</v>
      </c>
      <c r="L1296" s="12">
        <f t="shared" si="81"/>
        <v>42016.800208333334</v>
      </c>
      <c r="M1296" t="b">
        <v>1</v>
      </c>
      <c r="N1296">
        <v>49</v>
      </c>
      <c r="O1296" t="b">
        <v>1</v>
      </c>
      <c r="P1296" t="s">
        <v>8271</v>
      </c>
      <c r="Q1296" s="10">
        <f t="shared" si="82"/>
        <v>103</v>
      </c>
      <c r="R1296">
        <f t="shared" si="83"/>
        <v>52.551020408163268</v>
      </c>
      <c r="S1296" t="s">
        <v>8321</v>
      </c>
      <c r="T1296" t="s">
        <v>8322</v>
      </c>
    </row>
    <row r="1297" spans="1:20" ht="58" x14ac:dyDescent="0.3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 s="9">
        <f t="shared" si="80"/>
        <v>42154.848414351851</v>
      </c>
      <c r="K1297">
        <v>1430425303</v>
      </c>
      <c r="L1297" s="12">
        <f t="shared" si="81"/>
        <v>42124.848414351851</v>
      </c>
      <c r="M1297" t="b">
        <v>1</v>
      </c>
      <c r="N1297">
        <v>34</v>
      </c>
      <c r="O1297" t="b">
        <v>1</v>
      </c>
      <c r="P1297" t="s">
        <v>8271</v>
      </c>
      <c r="Q1297" s="10">
        <f t="shared" si="82"/>
        <v>103.4</v>
      </c>
      <c r="R1297">
        <f t="shared" si="83"/>
        <v>76.029411764705884</v>
      </c>
      <c r="S1297" t="s">
        <v>8321</v>
      </c>
      <c r="T1297" t="s">
        <v>8322</v>
      </c>
    </row>
    <row r="1298" spans="1:20" ht="29" x14ac:dyDescent="0.3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 s="9">
        <f t="shared" si="80"/>
        <v>42336.750324074077</v>
      </c>
      <c r="K1298">
        <v>1446573628</v>
      </c>
      <c r="L1298" s="12">
        <f t="shared" si="81"/>
        <v>42311.750324074077</v>
      </c>
      <c r="M1298" t="b">
        <v>0</v>
      </c>
      <c r="N1298">
        <v>34</v>
      </c>
      <c r="O1298" t="b">
        <v>1</v>
      </c>
      <c r="P1298" t="s">
        <v>8271</v>
      </c>
      <c r="Q1298" s="10">
        <f t="shared" si="82"/>
        <v>100</v>
      </c>
      <c r="R1298">
        <f t="shared" si="83"/>
        <v>73.529411764705884</v>
      </c>
      <c r="S1298" t="s">
        <v>8321</v>
      </c>
      <c r="T1298" t="s">
        <v>8322</v>
      </c>
    </row>
    <row r="1299" spans="1:20" ht="43.5" x14ac:dyDescent="0.3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 s="9">
        <f t="shared" si="80"/>
        <v>42294.29178240741</v>
      </c>
      <c r="K1299">
        <v>1442473210</v>
      </c>
      <c r="L1299" s="12">
        <f t="shared" si="81"/>
        <v>42264.29178240741</v>
      </c>
      <c r="M1299" t="b">
        <v>0</v>
      </c>
      <c r="N1299">
        <v>45</v>
      </c>
      <c r="O1299" t="b">
        <v>1</v>
      </c>
      <c r="P1299" t="s">
        <v>8271</v>
      </c>
      <c r="Q1299" s="10">
        <f t="shared" si="82"/>
        <v>109.84</v>
      </c>
      <c r="R1299">
        <f t="shared" si="83"/>
        <v>61.022222222222226</v>
      </c>
      <c r="S1299" t="s">
        <v>8321</v>
      </c>
      <c r="T1299" t="s">
        <v>8322</v>
      </c>
    </row>
    <row r="1300" spans="1:20" ht="43.5" x14ac:dyDescent="0.3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 s="9">
        <f t="shared" si="80"/>
        <v>42685.916666666672</v>
      </c>
      <c r="K1300">
        <v>1477077946</v>
      </c>
      <c r="L1300" s="12">
        <f t="shared" si="81"/>
        <v>42664.809560185182</v>
      </c>
      <c r="M1300" t="b">
        <v>0</v>
      </c>
      <c r="N1300">
        <v>41</v>
      </c>
      <c r="O1300" t="b">
        <v>1</v>
      </c>
      <c r="P1300" t="s">
        <v>8271</v>
      </c>
      <c r="Q1300" s="10">
        <f t="shared" si="82"/>
        <v>100.03999999999999</v>
      </c>
      <c r="R1300">
        <f t="shared" si="83"/>
        <v>61</v>
      </c>
      <c r="S1300" t="s">
        <v>8321</v>
      </c>
      <c r="T1300" t="s">
        <v>8322</v>
      </c>
    </row>
    <row r="1301" spans="1:20" ht="43.5" x14ac:dyDescent="0.3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 s="9">
        <f t="shared" si="80"/>
        <v>42543.045798611114</v>
      </c>
      <c r="K1301">
        <v>1463965557</v>
      </c>
      <c r="L1301" s="12">
        <f t="shared" si="81"/>
        <v>42513.045798611114</v>
      </c>
      <c r="M1301" t="b">
        <v>0</v>
      </c>
      <c r="N1301">
        <v>38</v>
      </c>
      <c r="O1301" t="b">
        <v>1</v>
      </c>
      <c r="P1301" t="s">
        <v>8271</v>
      </c>
      <c r="Q1301" s="10">
        <f t="shared" si="82"/>
        <v>101</v>
      </c>
      <c r="R1301">
        <f t="shared" si="83"/>
        <v>66.44736842105263</v>
      </c>
      <c r="S1301" t="s">
        <v>8321</v>
      </c>
      <c r="T1301" t="s">
        <v>8322</v>
      </c>
    </row>
    <row r="1302" spans="1:20" ht="43.5" x14ac:dyDescent="0.3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 s="9">
        <f t="shared" si="80"/>
        <v>41922.875</v>
      </c>
      <c r="K1302">
        <v>1411109167</v>
      </c>
      <c r="L1302" s="12">
        <f t="shared" si="81"/>
        <v>41901.282025462962</v>
      </c>
      <c r="M1302" t="b">
        <v>0</v>
      </c>
      <c r="N1302">
        <v>34</v>
      </c>
      <c r="O1302" t="b">
        <v>1</v>
      </c>
      <c r="P1302" t="s">
        <v>8271</v>
      </c>
      <c r="Q1302" s="10">
        <f t="shared" si="82"/>
        <v>110.2</v>
      </c>
      <c r="R1302">
        <f t="shared" si="83"/>
        <v>81.029411764705884</v>
      </c>
      <c r="S1302" t="s">
        <v>8321</v>
      </c>
      <c r="T1302" t="s">
        <v>8322</v>
      </c>
    </row>
    <row r="1303" spans="1:20" ht="43.5" x14ac:dyDescent="0.3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 s="9">
        <f t="shared" si="80"/>
        <v>42351.101759259262</v>
      </c>
      <c r="K1303">
        <v>1447381592</v>
      </c>
      <c r="L1303" s="12">
        <f t="shared" si="81"/>
        <v>42321.101759259262</v>
      </c>
      <c r="M1303" t="b">
        <v>0</v>
      </c>
      <c r="N1303">
        <v>3</v>
      </c>
      <c r="O1303" t="b">
        <v>1</v>
      </c>
      <c r="P1303" t="s">
        <v>8271</v>
      </c>
      <c r="Q1303" s="10">
        <f t="shared" si="82"/>
        <v>104</v>
      </c>
      <c r="R1303">
        <f t="shared" si="83"/>
        <v>866.66666666666663</v>
      </c>
      <c r="S1303" t="s">
        <v>8321</v>
      </c>
      <c r="T1303" t="s">
        <v>8322</v>
      </c>
    </row>
    <row r="1304" spans="1:20" ht="43.5" x14ac:dyDescent="0.3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 s="9">
        <f t="shared" si="80"/>
        <v>42126.875</v>
      </c>
      <c r="K1304">
        <v>1428358567</v>
      </c>
      <c r="L1304" s="12">
        <f t="shared" si="81"/>
        <v>42100.927858796291</v>
      </c>
      <c r="M1304" t="b">
        <v>0</v>
      </c>
      <c r="N1304">
        <v>14</v>
      </c>
      <c r="O1304" t="b">
        <v>1</v>
      </c>
      <c r="P1304" t="s">
        <v>8271</v>
      </c>
      <c r="Q1304" s="10">
        <f t="shared" si="82"/>
        <v>104.2</v>
      </c>
      <c r="R1304">
        <f t="shared" si="83"/>
        <v>186.07142857142858</v>
      </c>
      <c r="S1304" t="s">
        <v>8321</v>
      </c>
      <c r="T1304" t="s">
        <v>8322</v>
      </c>
    </row>
    <row r="1305" spans="1:20" ht="43.5" x14ac:dyDescent="0.3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 s="9">
        <f t="shared" si="80"/>
        <v>42321.845138888893</v>
      </c>
      <c r="K1305">
        <v>1445077121</v>
      </c>
      <c r="L1305" s="12">
        <f t="shared" si="81"/>
        <v>42294.429641203707</v>
      </c>
      <c r="M1305" t="b">
        <v>0</v>
      </c>
      <c r="N1305">
        <v>43</v>
      </c>
      <c r="O1305" t="b">
        <v>1</v>
      </c>
      <c r="P1305" t="s">
        <v>8271</v>
      </c>
      <c r="Q1305" s="10">
        <f t="shared" si="82"/>
        <v>102.60000000000001</v>
      </c>
      <c r="R1305">
        <f t="shared" si="83"/>
        <v>59.651162790697676</v>
      </c>
      <c r="S1305" t="s">
        <v>8321</v>
      </c>
      <c r="T1305" t="s">
        <v>8322</v>
      </c>
    </row>
    <row r="1306" spans="1:20" ht="58" x14ac:dyDescent="0.3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 s="9">
        <f t="shared" si="80"/>
        <v>42536.760405092587</v>
      </c>
      <c r="K1306">
        <v>1463422499</v>
      </c>
      <c r="L1306" s="12">
        <f t="shared" si="81"/>
        <v>42506.760405092587</v>
      </c>
      <c r="M1306" t="b">
        <v>0</v>
      </c>
      <c r="N1306">
        <v>44</v>
      </c>
      <c r="O1306" t="b">
        <v>1</v>
      </c>
      <c r="P1306" t="s">
        <v>8271</v>
      </c>
      <c r="Q1306" s="10">
        <f t="shared" si="82"/>
        <v>114.24000000000001</v>
      </c>
      <c r="R1306">
        <f t="shared" si="83"/>
        <v>64.909090909090907</v>
      </c>
      <c r="S1306" t="s">
        <v>8321</v>
      </c>
      <c r="T1306" t="s">
        <v>8322</v>
      </c>
    </row>
    <row r="1307" spans="1:20" ht="43.5" x14ac:dyDescent="0.3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 s="9">
        <f t="shared" si="80"/>
        <v>42575.478333333333</v>
      </c>
      <c r="K1307">
        <v>1466767728</v>
      </c>
      <c r="L1307" s="12">
        <f t="shared" si="81"/>
        <v>42545.478333333333</v>
      </c>
      <c r="M1307" t="b">
        <v>0</v>
      </c>
      <c r="N1307">
        <v>38</v>
      </c>
      <c r="O1307" t="b">
        <v>1</v>
      </c>
      <c r="P1307" t="s">
        <v>8271</v>
      </c>
      <c r="Q1307" s="10">
        <f t="shared" si="82"/>
        <v>107.55999999999999</v>
      </c>
      <c r="R1307">
        <f t="shared" si="83"/>
        <v>70.763157894736835</v>
      </c>
      <c r="S1307" t="s">
        <v>8321</v>
      </c>
      <c r="T1307" t="s">
        <v>8322</v>
      </c>
    </row>
    <row r="1308" spans="1:20" ht="87" x14ac:dyDescent="0.3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 s="9">
        <f t="shared" si="80"/>
        <v>41772.166666666664</v>
      </c>
      <c r="K1308">
        <v>1398983245</v>
      </c>
      <c r="L1308" s="12">
        <f t="shared" si="81"/>
        <v>41760.935706018521</v>
      </c>
      <c r="M1308" t="b">
        <v>0</v>
      </c>
      <c r="N1308">
        <v>39</v>
      </c>
      <c r="O1308" t="b">
        <v>1</v>
      </c>
      <c r="P1308" t="s">
        <v>8271</v>
      </c>
      <c r="Q1308" s="10">
        <f t="shared" si="82"/>
        <v>103.76</v>
      </c>
      <c r="R1308">
        <f t="shared" si="83"/>
        <v>66.512820512820511</v>
      </c>
      <c r="S1308" t="s">
        <v>8321</v>
      </c>
      <c r="T1308" t="s">
        <v>8322</v>
      </c>
    </row>
    <row r="1309" spans="1:20" ht="43.5" x14ac:dyDescent="0.3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 s="9">
        <f t="shared" si="80"/>
        <v>41890.125</v>
      </c>
      <c r="K1309">
        <v>1407197670</v>
      </c>
      <c r="L1309" s="12">
        <f t="shared" si="81"/>
        <v>41856.010069444441</v>
      </c>
      <c r="M1309" t="b">
        <v>0</v>
      </c>
      <c r="N1309">
        <v>11</v>
      </c>
      <c r="O1309" t="b">
        <v>1</v>
      </c>
      <c r="P1309" t="s">
        <v>8271</v>
      </c>
      <c r="Q1309" s="10">
        <f t="shared" si="82"/>
        <v>100</v>
      </c>
      <c r="R1309">
        <f t="shared" si="83"/>
        <v>227.27272727272728</v>
      </c>
      <c r="S1309" t="s">
        <v>8321</v>
      </c>
      <c r="T1309" t="s">
        <v>8322</v>
      </c>
    </row>
    <row r="1310" spans="1:20" ht="29" x14ac:dyDescent="0.3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 s="9">
        <f t="shared" si="80"/>
        <v>42070.831678240742</v>
      </c>
      <c r="K1310">
        <v>1423166257</v>
      </c>
      <c r="L1310" s="12">
        <f t="shared" si="81"/>
        <v>42040.831678240742</v>
      </c>
      <c r="M1310" t="b">
        <v>0</v>
      </c>
      <c r="N1310">
        <v>24</v>
      </c>
      <c r="O1310" t="b">
        <v>1</v>
      </c>
      <c r="P1310" t="s">
        <v>8271</v>
      </c>
      <c r="Q1310" s="10">
        <f t="shared" si="82"/>
        <v>100</v>
      </c>
      <c r="R1310">
        <f t="shared" si="83"/>
        <v>104.16666666666667</v>
      </c>
      <c r="S1310" t="s">
        <v>8321</v>
      </c>
      <c r="T1310" t="s">
        <v>8322</v>
      </c>
    </row>
    <row r="1311" spans="1:20" ht="58" x14ac:dyDescent="0.3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 s="9">
        <f t="shared" si="80"/>
        <v>42492.893495370372</v>
      </c>
      <c r="K1311">
        <v>1459632398</v>
      </c>
      <c r="L1311" s="12">
        <f t="shared" si="81"/>
        <v>42462.893495370372</v>
      </c>
      <c r="M1311" t="b">
        <v>0</v>
      </c>
      <c r="N1311">
        <v>64</v>
      </c>
      <c r="O1311" t="b">
        <v>1</v>
      </c>
      <c r="P1311" t="s">
        <v>8271</v>
      </c>
      <c r="Q1311" s="10">
        <f t="shared" si="82"/>
        <v>104.80000000000001</v>
      </c>
      <c r="R1311">
        <f t="shared" si="83"/>
        <v>40.9375</v>
      </c>
      <c r="S1311" t="s">
        <v>8321</v>
      </c>
      <c r="T1311" t="s">
        <v>8322</v>
      </c>
    </row>
    <row r="1312" spans="1:20" ht="116" x14ac:dyDescent="0.3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 s="9">
        <f t="shared" si="80"/>
        <v>42221.774999999994</v>
      </c>
      <c r="K1312">
        <v>1437236378</v>
      </c>
      <c r="L1312" s="12">
        <f t="shared" si="81"/>
        <v>42203.680300925931</v>
      </c>
      <c r="M1312" t="b">
        <v>0</v>
      </c>
      <c r="N1312">
        <v>54</v>
      </c>
      <c r="O1312" t="b">
        <v>1</v>
      </c>
      <c r="P1312" t="s">
        <v>8271</v>
      </c>
      <c r="Q1312" s="10">
        <f t="shared" si="82"/>
        <v>102.4</v>
      </c>
      <c r="R1312">
        <f t="shared" si="83"/>
        <v>47.407407407407405</v>
      </c>
      <c r="S1312" t="s">
        <v>8321</v>
      </c>
      <c r="T1312" t="s">
        <v>8322</v>
      </c>
    </row>
    <row r="1313" spans="1:20" ht="29" x14ac:dyDescent="0.3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 s="9">
        <f t="shared" si="80"/>
        <v>42432.249305555553</v>
      </c>
      <c r="K1313">
        <v>1455717790</v>
      </c>
      <c r="L1313" s="12">
        <f t="shared" si="81"/>
        <v>42417.585532407407</v>
      </c>
      <c r="M1313" t="b">
        <v>0</v>
      </c>
      <c r="N1313">
        <v>33</v>
      </c>
      <c r="O1313" t="b">
        <v>1</v>
      </c>
      <c r="P1313" t="s">
        <v>8271</v>
      </c>
      <c r="Q1313" s="10">
        <f t="shared" si="82"/>
        <v>102.60000000000001</v>
      </c>
      <c r="R1313">
        <f t="shared" si="83"/>
        <v>77.727272727272734</v>
      </c>
      <c r="S1313" t="s">
        <v>8321</v>
      </c>
      <c r="T1313" t="s">
        <v>8322</v>
      </c>
    </row>
    <row r="1314" spans="1:20" ht="43.5" x14ac:dyDescent="0.3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 s="9">
        <f t="shared" si="80"/>
        <v>42102.370381944449</v>
      </c>
      <c r="K1314">
        <v>1425891201</v>
      </c>
      <c r="L1314" s="12">
        <f t="shared" si="81"/>
        <v>42072.370381944449</v>
      </c>
      <c r="M1314" t="b">
        <v>0</v>
      </c>
      <c r="N1314">
        <v>51</v>
      </c>
      <c r="O1314" t="b">
        <v>1</v>
      </c>
      <c r="P1314" t="s">
        <v>8271</v>
      </c>
      <c r="Q1314" s="10">
        <f t="shared" si="82"/>
        <v>136</v>
      </c>
      <c r="R1314">
        <f t="shared" si="83"/>
        <v>66.666666666666671</v>
      </c>
      <c r="S1314" t="s">
        <v>8321</v>
      </c>
      <c r="T1314" t="s">
        <v>8322</v>
      </c>
    </row>
    <row r="1315" spans="1:20" ht="43.5" x14ac:dyDescent="0.3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 s="9">
        <f t="shared" si="80"/>
        <v>42174.041851851856</v>
      </c>
      <c r="K1315">
        <v>1432083616</v>
      </c>
      <c r="L1315" s="12">
        <f t="shared" si="81"/>
        <v>42144.041851851856</v>
      </c>
      <c r="M1315" t="b">
        <v>0</v>
      </c>
      <c r="N1315">
        <v>71</v>
      </c>
      <c r="O1315" t="b">
        <v>1</v>
      </c>
      <c r="P1315" t="s">
        <v>8271</v>
      </c>
      <c r="Q1315" s="10">
        <f t="shared" si="82"/>
        <v>100.8</v>
      </c>
      <c r="R1315">
        <f t="shared" si="83"/>
        <v>35.492957746478872</v>
      </c>
      <c r="S1315" t="s">
        <v>8321</v>
      </c>
      <c r="T1315" t="s">
        <v>8322</v>
      </c>
    </row>
    <row r="1316" spans="1:20" ht="43.5" x14ac:dyDescent="0.3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 s="9">
        <f t="shared" si="80"/>
        <v>42348.593703703707</v>
      </c>
      <c r="K1316">
        <v>1447164896</v>
      </c>
      <c r="L1316" s="12">
        <f t="shared" si="81"/>
        <v>42318.593703703707</v>
      </c>
      <c r="M1316" t="b">
        <v>0</v>
      </c>
      <c r="N1316">
        <v>72</v>
      </c>
      <c r="O1316" t="b">
        <v>1</v>
      </c>
      <c r="P1316" t="s">
        <v>8271</v>
      </c>
      <c r="Q1316" s="10">
        <f t="shared" si="82"/>
        <v>106.80000000000001</v>
      </c>
      <c r="R1316">
        <f t="shared" si="83"/>
        <v>37.083333333333336</v>
      </c>
      <c r="S1316" t="s">
        <v>8321</v>
      </c>
      <c r="T1316" t="s">
        <v>8322</v>
      </c>
    </row>
    <row r="1317" spans="1:20" ht="58" x14ac:dyDescent="0.3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 s="9">
        <f t="shared" si="80"/>
        <v>42082.908148148148</v>
      </c>
      <c r="K1317">
        <v>1424213264</v>
      </c>
      <c r="L1317" s="12">
        <f t="shared" si="81"/>
        <v>42052.949814814812</v>
      </c>
      <c r="M1317" t="b">
        <v>0</v>
      </c>
      <c r="N1317">
        <v>45</v>
      </c>
      <c r="O1317" t="b">
        <v>1</v>
      </c>
      <c r="P1317" t="s">
        <v>8271</v>
      </c>
      <c r="Q1317" s="10">
        <f t="shared" si="82"/>
        <v>124.8</v>
      </c>
      <c r="R1317">
        <f t="shared" si="83"/>
        <v>69.333333333333329</v>
      </c>
      <c r="S1317" t="s">
        <v>8321</v>
      </c>
      <c r="T1317" t="s">
        <v>8322</v>
      </c>
    </row>
    <row r="1318" spans="1:20" ht="29" x14ac:dyDescent="0.3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 s="9">
        <f t="shared" si="80"/>
        <v>41846.291666666664</v>
      </c>
      <c r="K1318">
        <v>1404841270</v>
      </c>
      <c r="L1318" s="12">
        <f t="shared" si="81"/>
        <v>41828.736921296295</v>
      </c>
      <c r="M1318" t="b">
        <v>0</v>
      </c>
      <c r="N1318">
        <v>34</v>
      </c>
      <c r="O1318" t="b">
        <v>1</v>
      </c>
      <c r="P1318" t="s">
        <v>8271</v>
      </c>
      <c r="Q1318" s="10">
        <f t="shared" si="82"/>
        <v>120</v>
      </c>
      <c r="R1318">
        <f t="shared" si="83"/>
        <v>88.235294117647058</v>
      </c>
      <c r="S1318" t="s">
        <v>8321</v>
      </c>
      <c r="T1318" t="s">
        <v>8322</v>
      </c>
    </row>
    <row r="1319" spans="1:20" ht="58" x14ac:dyDescent="0.3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 s="9">
        <f t="shared" si="80"/>
        <v>41927.602037037039</v>
      </c>
      <c r="K1319">
        <v>1410791216</v>
      </c>
      <c r="L1319" s="12">
        <f t="shared" si="81"/>
        <v>41897.602037037039</v>
      </c>
      <c r="M1319" t="b">
        <v>0</v>
      </c>
      <c r="N1319">
        <v>40</v>
      </c>
      <c r="O1319" t="b">
        <v>1</v>
      </c>
      <c r="P1319" t="s">
        <v>8271</v>
      </c>
      <c r="Q1319" s="10">
        <f t="shared" si="82"/>
        <v>100.8</v>
      </c>
      <c r="R1319">
        <f t="shared" si="83"/>
        <v>63</v>
      </c>
      <c r="S1319" t="s">
        <v>8321</v>
      </c>
      <c r="T1319" t="s">
        <v>8322</v>
      </c>
    </row>
    <row r="1320" spans="1:20" ht="29" x14ac:dyDescent="0.3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 s="9">
        <f t="shared" si="80"/>
        <v>42190.957638888889</v>
      </c>
      <c r="K1320">
        <v>1433833896</v>
      </c>
      <c r="L1320" s="12">
        <f t="shared" si="81"/>
        <v>42164.299722222218</v>
      </c>
      <c r="M1320" t="b">
        <v>0</v>
      </c>
      <c r="N1320">
        <v>1</v>
      </c>
      <c r="O1320" t="b">
        <v>0</v>
      </c>
      <c r="P1320" t="s">
        <v>8271</v>
      </c>
      <c r="Q1320" s="10">
        <f t="shared" si="82"/>
        <v>1</v>
      </c>
      <c r="R1320">
        <f t="shared" si="83"/>
        <v>25</v>
      </c>
      <c r="S1320" t="s">
        <v>8321</v>
      </c>
      <c r="T1320" t="s">
        <v>8322</v>
      </c>
    </row>
    <row r="1321" spans="1:20" ht="43.5" x14ac:dyDescent="0.3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 s="9">
        <f t="shared" si="80"/>
        <v>41846.207638888889</v>
      </c>
      <c r="K1321">
        <v>1403125737</v>
      </c>
      <c r="L1321" s="12">
        <f t="shared" si="81"/>
        <v>41808.881215277775</v>
      </c>
      <c r="M1321" t="b">
        <v>0</v>
      </c>
      <c r="N1321">
        <v>27</v>
      </c>
      <c r="O1321" t="b">
        <v>1</v>
      </c>
      <c r="P1321" t="s">
        <v>8305</v>
      </c>
      <c r="Q1321" s="10">
        <f t="shared" si="82"/>
        <v>120</v>
      </c>
      <c r="R1321">
        <f t="shared" si="83"/>
        <v>111.11111111111111</v>
      </c>
      <c r="S1321" t="s">
        <v>8321</v>
      </c>
      <c r="T1321" t="s">
        <v>8363</v>
      </c>
    </row>
    <row r="1322" spans="1:20" ht="58" x14ac:dyDescent="0.3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 s="9">
        <f t="shared" si="80"/>
        <v>42103.792303240742</v>
      </c>
      <c r="K1322">
        <v>1427223655</v>
      </c>
      <c r="L1322" s="12">
        <f t="shared" si="81"/>
        <v>42087.792303240742</v>
      </c>
      <c r="M1322" t="b">
        <v>0</v>
      </c>
      <c r="N1322">
        <v>25</v>
      </c>
      <c r="O1322" t="b">
        <v>1</v>
      </c>
      <c r="P1322" t="s">
        <v>8305</v>
      </c>
      <c r="Q1322" s="10">
        <f t="shared" si="82"/>
        <v>100</v>
      </c>
      <c r="R1322">
        <f t="shared" si="83"/>
        <v>100</v>
      </c>
      <c r="S1322" t="s">
        <v>8321</v>
      </c>
      <c r="T1322" t="s">
        <v>8363</v>
      </c>
    </row>
    <row r="1323" spans="1:20" ht="43.5" x14ac:dyDescent="0.3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 s="9">
        <f t="shared" si="80"/>
        <v>42198.837499999994</v>
      </c>
      <c r="K1323">
        <v>1433999785</v>
      </c>
      <c r="L1323" s="12">
        <f t="shared" si="81"/>
        <v>42166.219733796301</v>
      </c>
      <c r="M1323" t="b">
        <v>0</v>
      </c>
      <c r="N1323">
        <v>30</v>
      </c>
      <c r="O1323" t="b">
        <v>1</v>
      </c>
      <c r="P1323" t="s">
        <v>8305</v>
      </c>
      <c r="Q1323" s="10">
        <f t="shared" si="82"/>
        <v>120</v>
      </c>
      <c r="R1323">
        <f t="shared" si="83"/>
        <v>100</v>
      </c>
      <c r="S1323" t="s">
        <v>8321</v>
      </c>
      <c r="T1323" t="s">
        <v>8363</v>
      </c>
    </row>
    <row r="1324" spans="1:20" ht="43.5" x14ac:dyDescent="0.3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 s="9">
        <f t="shared" si="80"/>
        <v>42205.165972222225</v>
      </c>
      <c r="K1324">
        <v>1434405044</v>
      </c>
      <c r="L1324" s="12">
        <f t="shared" si="81"/>
        <v>42170.910231481481</v>
      </c>
      <c r="M1324" t="b">
        <v>0</v>
      </c>
      <c r="N1324">
        <v>41</v>
      </c>
      <c r="O1324" t="b">
        <v>1</v>
      </c>
      <c r="P1324" t="s">
        <v>8271</v>
      </c>
      <c r="Q1324" s="10">
        <f t="shared" si="82"/>
        <v>106</v>
      </c>
      <c r="R1324">
        <f t="shared" si="83"/>
        <v>64.634146341463421</v>
      </c>
      <c r="S1324" t="s">
        <v>8321</v>
      </c>
      <c r="T1324" t="s">
        <v>8322</v>
      </c>
    </row>
    <row r="1325" spans="1:20" ht="43.5" x14ac:dyDescent="0.3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 s="9">
        <f t="shared" si="80"/>
        <v>42202.439571759256</v>
      </c>
      <c r="K1325">
        <v>1434537179</v>
      </c>
      <c r="L1325" s="12">
        <f t="shared" si="81"/>
        <v>42172.439571759256</v>
      </c>
      <c r="M1325" t="b">
        <v>1</v>
      </c>
      <c r="N1325">
        <v>24</v>
      </c>
      <c r="O1325" t="b">
        <v>0</v>
      </c>
      <c r="P1325" t="s">
        <v>8271</v>
      </c>
      <c r="Q1325" s="10">
        <f t="shared" si="82"/>
        <v>34.08</v>
      </c>
      <c r="R1325">
        <f t="shared" si="83"/>
        <v>35.5</v>
      </c>
      <c r="S1325" t="s">
        <v>8321</v>
      </c>
      <c r="T1325" t="s">
        <v>8322</v>
      </c>
    </row>
    <row r="1326" spans="1:20" ht="43.5" x14ac:dyDescent="0.3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 s="9">
        <f t="shared" si="80"/>
        <v>41815.875</v>
      </c>
      <c r="K1326">
        <v>1401485207</v>
      </c>
      <c r="L1326" s="12">
        <f t="shared" si="81"/>
        <v>41789.893599537041</v>
      </c>
      <c r="M1326" t="b">
        <v>0</v>
      </c>
      <c r="N1326">
        <v>1</v>
      </c>
      <c r="O1326" t="b">
        <v>0</v>
      </c>
      <c r="P1326" t="s">
        <v>8271</v>
      </c>
      <c r="Q1326" s="10">
        <f t="shared" si="82"/>
        <v>0.04</v>
      </c>
      <c r="R1326">
        <f t="shared" si="83"/>
        <v>1</v>
      </c>
      <c r="S1326" t="s">
        <v>8321</v>
      </c>
      <c r="T1326" t="s">
        <v>8322</v>
      </c>
    </row>
    <row r="1327" spans="1:20" ht="43.5" x14ac:dyDescent="0.3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 s="9">
        <f t="shared" si="80"/>
        <v>42012.87364583333</v>
      </c>
      <c r="K1327">
        <v>1418158683</v>
      </c>
      <c r="L1327" s="12">
        <f t="shared" si="81"/>
        <v>41982.87364583333</v>
      </c>
      <c r="M1327" t="b">
        <v>0</v>
      </c>
      <c r="N1327">
        <v>10</v>
      </c>
      <c r="O1327" t="b">
        <v>0</v>
      </c>
      <c r="P1327" t="s">
        <v>8271</v>
      </c>
      <c r="Q1327" s="10">
        <f t="shared" si="82"/>
        <v>17.599999999999998</v>
      </c>
      <c r="R1327">
        <f t="shared" si="83"/>
        <v>44</v>
      </c>
      <c r="S1327" t="s">
        <v>8321</v>
      </c>
      <c r="T1327" t="s">
        <v>8322</v>
      </c>
    </row>
    <row r="1328" spans="1:20" ht="58" x14ac:dyDescent="0.3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 s="9">
        <f t="shared" si="80"/>
        <v>42233.666666666672</v>
      </c>
      <c r="K1328">
        <v>1436355270</v>
      </c>
      <c r="L1328" s="12">
        <f t="shared" si="81"/>
        <v>42193.482291666667</v>
      </c>
      <c r="M1328" t="b">
        <v>0</v>
      </c>
      <c r="N1328">
        <v>16</v>
      </c>
      <c r="O1328" t="b">
        <v>0</v>
      </c>
      <c r="P1328" t="s">
        <v>8271</v>
      </c>
      <c r="Q1328" s="10">
        <f t="shared" si="82"/>
        <v>32.56</v>
      </c>
      <c r="R1328">
        <f t="shared" si="83"/>
        <v>50.875</v>
      </c>
      <c r="S1328" t="s">
        <v>8321</v>
      </c>
      <c r="T1328" t="s">
        <v>8322</v>
      </c>
    </row>
    <row r="1329" spans="1:20" ht="43.5" x14ac:dyDescent="0.3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 s="9">
        <f t="shared" si="80"/>
        <v>42166.092488425929</v>
      </c>
      <c r="K1329">
        <v>1431396791</v>
      </c>
      <c r="L1329" s="12">
        <f t="shared" si="81"/>
        <v>42136.092488425929</v>
      </c>
      <c r="M1329" t="b">
        <v>0</v>
      </c>
      <c r="N1329">
        <v>5</v>
      </c>
      <c r="O1329" t="b">
        <v>0</v>
      </c>
      <c r="P1329" t="s">
        <v>8271</v>
      </c>
      <c r="Q1329" s="10">
        <f t="shared" si="82"/>
        <v>5.4</v>
      </c>
      <c r="R1329">
        <f t="shared" si="83"/>
        <v>27</v>
      </c>
      <c r="S1329" t="s">
        <v>8321</v>
      </c>
      <c r="T1329" t="s">
        <v>8322</v>
      </c>
    </row>
    <row r="1330" spans="1:20" ht="43.5" x14ac:dyDescent="0.3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 s="9">
        <f t="shared" si="80"/>
        <v>42134.957638888889</v>
      </c>
      <c r="K1330">
        <v>1429558756</v>
      </c>
      <c r="L1330" s="12">
        <f t="shared" si="81"/>
        <v>42114.818935185183</v>
      </c>
      <c r="M1330" t="b">
        <v>0</v>
      </c>
      <c r="N1330">
        <v>27</v>
      </c>
      <c r="O1330" t="b">
        <v>0</v>
      </c>
      <c r="P1330" t="s">
        <v>8271</v>
      </c>
      <c r="Q1330" s="10">
        <f t="shared" si="82"/>
        <v>36.36</v>
      </c>
      <c r="R1330">
        <f t="shared" si="83"/>
        <v>33.666666666666664</v>
      </c>
      <c r="S1330" t="s">
        <v>8321</v>
      </c>
      <c r="T1330" t="s">
        <v>8322</v>
      </c>
    </row>
    <row r="1331" spans="1:20" ht="43.5" x14ac:dyDescent="0.3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 s="9">
        <f t="shared" si="80"/>
        <v>42687.428935185191</v>
      </c>
      <c r="K1331">
        <v>1476436660</v>
      </c>
      <c r="L1331" s="12">
        <f t="shared" si="81"/>
        <v>42657.38726851852</v>
      </c>
      <c r="M1331" t="b">
        <v>0</v>
      </c>
      <c r="N1331">
        <v>3</v>
      </c>
      <c r="O1331" t="b">
        <v>0</v>
      </c>
      <c r="P1331" t="s">
        <v>8271</v>
      </c>
      <c r="Q1331" s="10">
        <f t="shared" si="82"/>
        <v>5.4</v>
      </c>
      <c r="R1331">
        <f t="shared" si="83"/>
        <v>45</v>
      </c>
      <c r="S1331" t="s">
        <v>8321</v>
      </c>
      <c r="T1331" t="s">
        <v>8322</v>
      </c>
    </row>
    <row r="1332" spans="1:20" ht="43.5" x14ac:dyDescent="0.3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 s="9">
        <f t="shared" si="80"/>
        <v>41860.267407407409</v>
      </c>
      <c r="K1332">
        <v>1404973504</v>
      </c>
      <c r="L1332" s="12">
        <f t="shared" si="81"/>
        <v>41830.267407407409</v>
      </c>
      <c r="M1332" t="b">
        <v>0</v>
      </c>
      <c r="N1332">
        <v>2</v>
      </c>
      <c r="O1332" t="b">
        <v>0</v>
      </c>
      <c r="P1332" t="s">
        <v>8271</v>
      </c>
      <c r="Q1332" s="10">
        <f t="shared" si="82"/>
        <v>1</v>
      </c>
      <c r="R1332">
        <f t="shared" si="83"/>
        <v>12.5</v>
      </c>
      <c r="S1332" t="s">
        <v>8321</v>
      </c>
      <c r="T1332" t="s">
        <v>8322</v>
      </c>
    </row>
    <row r="1333" spans="1:20" ht="58" x14ac:dyDescent="0.3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 s="9">
        <f t="shared" si="80"/>
        <v>41825.598923611113</v>
      </c>
      <c r="K1333">
        <v>1401978147</v>
      </c>
      <c r="L1333" s="12">
        <f t="shared" si="81"/>
        <v>41795.598923611113</v>
      </c>
      <c r="M1333" t="b">
        <v>0</v>
      </c>
      <c r="N1333">
        <v>7</v>
      </c>
      <c r="O1333" t="b">
        <v>0</v>
      </c>
      <c r="P1333" t="s">
        <v>8271</v>
      </c>
      <c r="Q1333" s="10">
        <f t="shared" si="82"/>
        <v>18</v>
      </c>
      <c r="R1333">
        <f t="shared" si="83"/>
        <v>64.285714285714292</v>
      </c>
      <c r="S1333" t="s">
        <v>8321</v>
      </c>
      <c r="T1333" t="s">
        <v>8322</v>
      </c>
    </row>
    <row r="1334" spans="1:20" ht="58" x14ac:dyDescent="0.3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 s="9">
        <f t="shared" si="80"/>
        <v>42403.784027777772</v>
      </c>
      <c r="K1334">
        <v>1452008599</v>
      </c>
      <c r="L1334" s="12">
        <f t="shared" si="81"/>
        <v>42374.655081018514</v>
      </c>
      <c r="M1334" t="b">
        <v>0</v>
      </c>
      <c r="N1334">
        <v>6</v>
      </c>
      <c r="O1334" t="b">
        <v>0</v>
      </c>
      <c r="P1334" t="s">
        <v>8271</v>
      </c>
      <c r="Q1334" s="10">
        <f t="shared" si="82"/>
        <v>16</v>
      </c>
      <c r="R1334">
        <f t="shared" si="83"/>
        <v>66.666666666666671</v>
      </c>
      <c r="S1334" t="s">
        <v>8321</v>
      </c>
      <c r="T1334" t="s">
        <v>8322</v>
      </c>
    </row>
    <row r="1335" spans="1:20" ht="43.5" x14ac:dyDescent="0.3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 s="9">
        <f t="shared" si="80"/>
        <v>41929.798726851855</v>
      </c>
      <c r="K1335">
        <v>1408389010</v>
      </c>
      <c r="L1335" s="12">
        <f t="shared" si="81"/>
        <v>41869.798726851855</v>
      </c>
      <c r="M1335" t="b">
        <v>0</v>
      </c>
      <c r="N1335">
        <v>4</v>
      </c>
      <c r="O1335" t="b">
        <v>0</v>
      </c>
      <c r="P1335" t="s">
        <v>8271</v>
      </c>
      <c r="Q1335" s="10">
        <f t="shared" si="82"/>
        <v>12.04</v>
      </c>
      <c r="R1335">
        <f t="shared" si="83"/>
        <v>75.25</v>
      </c>
      <c r="S1335" t="s">
        <v>8321</v>
      </c>
      <c r="T1335" t="s">
        <v>8322</v>
      </c>
    </row>
    <row r="1336" spans="1:20" ht="43.5" x14ac:dyDescent="0.3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 s="9">
        <f t="shared" si="80"/>
        <v>42238.815891203703</v>
      </c>
      <c r="K1336">
        <v>1435088093</v>
      </c>
      <c r="L1336" s="12">
        <f t="shared" si="81"/>
        <v>42178.815891203703</v>
      </c>
      <c r="M1336" t="b">
        <v>0</v>
      </c>
      <c r="N1336">
        <v>4</v>
      </c>
      <c r="O1336" t="b">
        <v>0</v>
      </c>
      <c r="P1336" t="s">
        <v>8271</v>
      </c>
      <c r="Q1336" s="10">
        <f t="shared" si="82"/>
        <v>2.4</v>
      </c>
      <c r="R1336">
        <f t="shared" si="83"/>
        <v>15</v>
      </c>
      <c r="S1336" t="s">
        <v>8321</v>
      </c>
      <c r="T1336" t="s">
        <v>8322</v>
      </c>
    </row>
    <row r="1337" spans="1:20" ht="43.5" x14ac:dyDescent="0.3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 s="9">
        <f t="shared" si="80"/>
        <v>42428</v>
      </c>
      <c r="K1337">
        <v>1454280186</v>
      </c>
      <c r="L1337" s="12">
        <f t="shared" si="81"/>
        <v>42400.946597222224</v>
      </c>
      <c r="M1337" t="b">
        <v>0</v>
      </c>
      <c r="N1337">
        <v>1</v>
      </c>
      <c r="O1337" t="b">
        <v>0</v>
      </c>
      <c r="P1337" t="s">
        <v>8271</v>
      </c>
      <c r="Q1337" s="10">
        <f t="shared" si="82"/>
        <v>0.04</v>
      </c>
      <c r="R1337">
        <f t="shared" si="83"/>
        <v>1</v>
      </c>
      <c r="S1337" t="s">
        <v>8321</v>
      </c>
      <c r="T1337" t="s">
        <v>8322</v>
      </c>
    </row>
    <row r="1338" spans="1:20" ht="29" x14ac:dyDescent="0.3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 s="9">
        <f t="shared" si="80"/>
        <v>41401.648078703707</v>
      </c>
      <c r="K1338">
        <v>1365348794</v>
      </c>
      <c r="L1338" s="12">
        <f t="shared" si="81"/>
        <v>41371.648078703707</v>
      </c>
      <c r="M1338" t="b">
        <v>0</v>
      </c>
      <c r="N1338">
        <v>34</v>
      </c>
      <c r="O1338" t="b">
        <v>1</v>
      </c>
      <c r="P1338" t="s">
        <v>8279</v>
      </c>
      <c r="Q1338" s="10">
        <f t="shared" si="82"/>
        <v>103.1372549019608</v>
      </c>
      <c r="R1338">
        <f t="shared" si="83"/>
        <v>77.352941176470594</v>
      </c>
      <c r="S1338" t="s">
        <v>8329</v>
      </c>
      <c r="T1338" t="s">
        <v>8333</v>
      </c>
    </row>
    <row r="1339" spans="1:20" ht="29" x14ac:dyDescent="0.3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 s="9">
        <f t="shared" si="80"/>
        <v>42065.833333333328</v>
      </c>
      <c r="K1339">
        <v>1421916830</v>
      </c>
      <c r="L1339" s="12">
        <f t="shared" si="81"/>
        <v>42026.370717592596</v>
      </c>
      <c r="M1339" t="b">
        <v>0</v>
      </c>
      <c r="N1339">
        <v>410</v>
      </c>
      <c r="O1339" t="b">
        <v>1</v>
      </c>
      <c r="P1339" t="s">
        <v>8295</v>
      </c>
      <c r="Q1339" s="10">
        <f t="shared" si="82"/>
        <v>168.28125</v>
      </c>
      <c r="R1339">
        <f t="shared" si="83"/>
        <v>10.507317073170732</v>
      </c>
      <c r="S1339" t="s">
        <v>8323</v>
      </c>
      <c r="T1339" t="s">
        <v>8353</v>
      </c>
    </row>
    <row r="1340" spans="1:20" ht="43.5" x14ac:dyDescent="0.3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 s="9">
        <f t="shared" si="80"/>
        <v>41856.321770833332</v>
      </c>
      <c r="K1340">
        <v>1405928601</v>
      </c>
      <c r="L1340" s="12">
        <f t="shared" si="81"/>
        <v>41841.321770833332</v>
      </c>
      <c r="M1340" t="b">
        <v>0</v>
      </c>
      <c r="N1340">
        <v>68</v>
      </c>
      <c r="O1340" t="b">
        <v>1</v>
      </c>
      <c r="P1340" t="s">
        <v>8265</v>
      </c>
      <c r="Q1340" s="10">
        <f t="shared" si="82"/>
        <v>130.46153846153845</v>
      </c>
      <c r="R1340">
        <f t="shared" si="83"/>
        <v>49.882352941176471</v>
      </c>
      <c r="S1340" t="s">
        <v>8314</v>
      </c>
      <c r="T1340" t="s">
        <v>8315</v>
      </c>
    </row>
    <row r="1341" spans="1:20" ht="43.5" x14ac:dyDescent="0.3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 s="9">
        <f t="shared" si="80"/>
        <v>42600.702986111108</v>
      </c>
      <c r="K1341">
        <v>1468947138</v>
      </c>
      <c r="L1341" s="12">
        <f t="shared" si="81"/>
        <v>42570.702986111108</v>
      </c>
      <c r="M1341" t="b">
        <v>1</v>
      </c>
      <c r="N1341">
        <v>140</v>
      </c>
      <c r="O1341" t="b">
        <v>1</v>
      </c>
      <c r="P1341" t="s">
        <v>8285</v>
      </c>
      <c r="Q1341" s="10">
        <f t="shared" si="82"/>
        <v>174.00576923076923</v>
      </c>
      <c r="R1341">
        <f t="shared" si="83"/>
        <v>32.315357142857138</v>
      </c>
      <c r="S1341" t="s">
        <v>8342</v>
      </c>
      <c r="T1341" t="s">
        <v>8343</v>
      </c>
    </row>
    <row r="1342" spans="1:20" ht="58" x14ac:dyDescent="0.3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 s="9">
        <f t="shared" si="80"/>
        <v>41913.165972222225</v>
      </c>
      <c r="K1342">
        <v>1410840126</v>
      </c>
      <c r="L1342" s="12">
        <f t="shared" si="81"/>
        <v>41898.168125000004</v>
      </c>
      <c r="M1342" t="b">
        <v>1</v>
      </c>
      <c r="N1342">
        <v>37</v>
      </c>
      <c r="O1342" t="b">
        <v>1</v>
      </c>
      <c r="P1342" t="s">
        <v>8271</v>
      </c>
      <c r="Q1342" s="10">
        <f t="shared" si="82"/>
        <v>109.88461538461539</v>
      </c>
      <c r="R1342">
        <f t="shared" si="83"/>
        <v>77.21621621621621</v>
      </c>
      <c r="S1342" t="s">
        <v>8321</v>
      </c>
      <c r="T1342" t="s">
        <v>8322</v>
      </c>
    </row>
    <row r="1343" spans="1:20" ht="29" x14ac:dyDescent="0.3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 s="9">
        <f t="shared" si="80"/>
        <v>42076.290972222225</v>
      </c>
      <c r="K1343">
        <v>1423959123</v>
      </c>
      <c r="L1343" s="12">
        <f t="shared" si="81"/>
        <v>42050.008368055554</v>
      </c>
      <c r="M1343" t="b">
        <v>0</v>
      </c>
      <c r="N1343">
        <v>62</v>
      </c>
      <c r="O1343" t="b">
        <v>1</v>
      </c>
      <c r="P1343" t="s">
        <v>8271</v>
      </c>
      <c r="Q1343" s="10">
        <f t="shared" si="82"/>
        <v>118.5</v>
      </c>
      <c r="R1343">
        <f t="shared" si="83"/>
        <v>49.693548387096776</v>
      </c>
      <c r="S1343" t="s">
        <v>8321</v>
      </c>
      <c r="T1343" t="s">
        <v>8322</v>
      </c>
    </row>
    <row r="1344" spans="1:20" ht="43.5" x14ac:dyDescent="0.3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 s="9">
        <f t="shared" si="80"/>
        <v>42193.770833333328</v>
      </c>
      <c r="K1344">
        <v>1433615400</v>
      </c>
      <c r="L1344" s="12">
        <f t="shared" si="81"/>
        <v>42161.770833333328</v>
      </c>
      <c r="M1344" t="b">
        <v>0</v>
      </c>
      <c r="N1344">
        <v>9</v>
      </c>
      <c r="O1344" t="b">
        <v>1</v>
      </c>
      <c r="P1344" t="s">
        <v>8285</v>
      </c>
      <c r="Q1344" s="10">
        <f t="shared" si="82"/>
        <v>101.31677953348381</v>
      </c>
      <c r="R1344">
        <f t="shared" si="83"/>
        <v>299.22222222222223</v>
      </c>
      <c r="S1344" t="s">
        <v>8342</v>
      </c>
      <c r="T1344" t="s">
        <v>8343</v>
      </c>
    </row>
    <row r="1345" spans="1:20" ht="43.5" x14ac:dyDescent="0.3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 s="9">
        <f t="shared" si="80"/>
        <v>42421.942094907412</v>
      </c>
      <c r="K1345">
        <v>1453502197</v>
      </c>
      <c r="L1345" s="12">
        <f t="shared" si="81"/>
        <v>42391.942094907412</v>
      </c>
      <c r="M1345" t="b">
        <v>0</v>
      </c>
      <c r="N1345">
        <v>12</v>
      </c>
      <c r="O1345" t="b">
        <v>0</v>
      </c>
      <c r="P1345" t="s">
        <v>8273</v>
      </c>
      <c r="Q1345" s="10">
        <f t="shared" si="82"/>
        <v>33.666666666666664</v>
      </c>
      <c r="R1345">
        <f t="shared" si="83"/>
        <v>75.75</v>
      </c>
      <c r="S1345" t="s">
        <v>8323</v>
      </c>
      <c r="T1345" t="s">
        <v>8325</v>
      </c>
    </row>
    <row r="1346" spans="1:20" ht="43.5" x14ac:dyDescent="0.3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 s="9">
        <f t="shared" ref="J1346:J1409" si="84">(((I1346/60)/60)/24)+DATE(1970,1,1)</f>
        <v>42449.562037037031</v>
      </c>
      <c r="K1346">
        <v>1455892160</v>
      </c>
      <c r="L1346" s="12">
        <f t="shared" ref="L1346:L1409" si="85">(((K1346/60)/60)/24)+DATE(1970,1,1)</f>
        <v>42419.603703703702</v>
      </c>
      <c r="M1346" t="b">
        <v>0</v>
      </c>
      <c r="N1346">
        <v>33</v>
      </c>
      <c r="O1346" t="b">
        <v>1</v>
      </c>
      <c r="P1346" t="s">
        <v>8285</v>
      </c>
      <c r="Q1346" s="10">
        <f t="shared" ref="Q1346:Q1409" si="86">(E1346/D1346)*100</f>
        <v>109.07407407407408</v>
      </c>
      <c r="R1346">
        <f t="shared" ref="R1346:R1409" si="87">E1346/N1346</f>
        <v>89.242424242424249</v>
      </c>
      <c r="S1346" t="s">
        <v>8342</v>
      </c>
      <c r="T1346" t="s">
        <v>8343</v>
      </c>
    </row>
    <row r="1347" spans="1:20" ht="43.5" x14ac:dyDescent="0.3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 s="9">
        <f t="shared" si="84"/>
        <v>42834.853807870371</v>
      </c>
      <c r="K1347">
        <v>1489181369</v>
      </c>
      <c r="L1347" s="12">
        <f t="shared" si="85"/>
        <v>42804.895474537043</v>
      </c>
      <c r="M1347" t="b">
        <v>0</v>
      </c>
      <c r="N1347">
        <v>4</v>
      </c>
      <c r="O1347" t="b">
        <v>0</v>
      </c>
      <c r="P1347" t="s">
        <v>8298</v>
      </c>
      <c r="Q1347" s="10">
        <f t="shared" si="86"/>
        <v>3.1481481481481479</v>
      </c>
      <c r="R1347">
        <f t="shared" si="87"/>
        <v>21.25</v>
      </c>
      <c r="S1347" t="s">
        <v>8340</v>
      </c>
      <c r="T1347" t="s">
        <v>8356</v>
      </c>
    </row>
    <row r="1348" spans="1:20" x14ac:dyDescent="0.3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 s="9">
        <f t="shared" si="84"/>
        <v>42288.083333333328</v>
      </c>
      <c r="K1348">
        <v>1442804633</v>
      </c>
      <c r="L1348" s="12">
        <f t="shared" si="85"/>
        <v>42268.127696759257</v>
      </c>
      <c r="M1348" t="b">
        <v>0</v>
      </c>
      <c r="N1348">
        <v>35</v>
      </c>
      <c r="O1348" t="b">
        <v>1</v>
      </c>
      <c r="P1348" t="s">
        <v>8271</v>
      </c>
      <c r="Q1348" s="10">
        <f t="shared" si="86"/>
        <v>108.25925925925925</v>
      </c>
      <c r="R1348">
        <f t="shared" si="87"/>
        <v>83.51428571428572</v>
      </c>
      <c r="S1348" t="s">
        <v>8321</v>
      </c>
      <c r="T1348" t="s">
        <v>8322</v>
      </c>
    </row>
    <row r="1349" spans="1:20" ht="43.5" x14ac:dyDescent="0.3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 s="9">
        <f t="shared" si="84"/>
        <v>42341.708333333328</v>
      </c>
      <c r="K1349">
        <v>1446570315</v>
      </c>
      <c r="L1349" s="12">
        <f t="shared" si="85"/>
        <v>42311.711979166663</v>
      </c>
      <c r="M1349" t="b">
        <v>1</v>
      </c>
      <c r="N1349">
        <v>63</v>
      </c>
      <c r="O1349" t="b">
        <v>1</v>
      </c>
      <c r="P1349" t="s">
        <v>8271</v>
      </c>
      <c r="Q1349" s="10">
        <f t="shared" si="86"/>
        <v>164</v>
      </c>
      <c r="R1349">
        <f t="shared" si="87"/>
        <v>70.285714285714292</v>
      </c>
      <c r="S1349" t="s">
        <v>8321</v>
      </c>
      <c r="T1349" t="s">
        <v>8322</v>
      </c>
    </row>
    <row r="1350" spans="1:20" ht="43.5" x14ac:dyDescent="0.3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 s="9">
        <f t="shared" si="84"/>
        <v>42070.829872685179</v>
      </c>
      <c r="K1350">
        <v>1423166101</v>
      </c>
      <c r="L1350" s="12">
        <f t="shared" si="85"/>
        <v>42040.829872685179</v>
      </c>
      <c r="M1350" t="b">
        <v>0</v>
      </c>
      <c r="N1350">
        <v>6</v>
      </c>
      <c r="O1350" t="b">
        <v>0</v>
      </c>
      <c r="P1350" t="s">
        <v>8287</v>
      </c>
      <c r="Q1350" s="10">
        <f t="shared" si="86"/>
        <v>6.6055045871559637</v>
      </c>
      <c r="R1350">
        <f t="shared" si="87"/>
        <v>30</v>
      </c>
      <c r="S1350" t="s">
        <v>8326</v>
      </c>
      <c r="T1350" t="s">
        <v>8345</v>
      </c>
    </row>
    <row r="1351" spans="1:20" ht="43.5" x14ac:dyDescent="0.3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 s="9">
        <f t="shared" si="84"/>
        <v>41458.207638888889</v>
      </c>
      <c r="K1351">
        <v>1371491244</v>
      </c>
      <c r="L1351" s="12">
        <f t="shared" si="85"/>
        <v>41442.741249999999</v>
      </c>
      <c r="M1351" t="b">
        <v>0</v>
      </c>
      <c r="N1351">
        <v>32</v>
      </c>
      <c r="O1351" t="b">
        <v>1</v>
      </c>
      <c r="P1351" t="s">
        <v>8276</v>
      </c>
      <c r="Q1351" s="10">
        <f t="shared" si="86"/>
        <v>102.77927272727271</v>
      </c>
      <c r="R1351">
        <f t="shared" si="87"/>
        <v>88.325937499999995</v>
      </c>
      <c r="S1351" t="s">
        <v>8329</v>
      </c>
      <c r="T1351" t="s">
        <v>8330</v>
      </c>
    </row>
    <row r="1352" spans="1:20" ht="43.5" x14ac:dyDescent="0.3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 s="9">
        <f t="shared" si="84"/>
        <v>41455.831944444442</v>
      </c>
      <c r="K1352">
        <v>1369246738</v>
      </c>
      <c r="L1352" s="12">
        <f t="shared" si="85"/>
        <v>41416.763171296298</v>
      </c>
      <c r="M1352" t="b">
        <v>0</v>
      </c>
      <c r="N1352">
        <v>2</v>
      </c>
      <c r="O1352" t="b">
        <v>0</v>
      </c>
      <c r="P1352" t="s">
        <v>8278</v>
      </c>
      <c r="Q1352" s="10">
        <f t="shared" si="86"/>
        <v>1.4545454545454546</v>
      </c>
      <c r="R1352">
        <f t="shared" si="87"/>
        <v>20</v>
      </c>
      <c r="S1352" t="s">
        <v>8329</v>
      </c>
      <c r="T1352" t="s">
        <v>8332</v>
      </c>
    </row>
    <row r="1353" spans="1:20" ht="58" x14ac:dyDescent="0.3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 s="9">
        <f t="shared" si="84"/>
        <v>41015.666666666664</v>
      </c>
      <c r="K1353">
        <v>1331982127</v>
      </c>
      <c r="L1353" s="12">
        <f t="shared" si="85"/>
        <v>40985.459803240738</v>
      </c>
      <c r="M1353" t="b">
        <v>0</v>
      </c>
      <c r="N1353">
        <v>1</v>
      </c>
      <c r="O1353" t="b">
        <v>0</v>
      </c>
      <c r="P1353" t="s">
        <v>8286</v>
      </c>
      <c r="Q1353" s="10">
        <f t="shared" si="86"/>
        <v>0.90909090909090906</v>
      </c>
      <c r="R1353">
        <f t="shared" si="87"/>
        <v>25</v>
      </c>
      <c r="S1353" t="s">
        <v>8329</v>
      </c>
      <c r="T1353" t="s">
        <v>8344</v>
      </c>
    </row>
    <row r="1354" spans="1:20" ht="43.5" x14ac:dyDescent="0.3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 s="9">
        <f t="shared" si="84"/>
        <v>42813.471516203703</v>
      </c>
      <c r="K1354">
        <v>1487333939</v>
      </c>
      <c r="L1354" s="12">
        <f t="shared" si="85"/>
        <v>42783.513182870374</v>
      </c>
      <c r="M1354" t="b">
        <v>0</v>
      </c>
      <c r="N1354">
        <v>3</v>
      </c>
      <c r="O1354" t="b">
        <v>0</v>
      </c>
      <c r="P1354" t="s">
        <v>8271</v>
      </c>
      <c r="Q1354" s="10">
        <f t="shared" si="86"/>
        <v>1.6363636363636365</v>
      </c>
      <c r="R1354">
        <f t="shared" si="87"/>
        <v>15</v>
      </c>
      <c r="S1354" t="s">
        <v>8321</v>
      </c>
      <c r="T1354" t="s">
        <v>8322</v>
      </c>
    </row>
    <row r="1355" spans="1:20" ht="58" x14ac:dyDescent="0.3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 s="9">
        <f t="shared" si="84"/>
        <v>42466.895833333328</v>
      </c>
      <c r="K1355">
        <v>1458416585</v>
      </c>
      <c r="L1355" s="12">
        <f t="shared" si="85"/>
        <v>42448.821585648147</v>
      </c>
      <c r="M1355" t="b">
        <v>0</v>
      </c>
      <c r="N1355">
        <v>46</v>
      </c>
      <c r="O1355" t="b">
        <v>1</v>
      </c>
      <c r="P1355" t="s">
        <v>8271</v>
      </c>
      <c r="Q1355" s="10">
        <f t="shared" si="86"/>
        <v>106.54545454545455</v>
      </c>
      <c r="R1355">
        <f t="shared" si="87"/>
        <v>63.695652173913047</v>
      </c>
      <c r="S1355" t="s">
        <v>8321</v>
      </c>
      <c r="T1355" t="s">
        <v>8322</v>
      </c>
    </row>
    <row r="1356" spans="1:20" ht="43.5" x14ac:dyDescent="0.3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 s="9">
        <f t="shared" si="84"/>
        <v>42470.833333333328</v>
      </c>
      <c r="K1356">
        <v>1457881057</v>
      </c>
      <c r="L1356" s="12">
        <f t="shared" si="85"/>
        <v>42442.623344907406</v>
      </c>
      <c r="M1356" t="b">
        <v>0</v>
      </c>
      <c r="N1356">
        <v>22</v>
      </c>
      <c r="O1356" t="b">
        <v>1</v>
      </c>
      <c r="P1356" t="s">
        <v>8271</v>
      </c>
      <c r="Q1356" s="10">
        <f t="shared" si="86"/>
        <v>100</v>
      </c>
      <c r="R1356">
        <f t="shared" si="87"/>
        <v>125</v>
      </c>
      <c r="S1356" t="s">
        <v>8321</v>
      </c>
      <c r="T1356" t="s">
        <v>8322</v>
      </c>
    </row>
    <row r="1357" spans="1:20" ht="43.5" x14ac:dyDescent="0.3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 s="9">
        <f t="shared" si="84"/>
        <v>42313.594618055555</v>
      </c>
      <c r="K1357">
        <v>1444137375</v>
      </c>
      <c r="L1357" s="12">
        <f t="shared" si="85"/>
        <v>42283.552951388891</v>
      </c>
      <c r="M1357" t="b">
        <v>0</v>
      </c>
      <c r="N1357">
        <v>21</v>
      </c>
      <c r="O1357" t="b">
        <v>0</v>
      </c>
      <c r="P1357" t="s">
        <v>8271</v>
      </c>
      <c r="Q1357" s="10">
        <f t="shared" si="86"/>
        <v>26.727272727272727</v>
      </c>
      <c r="R1357">
        <f t="shared" si="87"/>
        <v>35</v>
      </c>
      <c r="S1357" t="s">
        <v>8321</v>
      </c>
      <c r="T1357" t="s">
        <v>8322</v>
      </c>
    </row>
    <row r="1358" spans="1:20" ht="43.5" x14ac:dyDescent="0.3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 s="9">
        <f t="shared" si="84"/>
        <v>41867.987500000003</v>
      </c>
      <c r="K1358">
        <v>1405393356</v>
      </c>
      <c r="L1358" s="12">
        <f t="shared" si="85"/>
        <v>41835.126805555556</v>
      </c>
      <c r="M1358" t="b">
        <v>0</v>
      </c>
      <c r="N1358">
        <v>10</v>
      </c>
      <c r="O1358" t="b">
        <v>0</v>
      </c>
      <c r="P1358" t="s">
        <v>8268</v>
      </c>
      <c r="Q1358" s="10">
        <f t="shared" si="86"/>
        <v>15.535714285714286</v>
      </c>
      <c r="R1358">
        <f t="shared" si="87"/>
        <v>43.5</v>
      </c>
      <c r="S1358" t="s">
        <v>8314</v>
      </c>
      <c r="T1358" t="s">
        <v>8318</v>
      </c>
    </row>
    <row r="1359" spans="1:20" ht="43.5" x14ac:dyDescent="0.3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 s="9">
        <f t="shared" si="84"/>
        <v>40672.249305555553</v>
      </c>
      <c r="K1359">
        <v>1301975637</v>
      </c>
      <c r="L1359" s="12">
        <f t="shared" si="85"/>
        <v>40638.162465277775</v>
      </c>
      <c r="M1359" t="b">
        <v>0</v>
      </c>
      <c r="N1359">
        <v>35</v>
      </c>
      <c r="O1359" t="b">
        <v>1</v>
      </c>
      <c r="P1359" t="s">
        <v>8269</v>
      </c>
      <c r="Q1359" s="10">
        <f t="shared" si="86"/>
        <v>107.70464285714286</v>
      </c>
      <c r="R1359">
        <f t="shared" si="87"/>
        <v>86.163714285714292</v>
      </c>
      <c r="S1359" t="s">
        <v>8314</v>
      </c>
      <c r="T1359" t="s">
        <v>8319</v>
      </c>
    </row>
    <row r="1360" spans="1:20" ht="43.5" x14ac:dyDescent="0.3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 s="9">
        <f t="shared" si="84"/>
        <v>42121.716666666667</v>
      </c>
      <c r="K1360">
        <v>1427224606</v>
      </c>
      <c r="L1360" s="12">
        <f t="shared" si="85"/>
        <v>42087.803310185183</v>
      </c>
      <c r="M1360" t="b">
        <v>0</v>
      </c>
      <c r="N1360">
        <v>19</v>
      </c>
      <c r="O1360" t="b">
        <v>1</v>
      </c>
      <c r="P1360" t="s">
        <v>8276</v>
      </c>
      <c r="Q1360" s="10">
        <f t="shared" si="86"/>
        <v>109.10714285714285</v>
      </c>
      <c r="R1360">
        <f t="shared" si="87"/>
        <v>160.78947368421052</v>
      </c>
      <c r="S1360" t="s">
        <v>8329</v>
      </c>
      <c r="T1360" t="s">
        <v>8330</v>
      </c>
    </row>
    <row r="1361" spans="1:20" ht="43.5" x14ac:dyDescent="0.3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 s="9">
        <f t="shared" si="84"/>
        <v>41395.904594907406</v>
      </c>
      <c r="K1361">
        <v>1364852557</v>
      </c>
      <c r="L1361" s="12">
        <f t="shared" si="85"/>
        <v>41365.904594907406</v>
      </c>
      <c r="M1361" t="b">
        <v>0</v>
      </c>
      <c r="N1361">
        <v>15</v>
      </c>
      <c r="O1361" t="b">
        <v>0</v>
      </c>
      <c r="P1361" t="s">
        <v>8275</v>
      </c>
      <c r="Q1361" s="10">
        <f t="shared" si="86"/>
        <v>25.035714285714285</v>
      </c>
      <c r="R1361">
        <f t="shared" si="87"/>
        <v>46.733333333333334</v>
      </c>
      <c r="S1361" t="s">
        <v>8326</v>
      </c>
      <c r="T1361" t="s">
        <v>8328</v>
      </c>
    </row>
    <row r="1362" spans="1:20" ht="43.5" x14ac:dyDescent="0.3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 s="9">
        <f t="shared" si="84"/>
        <v>40985.80364583333</v>
      </c>
      <c r="K1362">
        <v>1328559435</v>
      </c>
      <c r="L1362" s="12">
        <f t="shared" si="85"/>
        <v>40945.845312500001</v>
      </c>
      <c r="M1362" t="b">
        <v>0</v>
      </c>
      <c r="N1362">
        <v>70</v>
      </c>
      <c r="O1362" t="b">
        <v>1</v>
      </c>
      <c r="P1362" t="s">
        <v>8276</v>
      </c>
      <c r="Q1362" s="10">
        <f t="shared" si="86"/>
        <v>122.10714285714286</v>
      </c>
      <c r="R1362">
        <f t="shared" si="87"/>
        <v>48.842857142857142</v>
      </c>
      <c r="S1362" t="s">
        <v>8329</v>
      </c>
      <c r="T1362" t="s">
        <v>8330</v>
      </c>
    </row>
    <row r="1363" spans="1:20" ht="43.5" x14ac:dyDescent="0.3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 s="9">
        <f t="shared" si="84"/>
        <v>42401.617164351846</v>
      </c>
      <c r="K1363">
        <v>1451746123</v>
      </c>
      <c r="L1363" s="12">
        <f t="shared" si="85"/>
        <v>42371.617164351846</v>
      </c>
      <c r="M1363" t="b">
        <v>0</v>
      </c>
      <c r="N1363">
        <v>680</v>
      </c>
      <c r="O1363" t="b">
        <v>1</v>
      </c>
      <c r="P1363" t="s">
        <v>8297</v>
      </c>
      <c r="Q1363" s="10">
        <f t="shared" si="86"/>
        <v>537.10714285714289</v>
      </c>
      <c r="R1363">
        <f t="shared" si="87"/>
        <v>22.116176470588236</v>
      </c>
      <c r="S1363" t="s">
        <v>8337</v>
      </c>
      <c r="T1363" t="s">
        <v>8355</v>
      </c>
    </row>
    <row r="1364" spans="1:20" ht="43.5" x14ac:dyDescent="0.3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 s="9">
        <f t="shared" si="84"/>
        <v>42718.742604166662</v>
      </c>
      <c r="K1364">
        <v>1479577761</v>
      </c>
      <c r="L1364" s="12">
        <f t="shared" si="85"/>
        <v>42693.742604166662</v>
      </c>
      <c r="M1364" t="b">
        <v>0</v>
      </c>
      <c r="N1364">
        <v>96</v>
      </c>
      <c r="O1364" t="b">
        <v>1</v>
      </c>
      <c r="P1364" t="s">
        <v>8271</v>
      </c>
      <c r="Q1364" s="10">
        <f t="shared" si="86"/>
        <v>127.57571428571428</v>
      </c>
      <c r="R1364">
        <f t="shared" si="87"/>
        <v>37.209583333333335</v>
      </c>
      <c r="S1364" t="s">
        <v>8321</v>
      </c>
      <c r="T1364" t="s">
        <v>8322</v>
      </c>
    </row>
    <row r="1365" spans="1:20" ht="58" x14ac:dyDescent="0.3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 s="9">
        <f t="shared" si="84"/>
        <v>42186.510393518518</v>
      </c>
      <c r="K1365">
        <v>1433160898</v>
      </c>
      <c r="L1365" s="12">
        <f t="shared" si="85"/>
        <v>42156.510393518518</v>
      </c>
      <c r="M1365" t="b">
        <v>1</v>
      </c>
      <c r="N1365">
        <v>79</v>
      </c>
      <c r="O1365" t="b">
        <v>1</v>
      </c>
      <c r="P1365" t="s">
        <v>8271</v>
      </c>
      <c r="Q1365" s="10">
        <f t="shared" si="86"/>
        <v>112.32142857142857</v>
      </c>
      <c r="R1365">
        <f t="shared" si="87"/>
        <v>39.810126582278478</v>
      </c>
      <c r="S1365" t="s">
        <v>8321</v>
      </c>
      <c r="T1365" t="s">
        <v>8322</v>
      </c>
    </row>
    <row r="1366" spans="1:20" ht="58" x14ac:dyDescent="0.3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 s="9">
        <f t="shared" si="84"/>
        <v>42488.641724537039</v>
      </c>
      <c r="K1366">
        <v>1459265045</v>
      </c>
      <c r="L1366" s="12">
        <f t="shared" si="85"/>
        <v>42458.641724537039</v>
      </c>
      <c r="M1366" t="b">
        <v>0</v>
      </c>
      <c r="N1366">
        <v>63</v>
      </c>
      <c r="O1366" t="b">
        <v>1</v>
      </c>
      <c r="P1366" t="s">
        <v>8271</v>
      </c>
      <c r="Q1366" s="10">
        <f t="shared" si="86"/>
        <v>113.39285714285714</v>
      </c>
      <c r="R1366">
        <f t="shared" si="87"/>
        <v>50.396825396825399</v>
      </c>
      <c r="S1366" t="s">
        <v>8321</v>
      </c>
      <c r="T1366" t="s">
        <v>8322</v>
      </c>
    </row>
    <row r="1367" spans="1:20" ht="43.5" x14ac:dyDescent="0.3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 s="9">
        <f t="shared" si="84"/>
        <v>41794.207638888889</v>
      </c>
      <c r="K1367">
        <v>1400725112</v>
      </c>
      <c r="L1367" s="12">
        <f t="shared" si="85"/>
        <v>41781.096203703702</v>
      </c>
      <c r="M1367" t="b">
        <v>0</v>
      </c>
      <c r="N1367">
        <v>44</v>
      </c>
      <c r="O1367" t="b">
        <v>1</v>
      </c>
      <c r="P1367" t="s">
        <v>8271</v>
      </c>
      <c r="Q1367" s="10">
        <f t="shared" si="86"/>
        <v>118.39285714285714</v>
      </c>
      <c r="R1367">
        <f t="shared" si="87"/>
        <v>75.340909090909093</v>
      </c>
      <c r="S1367" t="s">
        <v>8321</v>
      </c>
      <c r="T1367" t="s">
        <v>8322</v>
      </c>
    </row>
    <row r="1368" spans="1:20" ht="43.5" x14ac:dyDescent="0.3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 s="9">
        <f t="shared" si="84"/>
        <v>41704.08494212963</v>
      </c>
      <c r="K1368">
        <v>1391479339</v>
      </c>
      <c r="L1368" s="12">
        <f t="shared" si="85"/>
        <v>41674.08494212963</v>
      </c>
      <c r="M1368" t="b">
        <v>0</v>
      </c>
      <c r="N1368">
        <v>55</v>
      </c>
      <c r="O1368" t="b">
        <v>1</v>
      </c>
      <c r="P1368" t="s">
        <v>8269</v>
      </c>
      <c r="Q1368" s="10">
        <f t="shared" si="86"/>
        <v>107.65957446808511</v>
      </c>
      <c r="R1368">
        <f t="shared" si="87"/>
        <v>55.2</v>
      </c>
      <c r="S1368" t="s">
        <v>8314</v>
      </c>
      <c r="T1368" t="s">
        <v>8319</v>
      </c>
    </row>
    <row r="1369" spans="1:20" ht="58" x14ac:dyDescent="0.3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 s="9">
        <f t="shared" si="84"/>
        <v>42611.163194444445</v>
      </c>
      <c r="K1369">
        <v>1471638646</v>
      </c>
      <c r="L1369" s="12">
        <f t="shared" si="85"/>
        <v>42601.854699074072</v>
      </c>
      <c r="M1369" t="b">
        <v>0</v>
      </c>
      <c r="N1369">
        <v>6</v>
      </c>
      <c r="O1369" t="b">
        <v>0</v>
      </c>
      <c r="P1369" t="s">
        <v>8271</v>
      </c>
      <c r="Q1369" s="10">
        <f t="shared" si="86"/>
        <v>7.4690265486725664</v>
      </c>
      <c r="R1369">
        <f t="shared" si="87"/>
        <v>35.166666666666664</v>
      </c>
      <c r="S1369" t="s">
        <v>8321</v>
      </c>
      <c r="T1369" t="s">
        <v>8322</v>
      </c>
    </row>
    <row r="1370" spans="1:20" ht="43.5" x14ac:dyDescent="0.3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 s="9">
        <f t="shared" si="84"/>
        <v>41813.75</v>
      </c>
      <c r="K1370">
        <v>1401714114</v>
      </c>
      <c r="L1370" s="12">
        <f t="shared" si="85"/>
        <v>41792.542986111112</v>
      </c>
      <c r="M1370" t="b">
        <v>0</v>
      </c>
      <c r="N1370">
        <v>35</v>
      </c>
      <c r="O1370" t="b">
        <v>1</v>
      </c>
      <c r="P1370" t="s">
        <v>8271</v>
      </c>
      <c r="Q1370" s="10">
        <f t="shared" si="86"/>
        <v>103.46657233816768</v>
      </c>
      <c r="R1370">
        <f t="shared" si="87"/>
        <v>83.571428571428569</v>
      </c>
      <c r="S1370" t="s">
        <v>8321</v>
      </c>
      <c r="T1370" t="s">
        <v>8322</v>
      </c>
    </row>
    <row r="1371" spans="1:20" ht="43.5" x14ac:dyDescent="0.3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 s="9">
        <f t="shared" si="84"/>
        <v>42463.006944444445</v>
      </c>
      <c r="K1371">
        <v>1456441429</v>
      </c>
      <c r="L1371" s="12">
        <f t="shared" si="85"/>
        <v>42425.960983796293</v>
      </c>
      <c r="M1371" t="b">
        <v>0</v>
      </c>
      <c r="N1371">
        <v>1</v>
      </c>
      <c r="O1371" t="b">
        <v>0</v>
      </c>
      <c r="P1371" t="s">
        <v>8293</v>
      </c>
      <c r="Q1371" s="10">
        <f t="shared" si="86"/>
        <v>3.4722222222222224E-2</v>
      </c>
      <c r="R1371">
        <f t="shared" si="87"/>
        <v>1</v>
      </c>
      <c r="S1371" t="s">
        <v>8329</v>
      </c>
      <c r="T1371" t="s">
        <v>8351</v>
      </c>
    </row>
    <row r="1372" spans="1:20" ht="43.5" x14ac:dyDescent="0.3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 s="9">
        <f t="shared" si="84"/>
        <v>42562.631481481483</v>
      </c>
      <c r="K1372">
        <v>1465830560</v>
      </c>
      <c r="L1372" s="12">
        <f t="shared" si="85"/>
        <v>42534.631481481483</v>
      </c>
      <c r="M1372" t="b">
        <v>0</v>
      </c>
      <c r="N1372">
        <v>10</v>
      </c>
      <c r="O1372" t="b">
        <v>0</v>
      </c>
      <c r="P1372" t="s">
        <v>8271</v>
      </c>
      <c r="Q1372" s="10">
        <f t="shared" si="86"/>
        <v>86.135181975736558</v>
      </c>
      <c r="R1372">
        <f t="shared" si="87"/>
        <v>248.5</v>
      </c>
      <c r="S1372" t="s">
        <v>8321</v>
      </c>
      <c r="T1372" t="s">
        <v>8322</v>
      </c>
    </row>
    <row r="1373" spans="1:20" ht="43.5" x14ac:dyDescent="0.3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 s="9">
        <f t="shared" si="84"/>
        <v>42010.114108796297</v>
      </c>
      <c r="K1373">
        <v>1415328259</v>
      </c>
      <c r="L1373" s="12">
        <f t="shared" si="85"/>
        <v>41950.114108796297</v>
      </c>
      <c r="M1373" t="b">
        <v>0</v>
      </c>
      <c r="N1373">
        <v>0</v>
      </c>
      <c r="O1373" t="b">
        <v>0</v>
      </c>
      <c r="P1373" t="s">
        <v>8271</v>
      </c>
      <c r="Q1373" s="10">
        <f t="shared" si="86"/>
        <v>0</v>
      </c>
      <c r="R1373" t="e">
        <f t="shared" si="87"/>
        <v>#DIV/0!</v>
      </c>
      <c r="S1373" t="s">
        <v>8321</v>
      </c>
      <c r="T1373" t="s">
        <v>8322</v>
      </c>
    </row>
    <row r="1374" spans="1:20" ht="43.5" x14ac:dyDescent="0.3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 s="9">
        <f t="shared" si="84"/>
        <v>40797.192395833335</v>
      </c>
      <c r="K1374">
        <v>1313123823</v>
      </c>
      <c r="L1374" s="12">
        <f t="shared" si="85"/>
        <v>40767.192395833335</v>
      </c>
      <c r="M1374" t="b">
        <v>0</v>
      </c>
      <c r="N1374">
        <v>0</v>
      </c>
      <c r="O1374" t="b">
        <v>0</v>
      </c>
      <c r="P1374" t="s">
        <v>8278</v>
      </c>
      <c r="Q1374" s="10">
        <f t="shared" si="86"/>
        <v>0</v>
      </c>
      <c r="R1374" t="e">
        <f t="shared" si="87"/>
        <v>#DIV/0!</v>
      </c>
      <c r="S1374" t="s">
        <v>8329</v>
      </c>
      <c r="T1374" t="s">
        <v>8332</v>
      </c>
    </row>
    <row r="1375" spans="1:20" ht="43.5" x14ac:dyDescent="0.3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 s="9">
        <f t="shared" si="84"/>
        <v>41549.561041666668</v>
      </c>
      <c r="K1375">
        <v>1378214874</v>
      </c>
      <c r="L1375" s="12">
        <f t="shared" si="85"/>
        <v>41520.561041666668</v>
      </c>
      <c r="M1375" t="b">
        <v>0</v>
      </c>
      <c r="N1375">
        <v>19</v>
      </c>
      <c r="O1375" t="b">
        <v>0</v>
      </c>
      <c r="P1375" t="s">
        <v>8275</v>
      </c>
      <c r="Q1375" s="10">
        <f t="shared" si="86"/>
        <v>30.862068965517242</v>
      </c>
      <c r="R1375">
        <f t="shared" si="87"/>
        <v>47.10526315789474</v>
      </c>
      <c r="S1375" t="s">
        <v>8326</v>
      </c>
      <c r="T1375" t="s">
        <v>8328</v>
      </c>
    </row>
    <row r="1376" spans="1:20" ht="58" x14ac:dyDescent="0.3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 s="9">
        <f t="shared" si="84"/>
        <v>42223.723912037036</v>
      </c>
      <c r="K1376">
        <v>1436376146</v>
      </c>
      <c r="L1376" s="12">
        <f t="shared" si="85"/>
        <v>42193.723912037036</v>
      </c>
      <c r="M1376" t="b">
        <v>0</v>
      </c>
      <c r="N1376">
        <v>66</v>
      </c>
      <c r="O1376" t="b">
        <v>1</v>
      </c>
      <c r="P1376" t="s">
        <v>8271</v>
      </c>
      <c r="Q1376" s="10">
        <f t="shared" si="86"/>
        <v>101.86206896551724</v>
      </c>
      <c r="R1376">
        <f t="shared" si="87"/>
        <v>44.757575757575758</v>
      </c>
      <c r="S1376" t="s">
        <v>8321</v>
      </c>
      <c r="T1376" t="s">
        <v>8322</v>
      </c>
    </row>
    <row r="1377" spans="1:20" ht="29" x14ac:dyDescent="0.3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 s="9">
        <f t="shared" si="84"/>
        <v>41175.165972222225</v>
      </c>
      <c r="K1377">
        <v>1346806909</v>
      </c>
      <c r="L1377" s="12">
        <f t="shared" si="85"/>
        <v>41157.042928240742</v>
      </c>
      <c r="M1377" t="b">
        <v>0</v>
      </c>
      <c r="N1377">
        <v>97</v>
      </c>
      <c r="O1377" t="b">
        <v>1</v>
      </c>
      <c r="P1377" t="s">
        <v>8274</v>
      </c>
      <c r="Q1377" s="10">
        <f t="shared" si="86"/>
        <v>111.08135252761969</v>
      </c>
      <c r="R1377">
        <f t="shared" si="87"/>
        <v>34.206185567010309</v>
      </c>
      <c r="S1377" t="s">
        <v>8326</v>
      </c>
      <c r="T1377" t="s">
        <v>8327</v>
      </c>
    </row>
    <row r="1378" spans="1:20" ht="43.5" x14ac:dyDescent="0.3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 s="9">
        <f t="shared" si="84"/>
        <v>42426.911712962959</v>
      </c>
      <c r="K1378">
        <v>1453931572</v>
      </c>
      <c r="L1378" s="12">
        <f t="shared" si="85"/>
        <v>42396.911712962959</v>
      </c>
      <c r="M1378" t="b">
        <v>0</v>
      </c>
      <c r="N1378">
        <v>2</v>
      </c>
      <c r="O1378" t="b">
        <v>0</v>
      </c>
      <c r="P1378" t="s">
        <v>8267</v>
      </c>
      <c r="Q1378" s="10">
        <f t="shared" si="86"/>
        <v>0.26711185308848079</v>
      </c>
      <c r="R1378">
        <f t="shared" si="87"/>
        <v>4</v>
      </c>
      <c r="S1378" t="s">
        <v>8314</v>
      </c>
      <c r="T1378" t="s">
        <v>8317</v>
      </c>
    </row>
    <row r="1379" spans="1:20" ht="43.5" x14ac:dyDescent="0.3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 s="9">
        <f t="shared" si="84"/>
        <v>41815.068043981482</v>
      </c>
      <c r="K1379">
        <v>1400636279</v>
      </c>
      <c r="L1379" s="12">
        <f t="shared" si="85"/>
        <v>41780.068043981482</v>
      </c>
      <c r="M1379" t="b">
        <v>0</v>
      </c>
      <c r="N1379">
        <v>19</v>
      </c>
      <c r="O1379" t="b">
        <v>1</v>
      </c>
      <c r="P1379" t="s">
        <v>8265</v>
      </c>
      <c r="Q1379" s="10">
        <f t="shared" si="86"/>
        <v>100.49999999999999</v>
      </c>
      <c r="R1379">
        <f t="shared" si="87"/>
        <v>158.68421052631578</v>
      </c>
      <c r="S1379" t="s">
        <v>8314</v>
      </c>
      <c r="T1379" t="s">
        <v>8315</v>
      </c>
    </row>
    <row r="1380" spans="1:20" ht="58" x14ac:dyDescent="0.3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 s="9">
        <f t="shared" si="84"/>
        <v>41842.67324074074</v>
      </c>
      <c r="K1380">
        <v>1403453368</v>
      </c>
      <c r="L1380" s="12">
        <f t="shared" si="85"/>
        <v>41812.67324074074</v>
      </c>
      <c r="M1380" t="b">
        <v>0</v>
      </c>
      <c r="N1380">
        <v>117</v>
      </c>
      <c r="O1380" t="b">
        <v>1</v>
      </c>
      <c r="P1380" t="s">
        <v>8265</v>
      </c>
      <c r="Q1380" s="10">
        <f t="shared" si="86"/>
        <v>123.33333333333334</v>
      </c>
      <c r="R1380">
        <f t="shared" si="87"/>
        <v>31.623931623931625</v>
      </c>
      <c r="S1380" t="s">
        <v>8314</v>
      </c>
      <c r="T1380" t="s">
        <v>8315</v>
      </c>
    </row>
    <row r="1381" spans="1:20" ht="29" x14ac:dyDescent="0.3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 s="9">
        <f t="shared" si="84"/>
        <v>41733.916666666664</v>
      </c>
      <c r="K1381">
        <v>1395407445</v>
      </c>
      <c r="L1381" s="12">
        <f t="shared" si="85"/>
        <v>41719.549131944441</v>
      </c>
      <c r="M1381" t="b">
        <v>0</v>
      </c>
      <c r="N1381">
        <v>117</v>
      </c>
      <c r="O1381" t="b">
        <v>1</v>
      </c>
      <c r="P1381" t="s">
        <v>8265</v>
      </c>
      <c r="Q1381" s="10">
        <f t="shared" si="86"/>
        <v>109.63333333333334</v>
      </c>
      <c r="R1381">
        <f t="shared" si="87"/>
        <v>28.111111111111111</v>
      </c>
      <c r="S1381" t="s">
        <v>8314</v>
      </c>
      <c r="T1381" t="s">
        <v>8315</v>
      </c>
    </row>
    <row r="1382" spans="1:20" ht="43.5" x14ac:dyDescent="0.3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 s="9">
        <f t="shared" si="84"/>
        <v>41336.799513888887</v>
      </c>
      <c r="K1382">
        <v>1360177878</v>
      </c>
      <c r="L1382" s="12">
        <f t="shared" si="85"/>
        <v>41311.799513888887</v>
      </c>
      <c r="M1382" t="b">
        <v>0</v>
      </c>
      <c r="N1382">
        <v>48</v>
      </c>
      <c r="O1382" t="b">
        <v>1</v>
      </c>
      <c r="P1382" t="s">
        <v>8266</v>
      </c>
      <c r="Q1382" s="10">
        <f t="shared" si="86"/>
        <v>154.73333333333332</v>
      </c>
      <c r="R1382">
        <f t="shared" si="87"/>
        <v>96.708333333333329</v>
      </c>
      <c r="S1382" t="s">
        <v>8314</v>
      </c>
      <c r="T1382" t="s">
        <v>8316</v>
      </c>
    </row>
    <row r="1383" spans="1:20" ht="43.5" x14ac:dyDescent="0.3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 s="9">
        <f t="shared" si="84"/>
        <v>40680.402361111112</v>
      </c>
      <c r="K1383">
        <v>1300354764</v>
      </c>
      <c r="L1383" s="12">
        <f t="shared" si="85"/>
        <v>40619.402361111112</v>
      </c>
      <c r="M1383" t="b">
        <v>0</v>
      </c>
      <c r="N1383">
        <v>46</v>
      </c>
      <c r="O1383" t="b">
        <v>1</v>
      </c>
      <c r="P1383" t="s">
        <v>8266</v>
      </c>
      <c r="Q1383" s="10">
        <f t="shared" si="86"/>
        <v>120</v>
      </c>
      <c r="R1383">
        <f t="shared" si="87"/>
        <v>78.260869565217391</v>
      </c>
      <c r="S1383" t="s">
        <v>8314</v>
      </c>
      <c r="T1383" t="s">
        <v>8316</v>
      </c>
    </row>
    <row r="1384" spans="1:20" ht="43.5" x14ac:dyDescent="0.3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 s="9">
        <f t="shared" si="84"/>
        <v>40921.27416666667</v>
      </c>
      <c r="K1384">
        <v>1321252488</v>
      </c>
      <c r="L1384" s="12">
        <f t="shared" si="85"/>
        <v>40861.27416666667</v>
      </c>
      <c r="M1384" t="b">
        <v>0</v>
      </c>
      <c r="N1384">
        <v>35</v>
      </c>
      <c r="O1384" t="b">
        <v>1</v>
      </c>
      <c r="P1384" t="s">
        <v>8266</v>
      </c>
      <c r="Q1384" s="10">
        <f t="shared" si="86"/>
        <v>103.33333333333334</v>
      </c>
      <c r="R1384">
        <f t="shared" si="87"/>
        <v>88.571428571428569</v>
      </c>
      <c r="S1384" t="s">
        <v>8314</v>
      </c>
      <c r="T1384" t="s">
        <v>8316</v>
      </c>
    </row>
    <row r="1385" spans="1:20" ht="58" x14ac:dyDescent="0.3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 s="9">
        <f t="shared" si="84"/>
        <v>42112.427777777775</v>
      </c>
      <c r="K1385">
        <v>1427993710</v>
      </c>
      <c r="L1385" s="12">
        <f t="shared" si="85"/>
        <v>42096.704976851848</v>
      </c>
      <c r="M1385" t="b">
        <v>0</v>
      </c>
      <c r="N1385">
        <v>1</v>
      </c>
      <c r="O1385" t="b">
        <v>0</v>
      </c>
      <c r="P1385" t="s">
        <v>8267</v>
      </c>
      <c r="Q1385" s="10">
        <f t="shared" si="86"/>
        <v>3.3333333333333333E-2</v>
      </c>
      <c r="R1385">
        <f t="shared" si="87"/>
        <v>1</v>
      </c>
      <c r="S1385" t="s">
        <v>8314</v>
      </c>
      <c r="T1385" t="s">
        <v>8317</v>
      </c>
    </row>
    <row r="1386" spans="1:20" ht="43.5" x14ac:dyDescent="0.3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 s="9">
        <f t="shared" si="84"/>
        <v>41821.791666666664</v>
      </c>
      <c r="K1386">
        <v>1401354597</v>
      </c>
      <c r="L1386" s="12">
        <f t="shared" si="85"/>
        <v>41788.381909722222</v>
      </c>
      <c r="M1386" t="b">
        <v>0</v>
      </c>
      <c r="N1386">
        <v>5</v>
      </c>
      <c r="O1386" t="b">
        <v>0</v>
      </c>
      <c r="P1386" t="s">
        <v>8267</v>
      </c>
      <c r="Q1386" s="10">
        <f t="shared" si="86"/>
        <v>13.433333333333334</v>
      </c>
      <c r="R1386">
        <f t="shared" si="87"/>
        <v>80.599999999999994</v>
      </c>
      <c r="S1386" t="s">
        <v>8314</v>
      </c>
      <c r="T1386" t="s">
        <v>8317</v>
      </c>
    </row>
    <row r="1387" spans="1:20" ht="58" x14ac:dyDescent="0.3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 s="9">
        <f t="shared" si="84"/>
        <v>42140.427777777775</v>
      </c>
      <c r="K1387">
        <v>1427968234</v>
      </c>
      <c r="L1387" s="12">
        <f t="shared" si="85"/>
        <v>42096.410115740742</v>
      </c>
      <c r="M1387" t="b">
        <v>0</v>
      </c>
      <c r="N1387">
        <v>0</v>
      </c>
      <c r="O1387" t="b">
        <v>0</v>
      </c>
      <c r="P1387" t="s">
        <v>8267</v>
      </c>
      <c r="Q1387" s="10">
        <f t="shared" si="86"/>
        <v>0</v>
      </c>
      <c r="R1387" t="e">
        <f t="shared" si="87"/>
        <v>#DIV/0!</v>
      </c>
      <c r="S1387" t="s">
        <v>8314</v>
      </c>
      <c r="T1387" t="s">
        <v>8317</v>
      </c>
    </row>
    <row r="1388" spans="1:20" ht="43.5" x14ac:dyDescent="0.3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 s="9">
        <f t="shared" si="84"/>
        <v>41959.934930555552</v>
      </c>
      <c r="K1388">
        <v>1414358778</v>
      </c>
      <c r="L1388" s="12">
        <f t="shared" si="85"/>
        <v>41938.893263888887</v>
      </c>
      <c r="M1388" t="b">
        <v>0</v>
      </c>
      <c r="N1388">
        <v>1</v>
      </c>
      <c r="O1388" t="b">
        <v>0</v>
      </c>
      <c r="P1388" t="s">
        <v>8267</v>
      </c>
      <c r="Q1388" s="10">
        <f t="shared" si="86"/>
        <v>0.33333333333333337</v>
      </c>
      <c r="R1388">
        <f t="shared" si="87"/>
        <v>10</v>
      </c>
      <c r="S1388" t="s">
        <v>8314</v>
      </c>
      <c r="T1388" t="s">
        <v>8317</v>
      </c>
    </row>
    <row r="1389" spans="1:20" ht="43.5" x14ac:dyDescent="0.3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 s="9">
        <f t="shared" si="84"/>
        <v>42413.933993055558</v>
      </c>
      <c r="K1389">
        <v>1452810297</v>
      </c>
      <c r="L1389" s="12">
        <f t="shared" si="85"/>
        <v>42383.933993055558</v>
      </c>
      <c r="M1389" t="b">
        <v>0</v>
      </c>
      <c r="N1389">
        <v>0</v>
      </c>
      <c r="O1389" t="b">
        <v>0</v>
      </c>
      <c r="P1389" t="s">
        <v>8268</v>
      </c>
      <c r="Q1389" s="10">
        <f t="shared" si="86"/>
        <v>0</v>
      </c>
      <c r="R1389" t="e">
        <f t="shared" si="87"/>
        <v>#DIV/0!</v>
      </c>
      <c r="S1389" t="s">
        <v>8314</v>
      </c>
      <c r="T1389" t="s">
        <v>8318</v>
      </c>
    </row>
    <row r="1390" spans="1:20" ht="43.5" x14ac:dyDescent="0.3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 s="9">
        <f t="shared" si="84"/>
        <v>40296.78402777778</v>
      </c>
      <c r="K1390">
        <v>1267220191</v>
      </c>
      <c r="L1390" s="12">
        <f t="shared" si="85"/>
        <v>40235.900358796294</v>
      </c>
      <c r="M1390" t="b">
        <v>1</v>
      </c>
      <c r="N1390">
        <v>65</v>
      </c>
      <c r="O1390" t="b">
        <v>1</v>
      </c>
      <c r="P1390" t="s">
        <v>8269</v>
      </c>
      <c r="Q1390" s="10">
        <f t="shared" si="86"/>
        <v>177.43366666666668</v>
      </c>
      <c r="R1390">
        <f t="shared" si="87"/>
        <v>81.892461538461546</v>
      </c>
      <c r="S1390" t="s">
        <v>8314</v>
      </c>
      <c r="T1390" t="s">
        <v>8319</v>
      </c>
    </row>
    <row r="1391" spans="1:20" ht="43.5" x14ac:dyDescent="0.3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 s="9">
        <f t="shared" si="84"/>
        <v>41062.071134259262</v>
      </c>
      <c r="K1391">
        <v>1336009346</v>
      </c>
      <c r="L1391" s="12">
        <f t="shared" si="85"/>
        <v>41032.071134259262</v>
      </c>
      <c r="M1391" t="b">
        <v>1</v>
      </c>
      <c r="N1391">
        <v>82</v>
      </c>
      <c r="O1391" t="b">
        <v>1</v>
      </c>
      <c r="P1391" t="s">
        <v>8269</v>
      </c>
      <c r="Q1391" s="10">
        <f t="shared" si="86"/>
        <v>137.46666666666667</v>
      </c>
      <c r="R1391">
        <f t="shared" si="87"/>
        <v>50.292682926829265</v>
      </c>
      <c r="S1391" t="s">
        <v>8314</v>
      </c>
      <c r="T1391" t="s">
        <v>8319</v>
      </c>
    </row>
    <row r="1392" spans="1:20" ht="43.5" x14ac:dyDescent="0.3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 s="9">
        <f t="shared" si="84"/>
        <v>42077.086898148147</v>
      </c>
      <c r="K1392">
        <v>1423710308</v>
      </c>
      <c r="L1392" s="12">
        <f t="shared" si="85"/>
        <v>42047.128564814819</v>
      </c>
      <c r="M1392" t="b">
        <v>1</v>
      </c>
      <c r="N1392">
        <v>31</v>
      </c>
      <c r="O1392" t="b">
        <v>1</v>
      </c>
      <c r="P1392" t="s">
        <v>8269</v>
      </c>
      <c r="Q1392" s="10">
        <f t="shared" si="86"/>
        <v>101.16833333333335</v>
      </c>
      <c r="R1392">
        <f t="shared" si="87"/>
        <v>97.904838709677421</v>
      </c>
      <c r="S1392" t="s">
        <v>8314</v>
      </c>
      <c r="T1392" t="s">
        <v>8319</v>
      </c>
    </row>
    <row r="1393" spans="1:20" ht="58" x14ac:dyDescent="0.3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 s="9">
        <f t="shared" si="84"/>
        <v>42394.994444444441</v>
      </c>
      <c r="K1393">
        <v>1451655808</v>
      </c>
      <c r="L1393" s="12">
        <f t="shared" si="85"/>
        <v>42370.571851851855</v>
      </c>
      <c r="M1393" t="b">
        <v>0</v>
      </c>
      <c r="N1393">
        <v>83</v>
      </c>
      <c r="O1393" t="b">
        <v>1</v>
      </c>
      <c r="P1393" t="s">
        <v>8269</v>
      </c>
      <c r="Q1393" s="10">
        <f t="shared" si="86"/>
        <v>111.76666666666665</v>
      </c>
      <c r="R1393">
        <f t="shared" si="87"/>
        <v>40.397590361445786</v>
      </c>
      <c r="S1393" t="s">
        <v>8314</v>
      </c>
      <c r="T1393" t="s">
        <v>8319</v>
      </c>
    </row>
    <row r="1394" spans="1:20" ht="43.5" x14ac:dyDescent="0.3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 s="9">
        <f t="shared" si="84"/>
        <v>40994.334479166668</v>
      </c>
      <c r="K1394">
        <v>1327568499</v>
      </c>
      <c r="L1394" s="12">
        <f t="shared" si="85"/>
        <v>40934.376145833332</v>
      </c>
      <c r="M1394" t="b">
        <v>0</v>
      </c>
      <c r="N1394">
        <v>5</v>
      </c>
      <c r="O1394" t="b">
        <v>0</v>
      </c>
      <c r="P1394" t="s">
        <v>8270</v>
      </c>
      <c r="Q1394" s="10">
        <f t="shared" si="86"/>
        <v>6.7966666666666677</v>
      </c>
      <c r="R1394">
        <f t="shared" si="87"/>
        <v>40.78</v>
      </c>
      <c r="S1394" t="s">
        <v>8314</v>
      </c>
      <c r="T1394" t="s">
        <v>8320</v>
      </c>
    </row>
    <row r="1395" spans="1:20" ht="43.5" x14ac:dyDescent="0.3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 s="9">
        <f t="shared" si="84"/>
        <v>42556.871331018512</v>
      </c>
      <c r="K1395">
        <v>1465160083</v>
      </c>
      <c r="L1395" s="12">
        <f t="shared" si="85"/>
        <v>42526.871331018512</v>
      </c>
      <c r="M1395" t="b">
        <v>0</v>
      </c>
      <c r="N1395">
        <v>8</v>
      </c>
      <c r="O1395" t="b">
        <v>0</v>
      </c>
      <c r="P1395" t="s">
        <v>8270</v>
      </c>
      <c r="Q1395" s="10">
        <f t="shared" si="86"/>
        <v>13.833333333333334</v>
      </c>
      <c r="R1395">
        <f t="shared" si="87"/>
        <v>51.875</v>
      </c>
      <c r="S1395" t="s">
        <v>8314</v>
      </c>
      <c r="T1395" t="s">
        <v>8320</v>
      </c>
    </row>
    <row r="1396" spans="1:20" ht="58" x14ac:dyDescent="0.3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 s="9">
        <f t="shared" si="84"/>
        <v>42288.629884259266</v>
      </c>
      <c r="K1396">
        <v>1439392022</v>
      </c>
      <c r="L1396" s="12">
        <f t="shared" si="85"/>
        <v>42228.629884259266</v>
      </c>
      <c r="M1396" t="b">
        <v>0</v>
      </c>
      <c r="N1396">
        <v>0</v>
      </c>
      <c r="O1396" t="b">
        <v>0</v>
      </c>
      <c r="P1396" t="s">
        <v>8270</v>
      </c>
      <c r="Q1396" s="10">
        <f t="shared" si="86"/>
        <v>0</v>
      </c>
      <c r="R1396" t="e">
        <f t="shared" si="87"/>
        <v>#DIV/0!</v>
      </c>
      <c r="S1396" t="s">
        <v>8314</v>
      </c>
      <c r="T1396" t="s">
        <v>8320</v>
      </c>
    </row>
    <row r="1397" spans="1:20" ht="43.5" x14ac:dyDescent="0.3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 s="9">
        <f t="shared" si="84"/>
        <v>42449.999131944445</v>
      </c>
      <c r="K1397">
        <v>1456793925</v>
      </c>
      <c r="L1397" s="12">
        <f t="shared" si="85"/>
        <v>42430.040798611109</v>
      </c>
      <c r="M1397" t="b">
        <v>0</v>
      </c>
      <c r="N1397">
        <v>31</v>
      </c>
      <c r="O1397" t="b">
        <v>1</v>
      </c>
      <c r="P1397" t="s">
        <v>8271</v>
      </c>
      <c r="Q1397" s="10">
        <f t="shared" si="86"/>
        <v>114.66666666666667</v>
      </c>
      <c r="R1397">
        <f t="shared" si="87"/>
        <v>110.96774193548387</v>
      </c>
      <c r="S1397" t="s">
        <v>8321</v>
      </c>
      <c r="T1397" t="s">
        <v>8322</v>
      </c>
    </row>
    <row r="1398" spans="1:20" ht="43.5" x14ac:dyDescent="0.3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 s="9">
        <f t="shared" si="84"/>
        <v>42635.908182870371</v>
      </c>
      <c r="K1398">
        <v>1471988867</v>
      </c>
      <c r="L1398" s="12">
        <f t="shared" si="85"/>
        <v>42605.908182870371</v>
      </c>
      <c r="M1398" t="b">
        <v>0</v>
      </c>
      <c r="N1398">
        <v>1</v>
      </c>
      <c r="O1398" t="b">
        <v>0</v>
      </c>
      <c r="P1398" t="s">
        <v>8272</v>
      </c>
      <c r="Q1398" s="10">
        <f t="shared" si="86"/>
        <v>3.3333333333333333E-2</v>
      </c>
      <c r="R1398">
        <f t="shared" si="87"/>
        <v>1</v>
      </c>
      <c r="S1398" t="s">
        <v>8323</v>
      </c>
      <c r="T1398" t="s">
        <v>8324</v>
      </c>
    </row>
    <row r="1399" spans="1:20" ht="58" x14ac:dyDescent="0.3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 s="9">
        <f t="shared" si="84"/>
        <v>42705.732060185182</v>
      </c>
      <c r="K1399">
        <v>1478018050</v>
      </c>
      <c r="L1399" s="12">
        <f t="shared" si="85"/>
        <v>42675.690393518518</v>
      </c>
      <c r="M1399" t="b">
        <v>0</v>
      </c>
      <c r="N1399">
        <v>28</v>
      </c>
      <c r="O1399" t="b">
        <v>1</v>
      </c>
      <c r="P1399" t="s">
        <v>8273</v>
      </c>
      <c r="Q1399" s="10">
        <f t="shared" si="86"/>
        <v>100.46666666666665</v>
      </c>
      <c r="R1399">
        <f t="shared" si="87"/>
        <v>107.64285714285714</v>
      </c>
      <c r="S1399" t="s">
        <v>8323</v>
      </c>
      <c r="T1399" t="s">
        <v>8325</v>
      </c>
    </row>
    <row r="1400" spans="1:20" x14ac:dyDescent="0.3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 s="9">
        <f t="shared" si="84"/>
        <v>42239.593692129631</v>
      </c>
      <c r="K1400">
        <v>1437747295</v>
      </c>
      <c r="L1400" s="12">
        <f t="shared" si="85"/>
        <v>42209.593692129631</v>
      </c>
      <c r="M1400" t="b">
        <v>0</v>
      </c>
      <c r="N1400">
        <v>21</v>
      </c>
      <c r="O1400" t="b">
        <v>1</v>
      </c>
      <c r="P1400" t="s">
        <v>8273</v>
      </c>
      <c r="Q1400" s="10">
        <f t="shared" si="86"/>
        <v>100.56666666666668</v>
      </c>
      <c r="R1400">
        <f t="shared" si="87"/>
        <v>143.66666666666666</v>
      </c>
      <c r="S1400" t="s">
        <v>8323</v>
      </c>
      <c r="T1400" t="s">
        <v>8325</v>
      </c>
    </row>
    <row r="1401" spans="1:20" ht="58" x14ac:dyDescent="0.3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 s="9">
        <f t="shared" si="84"/>
        <v>42176.146782407406</v>
      </c>
      <c r="K1401">
        <v>1433647882</v>
      </c>
      <c r="L1401" s="12">
        <f t="shared" si="85"/>
        <v>42162.146782407406</v>
      </c>
      <c r="M1401" t="b">
        <v>0</v>
      </c>
      <c r="N1401">
        <v>19</v>
      </c>
      <c r="O1401" t="b">
        <v>1</v>
      </c>
      <c r="P1401" t="s">
        <v>8274</v>
      </c>
      <c r="Q1401" s="10">
        <f t="shared" si="86"/>
        <v>107.4</v>
      </c>
      <c r="R1401">
        <f t="shared" si="87"/>
        <v>169.57894736842104</v>
      </c>
      <c r="S1401" t="s">
        <v>8326</v>
      </c>
      <c r="T1401" t="s">
        <v>8327</v>
      </c>
    </row>
    <row r="1402" spans="1:20" ht="43.5" x14ac:dyDescent="0.3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 s="9">
        <f t="shared" si="84"/>
        <v>40759.630497685182</v>
      </c>
      <c r="K1402">
        <v>1308496075</v>
      </c>
      <c r="L1402" s="12">
        <f t="shared" si="85"/>
        <v>40713.630497685182</v>
      </c>
      <c r="M1402" t="b">
        <v>0</v>
      </c>
      <c r="N1402">
        <v>62</v>
      </c>
      <c r="O1402" t="b">
        <v>1</v>
      </c>
      <c r="P1402" t="s">
        <v>8274</v>
      </c>
      <c r="Q1402" s="10">
        <f t="shared" si="86"/>
        <v>118.5</v>
      </c>
      <c r="R1402">
        <f t="shared" si="87"/>
        <v>57.338709677419352</v>
      </c>
      <c r="S1402" t="s">
        <v>8326</v>
      </c>
      <c r="T1402" t="s">
        <v>8327</v>
      </c>
    </row>
    <row r="1403" spans="1:20" ht="58" x14ac:dyDescent="0.3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 s="9">
        <f t="shared" si="84"/>
        <v>41486.981215277774</v>
      </c>
      <c r="K1403">
        <v>1372721577</v>
      </c>
      <c r="L1403" s="12">
        <f t="shared" si="85"/>
        <v>41456.981215277774</v>
      </c>
      <c r="M1403" t="b">
        <v>0</v>
      </c>
      <c r="N1403">
        <v>3</v>
      </c>
      <c r="O1403" t="b">
        <v>0</v>
      </c>
      <c r="P1403" t="s">
        <v>8275</v>
      </c>
      <c r="Q1403" s="10">
        <f t="shared" si="86"/>
        <v>0.70000000000000007</v>
      </c>
      <c r="R1403">
        <f t="shared" si="87"/>
        <v>7</v>
      </c>
      <c r="S1403" t="s">
        <v>8326</v>
      </c>
      <c r="T1403" t="s">
        <v>8328</v>
      </c>
    </row>
    <row r="1404" spans="1:20" ht="43.5" x14ac:dyDescent="0.3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 s="9">
        <f t="shared" si="84"/>
        <v>41028.166666666664</v>
      </c>
      <c r="K1404">
        <v>1332978688</v>
      </c>
      <c r="L1404" s="12">
        <f t="shared" si="85"/>
        <v>40996.994074074071</v>
      </c>
      <c r="M1404" t="b">
        <v>0</v>
      </c>
      <c r="N1404">
        <v>71</v>
      </c>
      <c r="O1404" t="b">
        <v>1</v>
      </c>
      <c r="P1404" t="s">
        <v>8276</v>
      </c>
      <c r="Q1404" s="10">
        <f t="shared" si="86"/>
        <v>107.53333333333333</v>
      </c>
      <c r="R1404">
        <f t="shared" si="87"/>
        <v>45.436619718309856</v>
      </c>
      <c r="S1404" t="s">
        <v>8329</v>
      </c>
      <c r="T1404" t="s">
        <v>8330</v>
      </c>
    </row>
    <row r="1405" spans="1:20" ht="43.5" x14ac:dyDescent="0.3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 s="9">
        <f t="shared" si="84"/>
        <v>40740.958333333336</v>
      </c>
      <c r="K1405">
        <v>1306525512</v>
      </c>
      <c r="L1405" s="12">
        <f t="shared" si="85"/>
        <v>40690.823055555556</v>
      </c>
      <c r="M1405" t="b">
        <v>0</v>
      </c>
      <c r="N1405">
        <v>54</v>
      </c>
      <c r="O1405" t="b">
        <v>1</v>
      </c>
      <c r="P1405" t="s">
        <v>8276</v>
      </c>
      <c r="Q1405" s="10">
        <f t="shared" si="86"/>
        <v>105</v>
      </c>
      <c r="R1405">
        <f t="shared" si="87"/>
        <v>58.333333333333336</v>
      </c>
      <c r="S1405" t="s">
        <v>8329</v>
      </c>
      <c r="T1405" t="s">
        <v>8330</v>
      </c>
    </row>
    <row r="1406" spans="1:20" ht="43.5" x14ac:dyDescent="0.3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 s="9">
        <f t="shared" si="84"/>
        <v>41187.947337962964</v>
      </c>
      <c r="K1406">
        <v>1346885050</v>
      </c>
      <c r="L1406" s="12">
        <f t="shared" si="85"/>
        <v>41157.947337962964</v>
      </c>
      <c r="M1406" t="b">
        <v>0</v>
      </c>
      <c r="N1406">
        <v>69</v>
      </c>
      <c r="O1406" t="b">
        <v>1</v>
      </c>
      <c r="P1406" t="s">
        <v>8276</v>
      </c>
      <c r="Q1406" s="10">
        <f t="shared" si="86"/>
        <v>119.16666666666667</v>
      </c>
      <c r="R1406">
        <f t="shared" si="87"/>
        <v>51.811594202898547</v>
      </c>
      <c r="S1406" t="s">
        <v>8329</v>
      </c>
      <c r="T1406" t="s">
        <v>8330</v>
      </c>
    </row>
    <row r="1407" spans="1:20" ht="43.5" x14ac:dyDescent="0.3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 s="9">
        <f t="shared" si="84"/>
        <v>42712.333333333328</v>
      </c>
      <c r="K1407">
        <v>1479708680</v>
      </c>
      <c r="L1407" s="12">
        <f t="shared" si="85"/>
        <v>42695.257870370369</v>
      </c>
      <c r="M1407" t="b">
        <v>0</v>
      </c>
      <c r="N1407">
        <v>127</v>
      </c>
      <c r="O1407" t="b">
        <v>1</v>
      </c>
      <c r="P1407" t="s">
        <v>8277</v>
      </c>
      <c r="Q1407" s="10">
        <f t="shared" si="86"/>
        <v>267.13333333333333</v>
      </c>
      <c r="R1407">
        <f t="shared" si="87"/>
        <v>63.102362204724407</v>
      </c>
      <c r="S1407" t="s">
        <v>8329</v>
      </c>
      <c r="T1407" t="s">
        <v>8331</v>
      </c>
    </row>
    <row r="1408" spans="1:20" ht="58" x14ac:dyDescent="0.3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 s="9">
        <f t="shared" si="84"/>
        <v>41944.207638888889</v>
      </c>
      <c r="K1408">
        <v>1411489552</v>
      </c>
      <c r="L1408" s="12">
        <f t="shared" si="85"/>
        <v>41905.684629629628</v>
      </c>
      <c r="M1408" t="b">
        <v>1</v>
      </c>
      <c r="N1408">
        <v>159</v>
      </c>
      <c r="O1408" t="b">
        <v>1</v>
      </c>
      <c r="P1408" t="s">
        <v>8277</v>
      </c>
      <c r="Q1408" s="10">
        <f t="shared" si="86"/>
        <v>194.13333333333333</v>
      </c>
      <c r="R1408">
        <f t="shared" si="87"/>
        <v>36.628930817610062</v>
      </c>
      <c r="S1408" t="s">
        <v>8329</v>
      </c>
      <c r="T1408" t="s">
        <v>8331</v>
      </c>
    </row>
    <row r="1409" spans="1:20" ht="58" x14ac:dyDescent="0.3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 s="9">
        <f t="shared" si="84"/>
        <v>41398.583726851852</v>
      </c>
      <c r="K1409">
        <v>1365084034</v>
      </c>
      <c r="L1409" s="12">
        <f t="shared" si="85"/>
        <v>41368.583726851852</v>
      </c>
      <c r="M1409" t="b">
        <v>0</v>
      </c>
      <c r="N1409">
        <v>21</v>
      </c>
      <c r="O1409" t="b">
        <v>0</v>
      </c>
      <c r="P1409" t="s">
        <v>8278</v>
      </c>
      <c r="Q1409" s="10">
        <f t="shared" si="86"/>
        <v>24.333333333333336</v>
      </c>
      <c r="R1409">
        <f t="shared" si="87"/>
        <v>34.761904761904759</v>
      </c>
      <c r="S1409" t="s">
        <v>8329</v>
      </c>
      <c r="T1409" t="s">
        <v>8332</v>
      </c>
    </row>
    <row r="1410" spans="1:20" ht="58" x14ac:dyDescent="0.3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 s="9">
        <f t="shared" ref="J1410:J1473" si="88">(((I1410/60)/60)/24)+DATE(1970,1,1)</f>
        <v>41599.740497685183</v>
      </c>
      <c r="K1410">
        <v>1382460379</v>
      </c>
      <c r="L1410" s="12">
        <f t="shared" ref="L1410:L1473" si="89">(((K1410/60)/60)/24)+DATE(1970,1,1)</f>
        <v>41569.698831018519</v>
      </c>
      <c r="M1410" t="b">
        <v>0</v>
      </c>
      <c r="N1410">
        <v>4</v>
      </c>
      <c r="O1410" t="b">
        <v>0</v>
      </c>
      <c r="P1410" t="s">
        <v>8279</v>
      </c>
      <c r="Q1410" s="10">
        <f t="shared" ref="Q1410:Q1473" si="90">(E1410/D1410)*100</f>
        <v>4.1666666666666661</v>
      </c>
      <c r="R1410">
        <f t="shared" ref="R1410:R1473" si="91">E1410/N1410</f>
        <v>31.25</v>
      </c>
      <c r="S1410" t="s">
        <v>8329</v>
      </c>
      <c r="T1410" t="s">
        <v>8333</v>
      </c>
    </row>
    <row r="1411" spans="1:20" ht="58" x14ac:dyDescent="0.3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 s="9">
        <f t="shared" si="88"/>
        <v>41241.730416666665</v>
      </c>
      <c r="K1411">
        <v>1351528308</v>
      </c>
      <c r="L1411" s="12">
        <f t="shared" si="89"/>
        <v>41211.688750000001</v>
      </c>
      <c r="M1411" t="b">
        <v>0</v>
      </c>
      <c r="N1411">
        <v>0</v>
      </c>
      <c r="O1411" t="b">
        <v>0</v>
      </c>
      <c r="P1411" t="s">
        <v>8279</v>
      </c>
      <c r="Q1411" s="10">
        <f t="shared" si="90"/>
        <v>0</v>
      </c>
      <c r="R1411" t="e">
        <f t="shared" si="91"/>
        <v>#DIV/0!</v>
      </c>
      <c r="S1411" t="s">
        <v>8329</v>
      </c>
      <c r="T1411" t="s">
        <v>8333</v>
      </c>
    </row>
    <row r="1412" spans="1:20" ht="58" x14ac:dyDescent="0.3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 s="9">
        <f t="shared" si="88"/>
        <v>41318.942928240744</v>
      </c>
      <c r="K1412">
        <v>1358203069</v>
      </c>
      <c r="L1412" s="12">
        <f t="shared" si="89"/>
        <v>41288.942928240744</v>
      </c>
      <c r="M1412" t="b">
        <v>0</v>
      </c>
      <c r="N1412">
        <v>15</v>
      </c>
      <c r="O1412" t="b">
        <v>0</v>
      </c>
      <c r="P1412" t="s">
        <v>8278</v>
      </c>
      <c r="Q1412" s="10">
        <f t="shared" si="90"/>
        <v>10.9</v>
      </c>
      <c r="R1412">
        <f t="shared" si="91"/>
        <v>21.8</v>
      </c>
      <c r="S1412" t="s">
        <v>8329</v>
      </c>
      <c r="T1412" t="s">
        <v>8332</v>
      </c>
    </row>
    <row r="1413" spans="1:20" ht="29" x14ac:dyDescent="0.3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 s="9">
        <f t="shared" si="88"/>
        <v>42703.709548611107</v>
      </c>
      <c r="K1413">
        <v>1477843305</v>
      </c>
      <c r="L1413" s="12">
        <f t="shared" si="89"/>
        <v>42673.66788194445</v>
      </c>
      <c r="M1413" t="b">
        <v>0</v>
      </c>
      <c r="N1413">
        <v>12</v>
      </c>
      <c r="O1413" t="b">
        <v>0</v>
      </c>
      <c r="P1413" t="s">
        <v>8273</v>
      </c>
      <c r="Q1413" s="10">
        <f t="shared" si="90"/>
        <v>9.6333333333333346</v>
      </c>
      <c r="R1413">
        <f t="shared" si="91"/>
        <v>24.083333333333332</v>
      </c>
      <c r="S1413" t="s">
        <v>8323</v>
      </c>
      <c r="T1413" t="s">
        <v>8325</v>
      </c>
    </row>
    <row r="1414" spans="1:20" ht="43.5" x14ac:dyDescent="0.3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 s="9">
        <f t="shared" si="88"/>
        <v>42294.166666666672</v>
      </c>
      <c r="K1414">
        <v>1443074571</v>
      </c>
      <c r="L1414" s="12">
        <f t="shared" si="89"/>
        <v>42271.251979166671</v>
      </c>
      <c r="M1414" t="b">
        <v>1</v>
      </c>
      <c r="N1414">
        <v>478</v>
      </c>
      <c r="O1414" t="b">
        <v>1</v>
      </c>
      <c r="P1414" t="s">
        <v>8280</v>
      </c>
      <c r="Q1414" s="10">
        <f t="shared" si="90"/>
        <v>351.80366666666669</v>
      </c>
      <c r="R1414">
        <f t="shared" si="91"/>
        <v>22.079728033472804</v>
      </c>
      <c r="S1414" t="s">
        <v>8329</v>
      </c>
      <c r="T1414" t="s">
        <v>8334</v>
      </c>
    </row>
    <row r="1415" spans="1:20" ht="43.5" x14ac:dyDescent="0.3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 s="9">
        <f t="shared" si="88"/>
        <v>42364.851388888885</v>
      </c>
      <c r="K1415">
        <v>1447273560</v>
      </c>
      <c r="L1415" s="12">
        <f t="shared" si="89"/>
        <v>42319.851388888885</v>
      </c>
      <c r="M1415" t="b">
        <v>0</v>
      </c>
      <c r="N1415">
        <v>0</v>
      </c>
      <c r="O1415" t="b">
        <v>0</v>
      </c>
      <c r="P1415" t="s">
        <v>8281</v>
      </c>
      <c r="Q1415" s="10">
        <f t="shared" si="90"/>
        <v>0</v>
      </c>
      <c r="R1415" t="e">
        <f t="shared" si="91"/>
        <v>#DIV/0!</v>
      </c>
      <c r="S1415" t="s">
        <v>8335</v>
      </c>
      <c r="T1415" t="s">
        <v>8336</v>
      </c>
    </row>
    <row r="1416" spans="1:20" ht="43.5" x14ac:dyDescent="0.3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 s="9">
        <f t="shared" si="88"/>
        <v>41689.381041666667</v>
      </c>
      <c r="K1416">
        <v>1390381722</v>
      </c>
      <c r="L1416" s="12">
        <f t="shared" si="89"/>
        <v>41661.381041666667</v>
      </c>
      <c r="M1416" t="b">
        <v>0</v>
      </c>
      <c r="N1416">
        <v>5</v>
      </c>
      <c r="O1416" t="b">
        <v>0</v>
      </c>
      <c r="P1416" t="s">
        <v>8282</v>
      </c>
      <c r="Q1416" s="10">
        <f t="shared" si="90"/>
        <v>2.7</v>
      </c>
      <c r="R1416">
        <f t="shared" si="91"/>
        <v>16.2</v>
      </c>
      <c r="S1416" t="s">
        <v>8337</v>
      </c>
      <c r="T1416" t="s">
        <v>8338</v>
      </c>
    </row>
    <row r="1417" spans="1:20" ht="58" x14ac:dyDescent="0.3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 s="9">
        <f t="shared" si="88"/>
        <v>42272.624189814815</v>
      </c>
      <c r="K1417">
        <v>1438009130</v>
      </c>
      <c r="L1417" s="12">
        <f t="shared" si="89"/>
        <v>42212.624189814815</v>
      </c>
      <c r="M1417" t="b">
        <v>0</v>
      </c>
      <c r="N1417">
        <v>0</v>
      </c>
      <c r="O1417" t="b">
        <v>0</v>
      </c>
      <c r="P1417" t="s">
        <v>8283</v>
      </c>
      <c r="Q1417" s="10">
        <f t="shared" si="90"/>
        <v>0</v>
      </c>
      <c r="R1417" t="e">
        <f t="shared" si="91"/>
        <v>#DIV/0!</v>
      </c>
      <c r="S1417" t="s">
        <v>8337</v>
      </c>
      <c r="T1417" t="s">
        <v>8339</v>
      </c>
    </row>
    <row r="1418" spans="1:20" ht="43.5" x14ac:dyDescent="0.3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 s="9">
        <f t="shared" si="88"/>
        <v>41851.407187500001</v>
      </c>
      <c r="K1418">
        <v>1404207981</v>
      </c>
      <c r="L1418" s="12">
        <f t="shared" si="89"/>
        <v>41821.407187500001</v>
      </c>
      <c r="M1418" t="b">
        <v>0</v>
      </c>
      <c r="N1418">
        <v>1</v>
      </c>
      <c r="O1418" t="b">
        <v>0</v>
      </c>
      <c r="P1418" t="s">
        <v>8283</v>
      </c>
      <c r="Q1418" s="10">
        <f t="shared" si="90"/>
        <v>0.66666666666666674</v>
      </c>
      <c r="R1418">
        <f t="shared" si="91"/>
        <v>20</v>
      </c>
      <c r="S1418" t="s">
        <v>8337</v>
      </c>
      <c r="T1418" t="s">
        <v>8339</v>
      </c>
    </row>
    <row r="1419" spans="1:20" ht="43.5" x14ac:dyDescent="0.3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 s="9">
        <f t="shared" si="88"/>
        <v>41569.905995370369</v>
      </c>
      <c r="K1419">
        <v>1377294278</v>
      </c>
      <c r="L1419" s="12">
        <f t="shared" si="89"/>
        <v>41509.905995370369</v>
      </c>
      <c r="M1419" t="b">
        <v>0</v>
      </c>
      <c r="N1419">
        <v>3</v>
      </c>
      <c r="O1419" t="b">
        <v>0</v>
      </c>
      <c r="P1419" t="s">
        <v>8286</v>
      </c>
      <c r="Q1419" s="10">
        <f t="shared" si="90"/>
        <v>4.3999999999999995</v>
      </c>
      <c r="R1419">
        <f t="shared" si="91"/>
        <v>44</v>
      </c>
      <c r="S1419" t="s">
        <v>8329</v>
      </c>
      <c r="T1419" t="s">
        <v>8344</v>
      </c>
    </row>
    <row r="1420" spans="1:20" ht="43.5" x14ac:dyDescent="0.3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 s="9">
        <f t="shared" si="88"/>
        <v>41609.887175925927</v>
      </c>
      <c r="K1420">
        <v>1383337052</v>
      </c>
      <c r="L1420" s="12">
        <f t="shared" si="89"/>
        <v>41579.845509259263</v>
      </c>
      <c r="M1420" t="b">
        <v>1</v>
      </c>
      <c r="N1420">
        <v>109</v>
      </c>
      <c r="O1420" t="b">
        <v>1</v>
      </c>
      <c r="P1420" t="s">
        <v>8276</v>
      </c>
      <c r="Q1420" s="10">
        <f t="shared" si="90"/>
        <v>202.36666666666667</v>
      </c>
      <c r="R1420">
        <f t="shared" si="91"/>
        <v>55.697247706422019</v>
      </c>
      <c r="S1420" t="s">
        <v>8329</v>
      </c>
      <c r="T1420" t="s">
        <v>8330</v>
      </c>
    </row>
    <row r="1421" spans="1:20" ht="29" x14ac:dyDescent="0.3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 s="9">
        <f t="shared" si="88"/>
        <v>40057.166666666664</v>
      </c>
      <c r="K1421">
        <v>1247504047</v>
      </c>
      <c r="L1421" s="12">
        <f t="shared" si="89"/>
        <v>40007.704247685186</v>
      </c>
      <c r="M1421" t="b">
        <v>1</v>
      </c>
      <c r="N1421">
        <v>68</v>
      </c>
      <c r="O1421" t="b">
        <v>1</v>
      </c>
      <c r="P1421" t="s">
        <v>8276</v>
      </c>
      <c r="Q1421" s="10">
        <f t="shared" si="90"/>
        <v>104.42100000000001</v>
      </c>
      <c r="R1421">
        <f t="shared" si="91"/>
        <v>46.06808823529412</v>
      </c>
      <c r="S1421" t="s">
        <v>8329</v>
      </c>
      <c r="T1421" t="s">
        <v>8330</v>
      </c>
    </row>
    <row r="1422" spans="1:20" ht="43.5" x14ac:dyDescent="0.3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 s="9">
        <f t="shared" si="88"/>
        <v>42101.291666666672</v>
      </c>
      <c r="K1422">
        <v>1425224391</v>
      </c>
      <c r="L1422" s="12">
        <f t="shared" si="89"/>
        <v>42064.652673611112</v>
      </c>
      <c r="M1422" t="b">
        <v>0</v>
      </c>
      <c r="N1422">
        <v>42</v>
      </c>
      <c r="O1422" t="b">
        <v>1</v>
      </c>
      <c r="P1422" t="s">
        <v>8271</v>
      </c>
      <c r="Q1422" s="10">
        <f t="shared" si="90"/>
        <v>145.70000000000002</v>
      </c>
      <c r="R1422">
        <f t="shared" si="91"/>
        <v>104.07142857142857</v>
      </c>
      <c r="S1422" t="s">
        <v>8321</v>
      </c>
      <c r="T1422" t="s">
        <v>8322</v>
      </c>
    </row>
    <row r="1423" spans="1:20" ht="43.5" x14ac:dyDescent="0.3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 s="9">
        <f t="shared" si="88"/>
        <v>42522.789583333331</v>
      </c>
      <c r="K1423">
        <v>1461427938</v>
      </c>
      <c r="L1423" s="12">
        <f t="shared" si="89"/>
        <v>42483.675208333334</v>
      </c>
      <c r="M1423" t="b">
        <v>0</v>
      </c>
      <c r="N1423">
        <v>24</v>
      </c>
      <c r="O1423" t="b">
        <v>1</v>
      </c>
      <c r="P1423" t="s">
        <v>8271</v>
      </c>
      <c r="Q1423" s="10">
        <f t="shared" si="90"/>
        <v>135</v>
      </c>
      <c r="R1423">
        <f t="shared" si="91"/>
        <v>168.75</v>
      </c>
      <c r="S1423" t="s">
        <v>8321</v>
      </c>
      <c r="T1423" t="s">
        <v>8322</v>
      </c>
    </row>
    <row r="1424" spans="1:20" ht="43.5" x14ac:dyDescent="0.3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 s="9">
        <f t="shared" si="88"/>
        <v>40719.570868055554</v>
      </c>
      <c r="K1424">
        <v>1306417323</v>
      </c>
      <c r="L1424" s="12">
        <f t="shared" si="89"/>
        <v>40689.570868055554</v>
      </c>
      <c r="M1424" t="b">
        <v>0</v>
      </c>
      <c r="N1424">
        <v>49</v>
      </c>
      <c r="O1424" t="b">
        <v>1</v>
      </c>
      <c r="P1424" t="s">
        <v>8274</v>
      </c>
      <c r="Q1424" s="10">
        <f t="shared" si="90"/>
        <v>111.66666666666667</v>
      </c>
      <c r="R1424">
        <f t="shared" si="91"/>
        <v>68.367346938775512</v>
      </c>
      <c r="S1424" t="s">
        <v>8326</v>
      </c>
      <c r="T1424" t="s">
        <v>8327</v>
      </c>
    </row>
    <row r="1425" spans="1:20" ht="43.5" x14ac:dyDescent="0.3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 s="9">
        <f t="shared" si="88"/>
        <v>41863.536782407406</v>
      </c>
      <c r="K1425">
        <v>1405687978</v>
      </c>
      <c r="L1425" s="12">
        <f t="shared" si="89"/>
        <v>41838.536782407406</v>
      </c>
      <c r="M1425" t="b">
        <v>0</v>
      </c>
      <c r="N1425">
        <v>2</v>
      </c>
      <c r="O1425" t="b">
        <v>0</v>
      </c>
      <c r="P1425" t="s">
        <v>8287</v>
      </c>
      <c r="Q1425" s="10">
        <f t="shared" si="90"/>
        <v>0.5</v>
      </c>
      <c r="R1425">
        <f t="shared" si="91"/>
        <v>7.5</v>
      </c>
      <c r="S1425" t="s">
        <v>8326</v>
      </c>
      <c r="T1425" t="s">
        <v>8345</v>
      </c>
    </row>
    <row r="1426" spans="1:20" ht="58" x14ac:dyDescent="0.3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 s="9">
        <f t="shared" si="88"/>
        <v>42041.059027777781</v>
      </c>
      <c r="K1426">
        <v>1420766700</v>
      </c>
      <c r="L1426" s="12">
        <f t="shared" si="89"/>
        <v>42013.059027777781</v>
      </c>
      <c r="M1426" t="b">
        <v>0</v>
      </c>
      <c r="N1426">
        <v>3</v>
      </c>
      <c r="O1426" t="b">
        <v>0</v>
      </c>
      <c r="P1426" t="s">
        <v>8287</v>
      </c>
      <c r="Q1426" s="10">
        <f t="shared" si="90"/>
        <v>0.23333333333333336</v>
      </c>
      <c r="R1426">
        <f t="shared" si="91"/>
        <v>2.3333333333333335</v>
      </c>
      <c r="S1426" t="s">
        <v>8326</v>
      </c>
      <c r="T1426" t="s">
        <v>8345</v>
      </c>
    </row>
    <row r="1427" spans="1:20" ht="58" x14ac:dyDescent="0.3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 s="9">
        <f t="shared" si="88"/>
        <v>42425.456412037034</v>
      </c>
      <c r="K1427">
        <v>1453805834</v>
      </c>
      <c r="L1427" s="12">
        <f t="shared" si="89"/>
        <v>42395.456412037034</v>
      </c>
      <c r="M1427" t="b">
        <v>0</v>
      </c>
      <c r="N1427">
        <v>1</v>
      </c>
      <c r="O1427" t="b">
        <v>0</v>
      </c>
      <c r="P1427" t="s">
        <v>8287</v>
      </c>
      <c r="Q1427" s="10">
        <f t="shared" si="90"/>
        <v>0.2</v>
      </c>
      <c r="R1427">
        <f t="shared" si="91"/>
        <v>6</v>
      </c>
      <c r="S1427" t="s">
        <v>8326</v>
      </c>
      <c r="T1427" t="s">
        <v>8345</v>
      </c>
    </row>
    <row r="1428" spans="1:20" ht="58" x14ac:dyDescent="0.3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 s="9">
        <f t="shared" si="88"/>
        <v>41833.207638888889</v>
      </c>
      <c r="K1428">
        <v>1402058739</v>
      </c>
      <c r="L1428" s="12">
        <f t="shared" si="89"/>
        <v>41796.531701388885</v>
      </c>
      <c r="M1428" t="b">
        <v>0</v>
      </c>
      <c r="N1428">
        <v>22</v>
      </c>
      <c r="O1428" t="b">
        <v>0</v>
      </c>
      <c r="P1428" t="s">
        <v>8287</v>
      </c>
      <c r="Q1428" s="10">
        <f t="shared" si="90"/>
        <v>26.900000000000002</v>
      </c>
      <c r="R1428">
        <f t="shared" si="91"/>
        <v>36.68181818181818</v>
      </c>
      <c r="S1428" t="s">
        <v>8326</v>
      </c>
      <c r="T1428" t="s">
        <v>8345</v>
      </c>
    </row>
    <row r="1429" spans="1:20" ht="43.5" x14ac:dyDescent="0.3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 s="9">
        <f t="shared" si="88"/>
        <v>41530.727916666663</v>
      </c>
      <c r="K1429">
        <v>1376501292</v>
      </c>
      <c r="L1429" s="12">
        <f t="shared" si="89"/>
        <v>41500.727916666663</v>
      </c>
      <c r="M1429" t="b">
        <v>1</v>
      </c>
      <c r="N1429">
        <v>76</v>
      </c>
      <c r="O1429" t="b">
        <v>1</v>
      </c>
      <c r="P1429" t="s">
        <v>8288</v>
      </c>
      <c r="Q1429" s="10">
        <f t="shared" si="90"/>
        <v>112.26666666666667</v>
      </c>
      <c r="R1429">
        <f t="shared" si="91"/>
        <v>44.315789473684212</v>
      </c>
      <c r="S1429" t="s">
        <v>8326</v>
      </c>
      <c r="T1429" t="s">
        <v>8346</v>
      </c>
    </row>
    <row r="1430" spans="1:20" ht="43.5" x14ac:dyDescent="0.3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 s="9">
        <f t="shared" si="88"/>
        <v>41885.983541666668</v>
      </c>
      <c r="K1430">
        <v>1405899378</v>
      </c>
      <c r="L1430" s="12">
        <f t="shared" si="89"/>
        <v>41840.983541666668</v>
      </c>
      <c r="M1430" t="b">
        <v>0</v>
      </c>
      <c r="N1430">
        <v>3</v>
      </c>
      <c r="O1430" t="b">
        <v>0</v>
      </c>
      <c r="P1430" t="s">
        <v>8275</v>
      </c>
      <c r="Q1430" s="10">
        <f t="shared" si="90"/>
        <v>1.9</v>
      </c>
      <c r="R1430">
        <f t="shared" si="91"/>
        <v>19</v>
      </c>
      <c r="S1430" t="s">
        <v>8326</v>
      </c>
      <c r="T1430" t="s">
        <v>8328</v>
      </c>
    </row>
    <row r="1431" spans="1:20" ht="43.5" x14ac:dyDescent="0.3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 s="9">
        <f t="shared" si="88"/>
        <v>42786.501041666663</v>
      </c>
      <c r="K1431">
        <v>1485000090</v>
      </c>
      <c r="L1431" s="12">
        <f t="shared" si="89"/>
        <v>42756.501041666663</v>
      </c>
      <c r="M1431" t="b">
        <v>1</v>
      </c>
      <c r="N1431">
        <v>28</v>
      </c>
      <c r="O1431" t="b">
        <v>1</v>
      </c>
      <c r="P1431" t="s">
        <v>8285</v>
      </c>
      <c r="Q1431" s="10">
        <f t="shared" si="90"/>
        <v>206.99999999999997</v>
      </c>
      <c r="R1431">
        <f t="shared" si="91"/>
        <v>221.78571428571428</v>
      </c>
      <c r="S1431" t="s">
        <v>8342</v>
      </c>
      <c r="T1431" t="s">
        <v>8343</v>
      </c>
    </row>
    <row r="1432" spans="1:20" ht="29" x14ac:dyDescent="0.3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 s="9">
        <f t="shared" si="88"/>
        <v>42767</v>
      </c>
      <c r="K1432">
        <v>1483292122</v>
      </c>
      <c r="L1432" s="12">
        <f t="shared" si="89"/>
        <v>42736.732893518521</v>
      </c>
      <c r="M1432" t="b">
        <v>1</v>
      </c>
      <c r="N1432">
        <v>160</v>
      </c>
      <c r="O1432" t="b">
        <v>1</v>
      </c>
      <c r="P1432" t="s">
        <v>8285</v>
      </c>
      <c r="Q1432" s="10">
        <f t="shared" si="90"/>
        <v>281.56666666666666</v>
      </c>
      <c r="R1432">
        <f t="shared" si="91"/>
        <v>52.793750000000003</v>
      </c>
      <c r="S1432" t="s">
        <v>8342</v>
      </c>
      <c r="T1432" t="s">
        <v>8343</v>
      </c>
    </row>
    <row r="1433" spans="1:20" ht="43.5" x14ac:dyDescent="0.3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 s="9">
        <f t="shared" si="88"/>
        <v>42065.886111111111</v>
      </c>
      <c r="K1433">
        <v>1422393234</v>
      </c>
      <c r="L1433" s="12">
        <f t="shared" si="89"/>
        <v>42031.884652777779</v>
      </c>
      <c r="M1433" t="b">
        <v>0</v>
      </c>
      <c r="N1433">
        <v>1</v>
      </c>
      <c r="O1433" t="b">
        <v>0</v>
      </c>
      <c r="P1433" t="s">
        <v>8289</v>
      </c>
      <c r="Q1433" s="10">
        <f t="shared" si="90"/>
        <v>3.3333333333333333E-2</v>
      </c>
      <c r="R1433">
        <f t="shared" si="91"/>
        <v>1</v>
      </c>
      <c r="S1433" t="s">
        <v>8342</v>
      </c>
      <c r="T1433" t="s">
        <v>8347</v>
      </c>
    </row>
    <row r="1434" spans="1:20" ht="29" x14ac:dyDescent="0.3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 s="9">
        <f t="shared" si="88"/>
        <v>41020.165972222225</v>
      </c>
      <c r="K1434">
        <v>1330968347</v>
      </c>
      <c r="L1434" s="12">
        <f t="shared" si="89"/>
        <v>40973.72623842593</v>
      </c>
      <c r="M1434" t="b">
        <v>0</v>
      </c>
      <c r="N1434">
        <v>42</v>
      </c>
      <c r="O1434" t="b">
        <v>1</v>
      </c>
      <c r="P1434" t="s">
        <v>8292</v>
      </c>
      <c r="Q1434" s="10">
        <f t="shared" si="90"/>
        <v>115.33333333333333</v>
      </c>
      <c r="R1434">
        <f t="shared" si="91"/>
        <v>82.38095238095238</v>
      </c>
      <c r="S1434" t="s">
        <v>8329</v>
      </c>
      <c r="T1434" t="s">
        <v>8350</v>
      </c>
    </row>
    <row r="1435" spans="1:20" ht="58" x14ac:dyDescent="0.3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 s="9">
        <f t="shared" si="88"/>
        <v>42834.833333333328</v>
      </c>
      <c r="K1435">
        <v>1489097112</v>
      </c>
      <c r="L1435" s="12">
        <f t="shared" si="89"/>
        <v>42803.920277777783</v>
      </c>
      <c r="M1435" t="b">
        <v>0</v>
      </c>
      <c r="N1435">
        <v>8</v>
      </c>
      <c r="O1435" t="b">
        <v>0</v>
      </c>
      <c r="P1435" t="s">
        <v>8293</v>
      </c>
      <c r="Q1435" s="10">
        <f t="shared" si="90"/>
        <v>9.3333333333333339</v>
      </c>
      <c r="R1435">
        <f t="shared" si="91"/>
        <v>35</v>
      </c>
      <c r="S1435" t="s">
        <v>8329</v>
      </c>
      <c r="T1435" t="s">
        <v>8351</v>
      </c>
    </row>
    <row r="1436" spans="1:20" ht="58" x14ac:dyDescent="0.3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 s="9">
        <f t="shared" si="88"/>
        <v>41917.801064814819</v>
      </c>
      <c r="K1436">
        <v>1409944412</v>
      </c>
      <c r="L1436" s="12">
        <f t="shared" si="89"/>
        <v>41887.801064814819</v>
      </c>
      <c r="M1436" t="b">
        <v>0</v>
      </c>
      <c r="N1436">
        <v>1</v>
      </c>
      <c r="O1436" t="b">
        <v>0</v>
      </c>
      <c r="P1436" t="s">
        <v>8293</v>
      </c>
      <c r="Q1436" s="10">
        <f t="shared" si="90"/>
        <v>1.6666666666666667</v>
      </c>
      <c r="R1436">
        <f t="shared" si="91"/>
        <v>50</v>
      </c>
      <c r="S1436" t="s">
        <v>8329</v>
      </c>
      <c r="T1436" t="s">
        <v>8351</v>
      </c>
    </row>
    <row r="1437" spans="1:20" ht="43.5" x14ac:dyDescent="0.3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 s="9">
        <f t="shared" si="88"/>
        <v>42099.458333333328</v>
      </c>
      <c r="K1437">
        <v>1423520177</v>
      </c>
      <c r="L1437" s="12">
        <f t="shared" si="89"/>
        <v>42044.927974537044</v>
      </c>
      <c r="M1437" t="b">
        <v>0</v>
      </c>
      <c r="N1437">
        <v>1</v>
      </c>
      <c r="O1437" t="b">
        <v>0</v>
      </c>
      <c r="P1437" t="s">
        <v>8293</v>
      </c>
      <c r="Q1437" s="10">
        <f t="shared" si="90"/>
        <v>3.3333333333333333E-2</v>
      </c>
      <c r="R1437">
        <f t="shared" si="91"/>
        <v>1</v>
      </c>
      <c r="S1437" t="s">
        <v>8329</v>
      </c>
      <c r="T1437" t="s">
        <v>8351</v>
      </c>
    </row>
    <row r="1438" spans="1:20" ht="43.5" x14ac:dyDescent="0.3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 s="9">
        <f t="shared" si="88"/>
        <v>42302.087766203709</v>
      </c>
      <c r="K1438">
        <v>1443146783</v>
      </c>
      <c r="L1438" s="12">
        <f t="shared" si="89"/>
        <v>42272.087766203709</v>
      </c>
      <c r="M1438" t="b">
        <v>0</v>
      </c>
      <c r="N1438">
        <v>0</v>
      </c>
      <c r="O1438" t="b">
        <v>0</v>
      </c>
      <c r="P1438" t="s">
        <v>8293</v>
      </c>
      <c r="Q1438" s="10">
        <f t="shared" si="90"/>
        <v>0</v>
      </c>
      <c r="R1438" t="e">
        <f t="shared" si="91"/>
        <v>#DIV/0!</v>
      </c>
      <c r="S1438" t="s">
        <v>8329</v>
      </c>
      <c r="T1438" t="s">
        <v>8351</v>
      </c>
    </row>
    <row r="1439" spans="1:20" ht="29" x14ac:dyDescent="0.3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 s="9">
        <f t="shared" si="88"/>
        <v>42316.90315972222</v>
      </c>
      <c r="K1439">
        <v>1444423233</v>
      </c>
      <c r="L1439" s="12">
        <f t="shared" si="89"/>
        <v>42286.861493055556</v>
      </c>
      <c r="M1439" t="b">
        <v>0</v>
      </c>
      <c r="N1439">
        <v>1</v>
      </c>
      <c r="O1439" t="b">
        <v>0</v>
      </c>
      <c r="P1439" t="s">
        <v>8293</v>
      </c>
      <c r="Q1439" s="10">
        <f t="shared" si="90"/>
        <v>0.73333333333333328</v>
      </c>
      <c r="R1439">
        <f t="shared" si="91"/>
        <v>22</v>
      </c>
      <c r="S1439" t="s">
        <v>8329</v>
      </c>
      <c r="T1439" t="s">
        <v>8351</v>
      </c>
    </row>
    <row r="1440" spans="1:20" ht="43.5" x14ac:dyDescent="0.3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 s="9">
        <f t="shared" si="88"/>
        <v>42201.817384259266</v>
      </c>
      <c r="K1440">
        <v>1434483422</v>
      </c>
      <c r="L1440" s="12">
        <f t="shared" si="89"/>
        <v>42171.817384259266</v>
      </c>
      <c r="M1440" t="b">
        <v>0</v>
      </c>
      <c r="N1440">
        <v>0</v>
      </c>
      <c r="O1440" t="b">
        <v>0</v>
      </c>
      <c r="P1440" t="s">
        <v>8293</v>
      </c>
      <c r="Q1440" s="10">
        <f t="shared" si="90"/>
        <v>0</v>
      </c>
      <c r="R1440" t="e">
        <f t="shared" si="91"/>
        <v>#DIV/0!</v>
      </c>
      <c r="S1440" t="s">
        <v>8329</v>
      </c>
      <c r="T1440" t="s">
        <v>8351</v>
      </c>
    </row>
    <row r="1441" spans="1:20" ht="29" x14ac:dyDescent="0.3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 s="9">
        <f t="shared" si="88"/>
        <v>42033.740335648152</v>
      </c>
      <c r="K1441">
        <v>1417369565</v>
      </c>
      <c r="L1441" s="12">
        <f t="shared" si="89"/>
        <v>41973.740335648152</v>
      </c>
      <c r="M1441" t="b">
        <v>1</v>
      </c>
      <c r="N1441">
        <v>4</v>
      </c>
      <c r="O1441" t="b">
        <v>0</v>
      </c>
      <c r="P1441" t="s">
        <v>8285</v>
      </c>
      <c r="Q1441" s="10">
        <f t="shared" si="90"/>
        <v>3.5666666666666664</v>
      </c>
      <c r="R1441">
        <f t="shared" si="91"/>
        <v>26.75</v>
      </c>
      <c r="S1441" t="s">
        <v>8342</v>
      </c>
      <c r="T1441" t="s">
        <v>8343</v>
      </c>
    </row>
    <row r="1442" spans="1:20" ht="43.5" x14ac:dyDescent="0.3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 s="9">
        <f t="shared" si="88"/>
        <v>41970.933333333334</v>
      </c>
      <c r="K1442">
        <v>1414531440</v>
      </c>
      <c r="L1442" s="12">
        <f t="shared" si="89"/>
        <v>41940.89166666667</v>
      </c>
      <c r="M1442" t="b">
        <v>1</v>
      </c>
      <c r="N1442">
        <v>2</v>
      </c>
      <c r="O1442" t="b">
        <v>0</v>
      </c>
      <c r="P1442" t="s">
        <v>8285</v>
      </c>
      <c r="Q1442" s="10">
        <f t="shared" si="90"/>
        <v>1.3333333333333335</v>
      </c>
      <c r="R1442">
        <f t="shared" si="91"/>
        <v>20</v>
      </c>
      <c r="S1442" t="s">
        <v>8342</v>
      </c>
      <c r="T1442" t="s">
        <v>8343</v>
      </c>
    </row>
    <row r="1443" spans="1:20" ht="58" x14ac:dyDescent="0.3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 s="9">
        <f t="shared" si="88"/>
        <v>42186.906678240746</v>
      </c>
      <c r="K1443">
        <v>1434577537</v>
      </c>
      <c r="L1443" s="12">
        <f t="shared" si="89"/>
        <v>42172.906678240746</v>
      </c>
      <c r="M1443" t="b">
        <v>0</v>
      </c>
      <c r="N1443">
        <v>0</v>
      </c>
      <c r="O1443" t="b">
        <v>0</v>
      </c>
      <c r="P1443" t="s">
        <v>8285</v>
      </c>
      <c r="Q1443" s="10">
        <f t="shared" si="90"/>
        <v>0</v>
      </c>
      <c r="R1443" t="e">
        <f t="shared" si="91"/>
        <v>#DIV/0!</v>
      </c>
      <c r="S1443" t="s">
        <v>8342</v>
      </c>
      <c r="T1443" t="s">
        <v>8343</v>
      </c>
    </row>
    <row r="1444" spans="1:20" x14ac:dyDescent="0.3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 s="9">
        <f t="shared" si="88"/>
        <v>41647.088888888888</v>
      </c>
      <c r="K1444">
        <v>1387403967</v>
      </c>
      <c r="L1444" s="12">
        <f t="shared" si="89"/>
        <v>41626.916284722225</v>
      </c>
      <c r="M1444" t="b">
        <v>0</v>
      </c>
      <c r="N1444">
        <v>40</v>
      </c>
      <c r="O1444" t="b">
        <v>1</v>
      </c>
      <c r="P1444" t="s">
        <v>8276</v>
      </c>
      <c r="Q1444" s="10">
        <f t="shared" si="90"/>
        <v>100.06666666666666</v>
      </c>
      <c r="R1444">
        <f t="shared" si="91"/>
        <v>75.05</v>
      </c>
      <c r="S1444" t="s">
        <v>8329</v>
      </c>
      <c r="T1444" t="s">
        <v>8330</v>
      </c>
    </row>
    <row r="1445" spans="1:20" ht="43.5" x14ac:dyDescent="0.3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 s="9">
        <f t="shared" si="88"/>
        <v>40755.290972222225</v>
      </c>
      <c r="K1445">
        <v>1306608888</v>
      </c>
      <c r="L1445" s="12">
        <f t="shared" si="89"/>
        <v>40691.788055555553</v>
      </c>
      <c r="M1445" t="b">
        <v>0</v>
      </c>
      <c r="N1445">
        <v>24</v>
      </c>
      <c r="O1445" t="b">
        <v>1</v>
      </c>
      <c r="P1445" t="s">
        <v>8276</v>
      </c>
      <c r="Q1445" s="10">
        <f t="shared" si="90"/>
        <v>107.36666666666667</v>
      </c>
      <c r="R1445">
        <f t="shared" si="91"/>
        <v>134.20833333333334</v>
      </c>
      <c r="S1445" t="s">
        <v>8329</v>
      </c>
      <c r="T1445" t="s">
        <v>8330</v>
      </c>
    </row>
    <row r="1446" spans="1:20" ht="43.5" x14ac:dyDescent="0.3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 s="9">
        <f t="shared" si="88"/>
        <v>41894.76866898148</v>
      </c>
      <c r="K1446">
        <v>1407954413</v>
      </c>
      <c r="L1446" s="12">
        <f t="shared" si="89"/>
        <v>41864.76866898148</v>
      </c>
      <c r="M1446" t="b">
        <v>0</v>
      </c>
      <c r="N1446">
        <v>22</v>
      </c>
      <c r="O1446" t="b">
        <v>1</v>
      </c>
      <c r="P1446" t="s">
        <v>8276</v>
      </c>
      <c r="Q1446" s="10">
        <f t="shared" si="90"/>
        <v>100</v>
      </c>
      <c r="R1446">
        <f t="shared" si="91"/>
        <v>136.36363636363637</v>
      </c>
      <c r="S1446" t="s">
        <v>8329</v>
      </c>
      <c r="T1446" t="s">
        <v>8330</v>
      </c>
    </row>
    <row r="1447" spans="1:20" ht="29" x14ac:dyDescent="0.3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 s="9">
        <f t="shared" si="88"/>
        <v>40808.770011574074</v>
      </c>
      <c r="K1447">
        <v>1314124129</v>
      </c>
      <c r="L1447" s="12">
        <f t="shared" si="89"/>
        <v>40778.770011574074</v>
      </c>
      <c r="M1447" t="b">
        <v>0</v>
      </c>
      <c r="N1447">
        <v>56</v>
      </c>
      <c r="O1447" t="b">
        <v>1</v>
      </c>
      <c r="P1447" t="s">
        <v>8276</v>
      </c>
      <c r="Q1447" s="10">
        <f t="shared" si="90"/>
        <v>131.83333333333334</v>
      </c>
      <c r="R1447">
        <f t="shared" si="91"/>
        <v>70.625</v>
      </c>
      <c r="S1447" t="s">
        <v>8329</v>
      </c>
      <c r="T1447" t="s">
        <v>8330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 s="9">
        <f t="shared" si="88"/>
        <v>42341.895833333328</v>
      </c>
      <c r="K1448">
        <v>1447614732</v>
      </c>
      <c r="L1448" s="12">
        <f t="shared" si="89"/>
        <v>42323.800138888888</v>
      </c>
      <c r="M1448" t="b">
        <v>0</v>
      </c>
      <c r="N1448">
        <v>8</v>
      </c>
      <c r="O1448" t="b">
        <v>1</v>
      </c>
      <c r="P1448" t="s">
        <v>8279</v>
      </c>
      <c r="Q1448" s="10">
        <f t="shared" si="90"/>
        <v>111.16666666666666</v>
      </c>
      <c r="R1448">
        <f t="shared" si="91"/>
        <v>416.875</v>
      </c>
      <c r="S1448" t="s">
        <v>8329</v>
      </c>
      <c r="T1448" t="s">
        <v>8333</v>
      </c>
    </row>
    <row r="1449" spans="1:20" ht="43.5" x14ac:dyDescent="0.3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 s="9">
        <f t="shared" si="88"/>
        <v>42762.770729166667</v>
      </c>
      <c r="K1449">
        <v>1480357791</v>
      </c>
      <c r="L1449" s="12">
        <f t="shared" si="89"/>
        <v>42702.770729166667</v>
      </c>
      <c r="M1449" t="b">
        <v>0</v>
      </c>
      <c r="N1449">
        <v>41</v>
      </c>
      <c r="O1449" t="b">
        <v>0</v>
      </c>
      <c r="P1449" t="s">
        <v>8294</v>
      </c>
      <c r="Q1449" s="10">
        <f t="shared" si="90"/>
        <v>46.6</v>
      </c>
      <c r="R1449">
        <f t="shared" si="91"/>
        <v>34.097560975609753</v>
      </c>
      <c r="S1449" t="s">
        <v>8323</v>
      </c>
      <c r="T1449" t="s">
        <v>8352</v>
      </c>
    </row>
    <row r="1450" spans="1:20" ht="58" x14ac:dyDescent="0.3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 s="9">
        <f t="shared" si="88"/>
        <v>41654.814583333333</v>
      </c>
      <c r="K1450">
        <v>1387390555</v>
      </c>
      <c r="L1450" s="12">
        <f t="shared" si="89"/>
        <v>41626.761053240742</v>
      </c>
      <c r="M1450" t="b">
        <v>0</v>
      </c>
      <c r="N1450">
        <v>33</v>
      </c>
      <c r="O1450" t="b">
        <v>1</v>
      </c>
      <c r="P1450" t="s">
        <v>8279</v>
      </c>
      <c r="Q1450" s="10">
        <f t="shared" si="90"/>
        <v>114.39999999999999</v>
      </c>
      <c r="R1450">
        <f t="shared" si="91"/>
        <v>104</v>
      </c>
      <c r="S1450" t="s">
        <v>8329</v>
      </c>
      <c r="T1450" t="s">
        <v>8333</v>
      </c>
    </row>
    <row r="1451" spans="1:20" ht="43.5" x14ac:dyDescent="0.3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 s="9">
        <f t="shared" si="88"/>
        <v>42413.195972222224</v>
      </c>
      <c r="K1451">
        <v>1454042532</v>
      </c>
      <c r="L1451" s="12">
        <f t="shared" si="89"/>
        <v>42398.195972222224</v>
      </c>
      <c r="M1451" t="b">
        <v>0</v>
      </c>
      <c r="N1451">
        <v>5</v>
      </c>
      <c r="O1451" t="b">
        <v>0</v>
      </c>
      <c r="P1451" t="s">
        <v>8296</v>
      </c>
      <c r="Q1451" s="10">
        <f t="shared" si="90"/>
        <v>16.966666666666665</v>
      </c>
      <c r="R1451">
        <f t="shared" si="91"/>
        <v>101.8</v>
      </c>
      <c r="S1451" t="s">
        <v>8342</v>
      </c>
      <c r="T1451" t="s">
        <v>8354</v>
      </c>
    </row>
    <row r="1452" spans="1:20" ht="29" x14ac:dyDescent="0.3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 s="9">
        <f t="shared" si="88"/>
        <v>40252.913194444445</v>
      </c>
      <c r="K1452">
        <v>1265493806</v>
      </c>
      <c r="L1452" s="12">
        <f t="shared" si="89"/>
        <v>40215.919050925928</v>
      </c>
      <c r="M1452" t="b">
        <v>1</v>
      </c>
      <c r="N1452">
        <v>79</v>
      </c>
      <c r="O1452" t="b">
        <v>1</v>
      </c>
      <c r="P1452" t="s">
        <v>8295</v>
      </c>
      <c r="Q1452" s="10">
        <f t="shared" si="90"/>
        <v>126.16666666666667</v>
      </c>
      <c r="R1452">
        <f t="shared" si="91"/>
        <v>47.911392405063289</v>
      </c>
      <c r="S1452" t="s">
        <v>8323</v>
      </c>
      <c r="T1452" t="s">
        <v>8353</v>
      </c>
    </row>
    <row r="1453" spans="1:20" ht="29" x14ac:dyDescent="0.3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 s="9">
        <f t="shared" si="88"/>
        <v>41593.968784722223</v>
      </c>
      <c r="K1453">
        <v>1383257703</v>
      </c>
      <c r="L1453" s="12">
        <f t="shared" si="89"/>
        <v>41578.927118055559</v>
      </c>
      <c r="M1453" t="b">
        <v>1</v>
      </c>
      <c r="N1453">
        <v>271</v>
      </c>
      <c r="O1453" t="b">
        <v>1</v>
      </c>
      <c r="P1453" t="s">
        <v>8295</v>
      </c>
      <c r="Q1453" s="10">
        <f t="shared" si="90"/>
        <v>248.17133333333334</v>
      </c>
      <c r="R1453">
        <f t="shared" si="91"/>
        <v>27.472841328413285</v>
      </c>
      <c r="S1453" t="s">
        <v>8323</v>
      </c>
      <c r="T1453" t="s">
        <v>8353</v>
      </c>
    </row>
    <row r="1454" spans="1:20" ht="43.5" x14ac:dyDescent="0.3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 s="9">
        <f t="shared" si="88"/>
        <v>41763.290972222225</v>
      </c>
      <c r="K1454">
        <v>1396468782</v>
      </c>
      <c r="L1454" s="12">
        <f t="shared" si="89"/>
        <v>41731.833124999997</v>
      </c>
      <c r="M1454" t="b">
        <v>0</v>
      </c>
      <c r="N1454">
        <v>46</v>
      </c>
      <c r="O1454" t="b">
        <v>1</v>
      </c>
      <c r="P1454" t="s">
        <v>8279</v>
      </c>
      <c r="Q1454" s="10">
        <f t="shared" si="90"/>
        <v>108.33333333333333</v>
      </c>
      <c r="R1454">
        <f t="shared" si="91"/>
        <v>70.652173913043484</v>
      </c>
      <c r="S1454" t="s">
        <v>8329</v>
      </c>
      <c r="T1454" t="s">
        <v>8333</v>
      </c>
    </row>
    <row r="1455" spans="1:20" ht="43.5" x14ac:dyDescent="0.3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 s="9">
        <f t="shared" si="88"/>
        <v>40432.165972222225</v>
      </c>
      <c r="K1455">
        <v>1281028152</v>
      </c>
      <c r="L1455" s="12">
        <f t="shared" si="89"/>
        <v>40395.714722222219</v>
      </c>
      <c r="M1455" t="b">
        <v>0</v>
      </c>
      <c r="N1455">
        <v>75</v>
      </c>
      <c r="O1455" t="b">
        <v>1</v>
      </c>
      <c r="P1455" t="s">
        <v>8279</v>
      </c>
      <c r="Q1455" s="10">
        <f t="shared" si="90"/>
        <v>115.51066666666668</v>
      </c>
      <c r="R1455">
        <f t="shared" si="91"/>
        <v>46.204266666666669</v>
      </c>
      <c r="S1455" t="s">
        <v>8329</v>
      </c>
      <c r="T1455" t="s">
        <v>8333</v>
      </c>
    </row>
    <row r="1456" spans="1:20" ht="43.5" x14ac:dyDescent="0.3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 s="9">
        <f t="shared" si="88"/>
        <v>40878.626562500001</v>
      </c>
      <c r="K1456">
        <v>1317564135</v>
      </c>
      <c r="L1456" s="12">
        <f t="shared" si="89"/>
        <v>40818.58489583333</v>
      </c>
      <c r="M1456" t="b">
        <v>0</v>
      </c>
      <c r="N1456">
        <v>38</v>
      </c>
      <c r="O1456" t="b">
        <v>1</v>
      </c>
      <c r="P1456" t="s">
        <v>8279</v>
      </c>
      <c r="Q1456" s="10">
        <f t="shared" si="90"/>
        <v>100</v>
      </c>
      <c r="R1456">
        <f t="shared" si="91"/>
        <v>78.94736842105263</v>
      </c>
      <c r="S1456" t="s">
        <v>8329</v>
      </c>
      <c r="T1456" t="s">
        <v>8333</v>
      </c>
    </row>
    <row r="1457" spans="1:20" x14ac:dyDescent="0.3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 s="9">
        <f t="shared" si="88"/>
        <v>42187.152777777781</v>
      </c>
      <c r="K1457">
        <v>1434650084</v>
      </c>
      <c r="L1457" s="12">
        <f t="shared" si="89"/>
        <v>42173.746342592596</v>
      </c>
      <c r="M1457" t="b">
        <v>0</v>
      </c>
      <c r="N1457">
        <v>63</v>
      </c>
      <c r="O1457" t="b">
        <v>1</v>
      </c>
      <c r="P1457" t="s">
        <v>8279</v>
      </c>
      <c r="Q1457" s="10">
        <f t="shared" si="90"/>
        <v>132.36666666666667</v>
      </c>
      <c r="R1457">
        <f t="shared" si="91"/>
        <v>63.031746031746032</v>
      </c>
      <c r="S1457" t="s">
        <v>8329</v>
      </c>
      <c r="T1457" t="s">
        <v>8333</v>
      </c>
    </row>
    <row r="1458" spans="1:20" ht="43.5" x14ac:dyDescent="0.3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 s="9">
        <f t="shared" si="88"/>
        <v>41914.900752314818</v>
      </c>
      <c r="K1458">
        <v>1409261825</v>
      </c>
      <c r="L1458" s="12">
        <f t="shared" si="89"/>
        <v>41879.900752314818</v>
      </c>
      <c r="M1458" t="b">
        <v>0</v>
      </c>
      <c r="N1458">
        <v>356</v>
      </c>
      <c r="O1458" t="b">
        <v>1</v>
      </c>
      <c r="P1458" t="s">
        <v>8297</v>
      </c>
      <c r="Q1458" s="10">
        <f t="shared" si="90"/>
        <v>524.16666666666663</v>
      </c>
      <c r="R1458">
        <f t="shared" si="91"/>
        <v>44.171348314606739</v>
      </c>
      <c r="S1458" t="s">
        <v>8337</v>
      </c>
      <c r="T1458" t="s">
        <v>8355</v>
      </c>
    </row>
    <row r="1459" spans="1:20" ht="43.5" x14ac:dyDescent="0.3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 s="9">
        <f t="shared" si="88"/>
        <v>41038.083379629628</v>
      </c>
      <c r="K1459">
        <v>1331348404</v>
      </c>
      <c r="L1459" s="12">
        <f t="shared" si="89"/>
        <v>40978.125046296293</v>
      </c>
      <c r="M1459" t="b">
        <v>0</v>
      </c>
      <c r="N1459">
        <v>48</v>
      </c>
      <c r="O1459" t="b">
        <v>1</v>
      </c>
      <c r="P1459" t="s">
        <v>8276</v>
      </c>
      <c r="Q1459" s="10">
        <f t="shared" si="90"/>
        <v>100.85533333333332</v>
      </c>
      <c r="R1459">
        <f t="shared" si="91"/>
        <v>63.03458333333333</v>
      </c>
      <c r="S1459" t="s">
        <v>8329</v>
      </c>
      <c r="T1459" t="s">
        <v>8330</v>
      </c>
    </row>
    <row r="1460" spans="1:20" ht="43.5" x14ac:dyDescent="0.3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 s="9">
        <f t="shared" si="88"/>
        <v>41089.185682870368</v>
      </c>
      <c r="K1460">
        <v>1338352043</v>
      </c>
      <c r="L1460" s="12">
        <f t="shared" si="89"/>
        <v>41059.185682870368</v>
      </c>
      <c r="M1460" t="b">
        <v>0</v>
      </c>
      <c r="N1460">
        <v>79</v>
      </c>
      <c r="O1460" t="b">
        <v>1</v>
      </c>
      <c r="P1460" t="s">
        <v>8276</v>
      </c>
      <c r="Q1460" s="10">
        <f t="shared" si="90"/>
        <v>121.36666666666667</v>
      </c>
      <c r="R1460">
        <f t="shared" si="91"/>
        <v>46.088607594936711</v>
      </c>
      <c r="S1460" t="s">
        <v>8329</v>
      </c>
      <c r="T1460" t="s">
        <v>8330</v>
      </c>
    </row>
    <row r="1461" spans="1:20" ht="43.5" x14ac:dyDescent="0.3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 s="9">
        <f t="shared" si="88"/>
        <v>41747.958333333336</v>
      </c>
      <c r="K1461">
        <v>1395155478</v>
      </c>
      <c r="L1461" s="12">
        <f t="shared" si="89"/>
        <v>41716.632847222223</v>
      </c>
      <c r="M1461" t="b">
        <v>1</v>
      </c>
      <c r="N1461">
        <v>79</v>
      </c>
      <c r="O1461" t="b">
        <v>1</v>
      </c>
      <c r="P1461" t="s">
        <v>8279</v>
      </c>
      <c r="Q1461" s="10">
        <f t="shared" si="90"/>
        <v>107.86666666666666</v>
      </c>
      <c r="R1461">
        <f t="shared" si="91"/>
        <v>40.962025316455694</v>
      </c>
      <c r="S1461" t="s">
        <v>8329</v>
      </c>
      <c r="T1461" t="s">
        <v>8333</v>
      </c>
    </row>
    <row r="1462" spans="1:20" ht="43.5" x14ac:dyDescent="0.3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 s="9">
        <f t="shared" si="88"/>
        <v>41623.082002314812</v>
      </c>
      <c r="K1462">
        <v>1384480685</v>
      </c>
      <c r="L1462" s="12">
        <f t="shared" si="89"/>
        <v>41593.082002314812</v>
      </c>
      <c r="M1462" t="b">
        <v>1</v>
      </c>
      <c r="N1462">
        <v>77</v>
      </c>
      <c r="O1462" t="b">
        <v>1</v>
      </c>
      <c r="P1462" t="s">
        <v>8279</v>
      </c>
      <c r="Q1462" s="10">
        <f t="shared" si="90"/>
        <v>107.69999999999999</v>
      </c>
      <c r="R1462">
        <f t="shared" si="91"/>
        <v>41.961038961038959</v>
      </c>
      <c r="S1462" t="s">
        <v>8329</v>
      </c>
      <c r="T1462" t="s">
        <v>8333</v>
      </c>
    </row>
    <row r="1463" spans="1:20" ht="43.5" x14ac:dyDescent="0.3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 s="9">
        <f t="shared" si="88"/>
        <v>42094.985416666663</v>
      </c>
      <c r="K1463">
        <v>1424822556</v>
      </c>
      <c r="L1463" s="12">
        <f t="shared" si="89"/>
        <v>42060.001805555556</v>
      </c>
      <c r="M1463" t="b">
        <v>0</v>
      </c>
      <c r="N1463">
        <v>0</v>
      </c>
      <c r="O1463" t="b">
        <v>0</v>
      </c>
      <c r="P1463" t="s">
        <v>8272</v>
      </c>
      <c r="Q1463" s="10">
        <f t="shared" si="90"/>
        <v>0</v>
      </c>
      <c r="R1463" t="e">
        <f t="shared" si="91"/>
        <v>#DIV/0!</v>
      </c>
      <c r="S1463" t="s">
        <v>8323</v>
      </c>
      <c r="T1463" t="s">
        <v>8324</v>
      </c>
    </row>
    <row r="1464" spans="1:20" ht="43.5" x14ac:dyDescent="0.3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 s="9">
        <f t="shared" si="88"/>
        <v>42348.925532407404</v>
      </c>
      <c r="K1464">
        <v>1447193566</v>
      </c>
      <c r="L1464" s="12">
        <f t="shared" si="89"/>
        <v>42318.925532407404</v>
      </c>
      <c r="M1464" t="b">
        <v>0</v>
      </c>
      <c r="N1464">
        <v>4</v>
      </c>
      <c r="O1464" t="b">
        <v>0</v>
      </c>
      <c r="P1464" t="s">
        <v>8272</v>
      </c>
      <c r="Q1464" s="10">
        <f t="shared" si="90"/>
        <v>10.877666666666666</v>
      </c>
      <c r="R1464">
        <f t="shared" si="91"/>
        <v>81.582499999999996</v>
      </c>
      <c r="S1464" t="s">
        <v>8323</v>
      </c>
      <c r="T1464" t="s">
        <v>8324</v>
      </c>
    </row>
    <row r="1465" spans="1:20" ht="58" x14ac:dyDescent="0.3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 s="9">
        <f t="shared" si="88"/>
        <v>42220.187534722223</v>
      </c>
      <c r="K1465">
        <v>1436502603</v>
      </c>
      <c r="L1465" s="12">
        <f t="shared" si="89"/>
        <v>42195.187534722223</v>
      </c>
      <c r="M1465" t="b">
        <v>0</v>
      </c>
      <c r="N1465">
        <v>2</v>
      </c>
      <c r="O1465" t="b">
        <v>0</v>
      </c>
      <c r="P1465" t="s">
        <v>8272</v>
      </c>
      <c r="Q1465" s="10">
        <f t="shared" si="90"/>
        <v>2.5</v>
      </c>
      <c r="R1465">
        <f t="shared" si="91"/>
        <v>37.5</v>
      </c>
      <c r="S1465" t="s">
        <v>8323</v>
      </c>
      <c r="T1465" t="s">
        <v>8324</v>
      </c>
    </row>
    <row r="1466" spans="1:20" ht="43.5" x14ac:dyDescent="0.3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 s="9">
        <f t="shared" si="88"/>
        <v>41790.979166666664</v>
      </c>
      <c r="K1466">
        <v>1398911882</v>
      </c>
      <c r="L1466" s="12">
        <f t="shared" si="89"/>
        <v>41760.10974537037</v>
      </c>
      <c r="M1466" t="b">
        <v>0</v>
      </c>
      <c r="N1466">
        <v>3</v>
      </c>
      <c r="O1466" t="b">
        <v>0</v>
      </c>
      <c r="P1466" t="s">
        <v>8284</v>
      </c>
      <c r="Q1466" s="10">
        <f t="shared" si="90"/>
        <v>0.83333333333333337</v>
      </c>
      <c r="R1466">
        <f t="shared" si="91"/>
        <v>8.3333333333333339</v>
      </c>
      <c r="S1466" t="s">
        <v>8340</v>
      </c>
      <c r="T1466" t="s">
        <v>8341</v>
      </c>
    </row>
    <row r="1467" spans="1:20" ht="58" x14ac:dyDescent="0.3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 s="9">
        <f t="shared" si="88"/>
        <v>42053.738298611104</v>
      </c>
      <c r="K1467">
        <v>1419097389</v>
      </c>
      <c r="L1467" s="12">
        <f t="shared" si="89"/>
        <v>41993.738298611104</v>
      </c>
      <c r="M1467" t="b">
        <v>0</v>
      </c>
      <c r="N1467">
        <v>0</v>
      </c>
      <c r="O1467" t="b">
        <v>0</v>
      </c>
      <c r="P1467" t="s">
        <v>8284</v>
      </c>
      <c r="Q1467" s="10">
        <f t="shared" si="90"/>
        <v>0</v>
      </c>
      <c r="R1467" t="e">
        <f t="shared" si="91"/>
        <v>#DIV/0!</v>
      </c>
      <c r="S1467" t="s">
        <v>8340</v>
      </c>
      <c r="T1467" t="s">
        <v>8341</v>
      </c>
    </row>
    <row r="1468" spans="1:20" ht="58" x14ac:dyDescent="0.3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 s="9">
        <f t="shared" si="88"/>
        <v>42412.130833333329</v>
      </c>
      <c r="K1468">
        <v>1452654504</v>
      </c>
      <c r="L1468" s="12">
        <f t="shared" si="89"/>
        <v>42382.130833333329</v>
      </c>
      <c r="M1468" t="b">
        <v>0</v>
      </c>
      <c r="N1468">
        <v>2</v>
      </c>
      <c r="O1468" t="b">
        <v>0</v>
      </c>
      <c r="P1468" t="s">
        <v>8284</v>
      </c>
      <c r="Q1468" s="10">
        <f t="shared" si="90"/>
        <v>0.70000000000000007</v>
      </c>
      <c r="R1468">
        <f t="shared" si="91"/>
        <v>10.5</v>
      </c>
      <c r="S1468" t="s">
        <v>8340</v>
      </c>
      <c r="T1468" t="s">
        <v>8341</v>
      </c>
    </row>
    <row r="1469" spans="1:20" ht="43.5" x14ac:dyDescent="0.3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 s="9">
        <f t="shared" si="88"/>
        <v>42515.754525462966</v>
      </c>
      <c r="K1469">
        <v>1461607591</v>
      </c>
      <c r="L1469" s="12">
        <f t="shared" si="89"/>
        <v>42485.754525462966</v>
      </c>
      <c r="M1469" t="b">
        <v>0</v>
      </c>
      <c r="N1469">
        <v>61</v>
      </c>
      <c r="O1469" t="b">
        <v>1</v>
      </c>
      <c r="P1469" t="s">
        <v>8298</v>
      </c>
      <c r="Q1469" s="10">
        <f t="shared" si="90"/>
        <v>108.60000000000001</v>
      </c>
      <c r="R1469">
        <f t="shared" si="91"/>
        <v>53.409836065573771</v>
      </c>
      <c r="S1469" t="s">
        <v>8340</v>
      </c>
      <c r="T1469" t="s">
        <v>8356</v>
      </c>
    </row>
    <row r="1470" spans="1:20" ht="43.5" x14ac:dyDescent="0.3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 s="9">
        <f t="shared" si="88"/>
        <v>42768.692233796297</v>
      </c>
      <c r="K1470">
        <v>1483461409</v>
      </c>
      <c r="L1470" s="12">
        <f t="shared" si="89"/>
        <v>42738.692233796297</v>
      </c>
      <c r="M1470" t="b">
        <v>0</v>
      </c>
      <c r="N1470">
        <v>67</v>
      </c>
      <c r="O1470" t="b">
        <v>1</v>
      </c>
      <c r="P1470" t="s">
        <v>8298</v>
      </c>
      <c r="Q1470" s="10">
        <f t="shared" si="90"/>
        <v>154.69999999999999</v>
      </c>
      <c r="R1470">
        <f t="shared" si="91"/>
        <v>69.268656716417908</v>
      </c>
      <c r="S1470" t="s">
        <v>8340</v>
      </c>
      <c r="T1470" t="s">
        <v>8356</v>
      </c>
    </row>
    <row r="1471" spans="1:20" ht="43.5" x14ac:dyDescent="0.3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 s="9">
        <f t="shared" si="88"/>
        <v>41109.186296296299</v>
      </c>
      <c r="K1471">
        <v>1340944096</v>
      </c>
      <c r="L1471" s="12">
        <f t="shared" si="89"/>
        <v>41089.186296296299</v>
      </c>
      <c r="M1471" t="b">
        <v>0</v>
      </c>
      <c r="N1471">
        <v>115</v>
      </c>
      <c r="O1471" t="b">
        <v>1</v>
      </c>
      <c r="P1471" t="s">
        <v>8279</v>
      </c>
      <c r="Q1471" s="10">
        <f t="shared" si="90"/>
        <v>110.70833333333334</v>
      </c>
      <c r="R1471">
        <f t="shared" si="91"/>
        <v>28.880434782608695</v>
      </c>
      <c r="S1471" t="s">
        <v>8329</v>
      </c>
      <c r="T1471" t="s">
        <v>8333</v>
      </c>
    </row>
    <row r="1472" spans="1:20" ht="58" x14ac:dyDescent="0.3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 s="9">
        <f t="shared" si="88"/>
        <v>40863.674861111111</v>
      </c>
      <c r="K1472">
        <v>1318864308</v>
      </c>
      <c r="L1472" s="12">
        <f t="shared" si="89"/>
        <v>40833.633194444446</v>
      </c>
      <c r="M1472" t="b">
        <v>0</v>
      </c>
      <c r="N1472">
        <v>65</v>
      </c>
      <c r="O1472" t="b">
        <v>1</v>
      </c>
      <c r="P1472" t="s">
        <v>8279</v>
      </c>
      <c r="Q1472" s="10">
        <f t="shared" si="90"/>
        <v>106.69999999999999</v>
      </c>
      <c r="R1472">
        <f t="shared" si="91"/>
        <v>49.246153846153845</v>
      </c>
      <c r="S1472" t="s">
        <v>8329</v>
      </c>
      <c r="T1472" t="s">
        <v>8333</v>
      </c>
    </row>
    <row r="1473" spans="1:20" ht="43.5" x14ac:dyDescent="0.3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 s="9">
        <f t="shared" si="88"/>
        <v>42799.809965277775</v>
      </c>
      <c r="K1473">
        <v>1486149981</v>
      </c>
      <c r="L1473" s="12">
        <f t="shared" si="89"/>
        <v>42769.809965277775</v>
      </c>
      <c r="M1473" t="b">
        <v>0</v>
      </c>
      <c r="N1473">
        <v>18</v>
      </c>
      <c r="O1473" t="b">
        <v>1</v>
      </c>
      <c r="P1473" t="s">
        <v>8300</v>
      </c>
      <c r="Q1473" s="10">
        <f t="shared" si="90"/>
        <v>106.5</v>
      </c>
      <c r="R1473">
        <f t="shared" si="91"/>
        <v>177.5</v>
      </c>
      <c r="S1473" t="s">
        <v>8329</v>
      </c>
      <c r="T1473" t="s">
        <v>8358</v>
      </c>
    </row>
    <row r="1474" spans="1:20" ht="58" x14ac:dyDescent="0.3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 s="9">
        <f t="shared" ref="J1474:J1537" si="92">(((I1474/60)/60)/24)+DATE(1970,1,1)</f>
        <v>42156.165972222225</v>
      </c>
      <c r="K1474">
        <v>1430445163</v>
      </c>
      <c r="L1474" s="12">
        <f t="shared" ref="L1474:L1537" si="93">(((K1474/60)/60)/24)+DATE(1970,1,1)</f>
        <v>42125.078275462962</v>
      </c>
      <c r="M1474" t="b">
        <v>0</v>
      </c>
      <c r="N1474">
        <v>67</v>
      </c>
      <c r="O1474" t="b">
        <v>1</v>
      </c>
      <c r="P1474" t="s">
        <v>8300</v>
      </c>
      <c r="Q1474" s="10">
        <f t="shared" ref="Q1474:Q1537" si="94">(E1474/D1474)*100</f>
        <v>122.8</v>
      </c>
      <c r="R1474">
        <f t="shared" ref="R1474:R1537" si="95">E1474/N1474</f>
        <v>54.985074626865675</v>
      </c>
      <c r="S1474" t="s">
        <v>8329</v>
      </c>
      <c r="T1474" t="s">
        <v>8358</v>
      </c>
    </row>
    <row r="1475" spans="1:20" ht="43.5" x14ac:dyDescent="0.3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 s="9">
        <f t="shared" si="92"/>
        <v>42069.951087962967</v>
      </c>
      <c r="K1475">
        <v>1423090174</v>
      </c>
      <c r="L1475" s="12">
        <f t="shared" si="93"/>
        <v>42039.951087962967</v>
      </c>
      <c r="M1475" t="b">
        <v>0</v>
      </c>
      <c r="N1475">
        <v>21</v>
      </c>
      <c r="O1475" t="b">
        <v>1</v>
      </c>
      <c r="P1475" t="s">
        <v>8300</v>
      </c>
      <c r="Q1475" s="10">
        <f t="shared" si="94"/>
        <v>100.1</v>
      </c>
      <c r="R1475">
        <f t="shared" si="95"/>
        <v>143</v>
      </c>
      <c r="S1475" t="s">
        <v>8329</v>
      </c>
      <c r="T1475" t="s">
        <v>8358</v>
      </c>
    </row>
    <row r="1476" spans="1:20" ht="29" x14ac:dyDescent="0.3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 s="9">
        <f t="shared" si="92"/>
        <v>42363.330277777779</v>
      </c>
      <c r="K1476">
        <v>1448438136</v>
      </c>
      <c r="L1476" s="12">
        <f t="shared" si="93"/>
        <v>42333.330277777779</v>
      </c>
      <c r="M1476" t="b">
        <v>0</v>
      </c>
      <c r="N1476">
        <v>1</v>
      </c>
      <c r="O1476" t="b">
        <v>0</v>
      </c>
      <c r="P1476" t="s">
        <v>8284</v>
      </c>
      <c r="Q1476" s="10">
        <f t="shared" si="94"/>
        <v>0.16666666666666669</v>
      </c>
      <c r="R1476">
        <f t="shared" si="95"/>
        <v>5</v>
      </c>
      <c r="S1476" t="s">
        <v>8340</v>
      </c>
      <c r="T1476" t="s">
        <v>8341</v>
      </c>
    </row>
    <row r="1477" spans="1:20" ht="43.5" x14ac:dyDescent="0.3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 s="9">
        <f t="shared" si="92"/>
        <v>42395.589085648149</v>
      </c>
      <c r="K1477">
        <v>1453212497</v>
      </c>
      <c r="L1477" s="12">
        <f t="shared" si="93"/>
        <v>42388.589085648149</v>
      </c>
      <c r="M1477" t="b">
        <v>0</v>
      </c>
      <c r="N1477">
        <v>0</v>
      </c>
      <c r="O1477" t="b">
        <v>0</v>
      </c>
      <c r="P1477" t="s">
        <v>8284</v>
      </c>
      <c r="Q1477" s="10">
        <f t="shared" si="94"/>
        <v>0</v>
      </c>
      <c r="R1477" t="e">
        <f t="shared" si="95"/>
        <v>#DIV/0!</v>
      </c>
      <c r="S1477" t="s">
        <v>8340</v>
      </c>
      <c r="T1477" t="s">
        <v>8341</v>
      </c>
    </row>
    <row r="1478" spans="1:20" ht="43.5" x14ac:dyDescent="0.3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 s="9">
        <f t="shared" si="92"/>
        <v>42270.840289351851</v>
      </c>
      <c r="K1478">
        <v>1440447001</v>
      </c>
      <c r="L1478" s="12">
        <f t="shared" si="93"/>
        <v>42240.840289351851</v>
      </c>
      <c r="M1478" t="b">
        <v>0</v>
      </c>
      <c r="N1478">
        <v>14</v>
      </c>
      <c r="O1478" t="b">
        <v>0</v>
      </c>
      <c r="P1478" t="s">
        <v>8284</v>
      </c>
      <c r="Q1478" s="10">
        <f t="shared" si="94"/>
        <v>39</v>
      </c>
      <c r="R1478">
        <f t="shared" si="95"/>
        <v>83.571428571428569</v>
      </c>
      <c r="S1478" t="s">
        <v>8340</v>
      </c>
      <c r="T1478" t="s">
        <v>8341</v>
      </c>
    </row>
    <row r="1479" spans="1:20" ht="58" x14ac:dyDescent="0.3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 s="9">
        <f t="shared" si="92"/>
        <v>42163.160578703704</v>
      </c>
      <c r="K1479">
        <v>1428551474</v>
      </c>
      <c r="L1479" s="12">
        <f t="shared" si="93"/>
        <v>42103.160578703704</v>
      </c>
      <c r="M1479" t="b">
        <v>0</v>
      </c>
      <c r="N1479">
        <v>69</v>
      </c>
      <c r="O1479" t="b">
        <v>1</v>
      </c>
      <c r="P1479" t="s">
        <v>8301</v>
      </c>
      <c r="Q1479" s="10">
        <f t="shared" si="94"/>
        <v>105.66666666666666</v>
      </c>
      <c r="R1479">
        <f t="shared" si="95"/>
        <v>45.94202898550725</v>
      </c>
      <c r="S1479" t="s">
        <v>8323</v>
      </c>
      <c r="T1479" t="s">
        <v>8359</v>
      </c>
    </row>
    <row r="1480" spans="1:20" ht="43.5" x14ac:dyDescent="0.3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 s="9">
        <f t="shared" si="92"/>
        <v>41880.781377314815</v>
      </c>
      <c r="K1480">
        <v>1406745911</v>
      </c>
      <c r="L1480" s="12">
        <f t="shared" si="93"/>
        <v>41850.781377314815</v>
      </c>
      <c r="M1480" t="b">
        <v>0</v>
      </c>
      <c r="N1480">
        <v>19</v>
      </c>
      <c r="O1480" t="b">
        <v>0</v>
      </c>
      <c r="P1480" t="s">
        <v>8304</v>
      </c>
      <c r="Q1480" s="10">
        <f t="shared" si="94"/>
        <v>26.700000000000003</v>
      </c>
      <c r="R1480">
        <f t="shared" si="95"/>
        <v>42.157894736842103</v>
      </c>
      <c r="S1480" t="s">
        <v>8326</v>
      </c>
      <c r="T1480" t="s">
        <v>8362</v>
      </c>
    </row>
    <row r="1481" spans="1:20" ht="43.5" x14ac:dyDescent="0.3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 s="9">
        <f t="shared" si="92"/>
        <v>42202.669027777782</v>
      </c>
      <c r="K1481">
        <v>1434557004</v>
      </c>
      <c r="L1481" s="12">
        <f t="shared" si="93"/>
        <v>42172.669027777782</v>
      </c>
      <c r="M1481" t="b">
        <v>0</v>
      </c>
      <c r="N1481">
        <v>1</v>
      </c>
      <c r="O1481" t="b">
        <v>0</v>
      </c>
      <c r="P1481" t="s">
        <v>8304</v>
      </c>
      <c r="Q1481" s="10">
        <f t="shared" si="94"/>
        <v>0.33333333333333337</v>
      </c>
      <c r="R1481">
        <f t="shared" si="95"/>
        <v>10</v>
      </c>
      <c r="S1481" t="s">
        <v>8326</v>
      </c>
      <c r="T1481" t="s">
        <v>8362</v>
      </c>
    </row>
    <row r="1482" spans="1:20" ht="29" x14ac:dyDescent="0.3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 s="9">
        <f t="shared" si="92"/>
        <v>42075.166666666672</v>
      </c>
      <c r="K1482">
        <v>1424477934</v>
      </c>
      <c r="L1482" s="12">
        <f t="shared" si="93"/>
        <v>42056.013124999998</v>
      </c>
      <c r="M1482" t="b">
        <v>0</v>
      </c>
      <c r="N1482">
        <v>24</v>
      </c>
      <c r="O1482" t="b">
        <v>1</v>
      </c>
      <c r="P1482" t="s">
        <v>8271</v>
      </c>
      <c r="Q1482" s="10">
        <f t="shared" si="94"/>
        <v>101.16666666666667</v>
      </c>
      <c r="R1482">
        <f t="shared" si="95"/>
        <v>126.45833333333333</v>
      </c>
      <c r="S1482" t="s">
        <v>8321</v>
      </c>
      <c r="T1482" t="s">
        <v>8322</v>
      </c>
    </row>
    <row r="1483" spans="1:20" ht="43.5" x14ac:dyDescent="0.3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 s="9">
        <f t="shared" si="92"/>
        <v>42046.938692129625</v>
      </c>
      <c r="K1483">
        <v>1421101903</v>
      </c>
      <c r="L1483" s="12">
        <f t="shared" si="93"/>
        <v>42016.938692129625</v>
      </c>
      <c r="M1483" t="b">
        <v>0</v>
      </c>
      <c r="N1483">
        <v>66</v>
      </c>
      <c r="O1483" t="b">
        <v>1</v>
      </c>
      <c r="P1483" t="s">
        <v>8271</v>
      </c>
      <c r="Q1483" s="10">
        <f t="shared" si="94"/>
        <v>105.33333333333333</v>
      </c>
      <c r="R1483">
        <f t="shared" si="95"/>
        <v>47.878787878787875</v>
      </c>
      <c r="S1483" t="s">
        <v>8321</v>
      </c>
      <c r="T1483" t="s">
        <v>8322</v>
      </c>
    </row>
    <row r="1484" spans="1:20" ht="58" x14ac:dyDescent="0.3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 s="9">
        <f t="shared" si="92"/>
        <v>42222.64707175926</v>
      </c>
      <c r="K1484">
        <v>1436283107</v>
      </c>
      <c r="L1484" s="12">
        <f t="shared" si="93"/>
        <v>42192.64707175926</v>
      </c>
      <c r="M1484" t="b">
        <v>0</v>
      </c>
      <c r="N1484">
        <v>90</v>
      </c>
      <c r="O1484" t="b">
        <v>1</v>
      </c>
      <c r="P1484" t="s">
        <v>8271</v>
      </c>
      <c r="Q1484" s="10">
        <f t="shared" si="94"/>
        <v>101.83333333333333</v>
      </c>
      <c r="R1484">
        <f t="shared" si="95"/>
        <v>33.944444444444443</v>
      </c>
      <c r="S1484" t="s">
        <v>8321</v>
      </c>
      <c r="T1484" t="s">
        <v>8322</v>
      </c>
    </row>
    <row r="1485" spans="1:20" ht="43.5" x14ac:dyDescent="0.3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 s="9">
        <f t="shared" si="92"/>
        <v>42221.458333333328</v>
      </c>
      <c r="K1485">
        <v>1435645490</v>
      </c>
      <c r="L1485" s="12">
        <f t="shared" si="93"/>
        <v>42185.267245370371</v>
      </c>
      <c r="M1485" t="b">
        <v>0</v>
      </c>
      <c r="N1485">
        <v>76</v>
      </c>
      <c r="O1485" t="b">
        <v>1</v>
      </c>
      <c r="P1485" t="s">
        <v>8271</v>
      </c>
      <c r="Q1485" s="10">
        <f t="shared" si="94"/>
        <v>112.1</v>
      </c>
      <c r="R1485">
        <f t="shared" si="95"/>
        <v>44.25</v>
      </c>
      <c r="S1485" t="s">
        <v>8321</v>
      </c>
      <c r="T1485" t="s">
        <v>8322</v>
      </c>
    </row>
    <row r="1486" spans="1:20" ht="43.5" x14ac:dyDescent="0.3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 s="9">
        <f t="shared" si="92"/>
        <v>42218.666666666672</v>
      </c>
      <c r="K1486">
        <v>1435921992</v>
      </c>
      <c r="L1486" s="12">
        <f t="shared" si="93"/>
        <v>42188.467499999999</v>
      </c>
      <c r="M1486" t="b">
        <v>0</v>
      </c>
      <c r="N1486">
        <v>169</v>
      </c>
      <c r="O1486" t="b">
        <v>1</v>
      </c>
      <c r="P1486" t="s">
        <v>8271</v>
      </c>
      <c r="Q1486" s="10">
        <f t="shared" si="94"/>
        <v>141.56666666666666</v>
      </c>
      <c r="R1486">
        <f t="shared" si="95"/>
        <v>25.130177514792898</v>
      </c>
      <c r="S1486" t="s">
        <v>8321</v>
      </c>
      <c r="T1486" t="s">
        <v>8322</v>
      </c>
    </row>
    <row r="1487" spans="1:20" ht="58" x14ac:dyDescent="0.3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 s="9">
        <f t="shared" si="92"/>
        <v>42342.792662037042</v>
      </c>
      <c r="K1487">
        <v>1446663686</v>
      </c>
      <c r="L1487" s="12">
        <f t="shared" si="93"/>
        <v>42312.792662037042</v>
      </c>
      <c r="M1487" t="b">
        <v>0</v>
      </c>
      <c r="N1487">
        <v>51</v>
      </c>
      <c r="O1487" t="b">
        <v>1</v>
      </c>
      <c r="P1487" t="s">
        <v>8271</v>
      </c>
      <c r="Q1487" s="10">
        <f t="shared" si="94"/>
        <v>103.33333333333334</v>
      </c>
      <c r="R1487">
        <f t="shared" si="95"/>
        <v>60.784313725490193</v>
      </c>
      <c r="S1487" t="s">
        <v>8321</v>
      </c>
      <c r="T1487" t="s">
        <v>8322</v>
      </c>
    </row>
    <row r="1488" spans="1:20" ht="29" x14ac:dyDescent="0.3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 s="9">
        <f t="shared" si="92"/>
        <v>41771.165972222225</v>
      </c>
      <c r="K1488">
        <v>1398802148</v>
      </c>
      <c r="L1488" s="12">
        <f t="shared" si="93"/>
        <v>41758.839675925927</v>
      </c>
      <c r="M1488" t="b">
        <v>0</v>
      </c>
      <c r="N1488">
        <v>11</v>
      </c>
      <c r="O1488" t="b">
        <v>1</v>
      </c>
      <c r="P1488" t="s">
        <v>8271</v>
      </c>
      <c r="Q1488" s="10">
        <f t="shared" si="94"/>
        <v>100</v>
      </c>
      <c r="R1488">
        <f t="shared" si="95"/>
        <v>272.72727272727275</v>
      </c>
      <c r="S1488" t="s">
        <v>8321</v>
      </c>
      <c r="T1488" t="s">
        <v>8322</v>
      </c>
    </row>
    <row r="1489" spans="1:20" ht="43.5" x14ac:dyDescent="0.3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 s="9">
        <f t="shared" si="92"/>
        <v>42201.824884259258</v>
      </c>
      <c r="K1489">
        <v>1434484070</v>
      </c>
      <c r="L1489" s="12">
        <f t="shared" si="93"/>
        <v>42171.824884259258</v>
      </c>
      <c r="M1489" t="b">
        <v>0</v>
      </c>
      <c r="N1489">
        <v>52</v>
      </c>
      <c r="O1489" t="b">
        <v>1</v>
      </c>
      <c r="P1489" t="s">
        <v>8271</v>
      </c>
      <c r="Q1489" s="10">
        <f t="shared" si="94"/>
        <v>110.66666666666667</v>
      </c>
      <c r="R1489">
        <f t="shared" si="95"/>
        <v>63.846153846153847</v>
      </c>
      <c r="S1489" t="s">
        <v>8321</v>
      </c>
      <c r="T1489" t="s">
        <v>8322</v>
      </c>
    </row>
    <row r="1490" spans="1:20" ht="43.5" x14ac:dyDescent="0.3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 s="9">
        <f t="shared" si="92"/>
        <v>42224.898611111115</v>
      </c>
      <c r="K1490">
        <v>1433897647</v>
      </c>
      <c r="L1490" s="12">
        <f t="shared" si="93"/>
        <v>42165.037581018521</v>
      </c>
      <c r="M1490" t="b">
        <v>0</v>
      </c>
      <c r="N1490">
        <v>6</v>
      </c>
      <c r="O1490" t="b">
        <v>0</v>
      </c>
      <c r="P1490" t="s">
        <v>8271</v>
      </c>
      <c r="Q1490" s="10">
        <f t="shared" si="94"/>
        <v>4.8666666666666663</v>
      </c>
      <c r="R1490">
        <f t="shared" si="95"/>
        <v>24.333333333333332</v>
      </c>
      <c r="S1490" t="s">
        <v>8321</v>
      </c>
      <c r="T1490" t="s">
        <v>8322</v>
      </c>
    </row>
    <row r="1491" spans="1:20" ht="43.5" x14ac:dyDescent="0.3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 s="9">
        <f t="shared" si="92"/>
        <v>42175.11618055556</v>
      </c>
      <c r="K1491">
        <v>1429584438</v>
      </c>
      <c r="L1491" s="12">
        <f t="shared" si="93"/>
        <v>42115.11618055556</v>
      </c>
      <c r="M1491" t="b">
        <v>0</v>
      </c>
      <c r="N1491">
        <v>0</v>
      </c>
      <c r="O1491" t="b">
        <v>0</v>
      </c>
      <c r="P1491" t="s">
        <v>8271</v>
      </c>
      <c r="Q1491" s="10">
        <f t="shared" si="94"/>
        <v>0</v>
      </c>
      <c r="R1491" t="e">
        <f t="shared" si="95"/>
        <v>#DIV/0!</v>
      </c>
      <c r="S1491" t="s">
        <v>8321</v>
      </c>
      <c r="T1491" t="s">
        <v>8322</v>
      </c>
    </row>
    <row r="1492" spans="1:20" ht="43.5" x14ac:dyDescent="0.3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 s="9">
        <f t="shared" si="92"/>
        <v>42188.615682870368</v>
      </c>
      <c r="K1492">
        <v>1430750795</v>
      </c>
      <c r="L1492" s="12">
        <f t="shared" si="93"/>
        <v>42128.615682870368</v>
      </c>
      <c r="M1492" t="b">
        <v>0</v>
      </c>
      <c r="N1492">
        <v>4</v>
      </c>
      <c r="O1492" t="b">
        <v>0</v>
      </c>
      <c r="P1492" t="s">
        <v>8271</v>
      </c>
      <c r="Q1492" s="10">
        <f t="shared" si="94"/>
        <v>2.1</v>
      </c>
      <c r="R1492">
        <f t="shared" si="95"/>
        <v>15.75</v>
      </c>
      <c r="S1492" t="s">
        <v>8321</v>
      </c>
      <c r="T1492" t="s">
        <v>8322</v>
      </c>
    </row>
    <row r="1493" spans="1:20" ht="43.5" x14ac:dyDescent="0.3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 s="9">
        <f t="shared" si="92"/>
        <v>42015.427361111113</v>
      </c>
      <c r="K1493">
        <v>1418379324</v>
      </c>
      <c r="L1493" s="12">
        <f t="shared" si="93"/>
        <v>41985.427361111113</v>
      </c>
      <c r="M1493" t="b">
        <v>0</v>
      </c>
      <c r="N1493">
        <v>1</v>
      </c>
      <c r="O1493" t="b">
        <v>0</v>
      </c>
      <c r="P1493" t="s">
        <v>8271</v>
      </c>
      <c r="Q1493" s="10">
        <f t="shared" si="94"/>
        <v>0.16666666666666669</v>
      </c>
      <c r="R1493">
        <f t="shared" si="95"/>
        <v>5</v>
      </c>
      <c r="S1493" t="s">
        <v>8321</v>
      </c>
      <c r="T1493" t="s">
        <v>8322</v>
      </c>
    </row>
    <row r="1494" spans="1:20" ht="43.5" x14ac:dyDescent="0.3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 s="9">
        <f t="shared" si="92"/>
        <v>41880.863252314812</v>
      </c>
      <c r="K1494">
        <v>1406752985</v>
      </c>
      <c r="L1494" s="12">
        <f t="shared" si="93"/>
        <v>41850.863252314812</v>
      </c>
      <c r="M1494" t="b">
        <v>0</v>
      </c>
      <c r="N1494">
        <v>14</v>
      </c>
      <c r="O1494" t="b">
        <v>0</v>
      </c>
      <c r="P1494" t="s">
        <v>8271</v>
      </c>
      <c r="Q1494" s="10">
        <f t="shared" si="94"/>
        <v>38.066666666666663</v>
      </c>
      <c r="R1494">
        <f t="shared" si="95"/>
        <v>81.571428571428569</v>
      </c>
      <c r="S1494" t="s">
        <v>8321</v>
      </c>
      <c r="T1494" t="s">
        <v>8322</v>
      </c>
    </row>
    <row r="1495" spans="1:20" ht="43.5" x14ac:dyDescent="0.3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 s="9">
        <f t="shared" si="92"/>
        <v>42716.25</v>
      </c>
      <c r="K1495">
        <v>1480283321</v>
      </c>
      <c r="L1495" s="12">
        <f t="shared" si="93"/>
        <v>42701.908807870372</v>
      </c>
      <c r="M1495" t="b">
        <v>0</v>
      </c>
      <c r="N1495">
        <v>12</v>
      </c>
      <c r="O1495" t="b">
        <v>0</v>
      </c>
      <c r="P1495" t="s">
        <v>8271</v>
      </c>
      <c r="Q1495" s="10">
        <f t="shared" si="94"/>
        <v>20.833333333333336</v>
      </c>
      <c r="R1495">
        <f t="shared" si="95"/>
        <v>52.083333333333336</v>
      </c>
      <c r="S1495" t="s">
        <v>8321</v>
      </c>
      <c r="T1495" t="s">
        <v>8322</v>
      </c>
    </row>
    <row r="1496" spans="1:20" ht="43.5" x14ac:dyDescent="0.3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 s="9">
        <f t="shared" si="92"/>
        <v>42058.765960648147</v>
      </c>
      <c r="K1496">
        <v>1423506179</v>
      </c>
      <c r="L1496" s="12">
        <f t="shared" si="93"/>
        <v>42044.765960648147</v>
      </c>
      <c r="M1496" t="b">
        <v>0</v>
      </c>
      <c r="N1496">
        <v>50</v>
      </c>
      <c r="O1496" t="b">
        <v>1</v>
      </c>
      <c r="P1496" t="s">
        <v>8305</v>
      </c>
      <c r="Q1496" s="10">
        <f t="shared" si="94"/>
        <v>125</v>
      </c>
      <c r="R1496">
        <f t="shared" si="95"/>
        <v>75</v>
      </c>
      <c r="S1496" t="s">
        <v>8321</v>
      </c>
      <c r="T1496" t="s">
        <v>8363</v>
      </c>
    </row>
    <row r="1497" spans="1:20" ht="43.5" x14ac:dyDescent="0.3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 s="9">
        <f t="shared" si="92"/>
        <v>42107.129398148143</v>
      </c>
      <c r="K1497">
        <v>1426302380</v>
      </c>
      <c r="L1497" s="12">
        <f t="shared" si="93"/>
        <v>42077.129398148143</v>
      </c>
      <c r="M1497" t="b">
        <v>0</v>
      </c>
      <c r="N1497">
        <v>0</v>
      </c>
      <c r="O1497" t="b">
        <v>0</v>
      </c>
      <c r="P1497" t="s">
        <v>8303</v>
      </c>
      <c r="Q1497" s="10">
        <f t="shared" si="94"/>
        <v>0</v>
      </c>
      <c r="R1497" t="e">
        <f t="shared" si="95"/>
        <v>#DIV/0!</v>
      </c>
      <c r="S1497" t="s">
        <v>8321</v>
      </c>
      <c r="T1497" t="s">
        <v>8361</v>
      </c>
    </row>
    <row r="1498" spans="1:20" ht="58" x14ac:dyDescent="0.3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 s="9">
        <f t="shared" si="92"/>
        <v>42086.093055555553</v>
      </c>
      <c r="K1498">
        <v>1421960934</v>
      </c>
      <c r="L1498" s="12">
        <f t="shared" si="93"/>
        <v>42026.88118055556</v>
      </c>
      <c r="M1498" t="b">
        <v>0</v>
      </c>
      <c r="N1498">
        <v>30</v>
      </c>
      <c r="O1498" t="b">
        <v>1</v>
      </c>
      <c r="P1498" t="s">
        <v>8271</v>
      </c>
      <c r="Q1498" s="10">
        <f t="shared" si="94"/>
        <v>113.56666666666666</v>
      </c>
      <c r="R1498">
        <f t="shared" si="95"/>
        <v>113.56666666666666</v>
      </c>
      <c r="S1498" t="s">
        <v>8321</v>
      </c>
      <c r="T1498" t="s">
        <v>8322</v>
      </c>
    </row>
    <row r="1499" spans="1:20" ht="43.5" x14ac:dyDescent="0.3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 s="9">
        <f t="shared" si="92"/>
        <v>42240.083333333328</v>
      </c>
      <c r="K1499">
        <v>1438639130</v>
      </c>
      <c r="L1499" s="12">
        <f t="shared" si="93"/>
        <v>42219.915856481486</v>
      </c>
      <c r="M1499" t="b">
        <v>0</v>
      </c>
      <c r="N1499">
        <v>24</v>
      </c>
      <c r="O1499" t="b">
        <v>1</v>
      </c>
      <c r="P1499" t="s">
        <v>8271</v>
      </c>
      <c r="Q1499" s="10">
        <f t="shared" si="94"/>
        <v>109.16666666666666</v>
      </c>
      <c r="R1499">
        <f t="shared" si="95"/>
        <v>136.45833333333334</v>
      </c>
      <c r="S1499" t="s">
        <v>8321</v>
      </c>
      <c r="T1499" t="s">
        <v>8322</v>
      </c>
    </row>
    <row r="1500" spans="1:20" ht="43.5" x14ac:dyDescent="0.3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 s="9">
        <f t="shared" si="92"/>
        <v>42652.767476851848</v>
      </c>
      <c r="K1500">
        <v>1473445510</v>
      </c>
      <c r="L1500" s="12">
        <f t="shared" si="93"/>
        <v>42622.767476851848</v>
      </c>
      <c r="M1500" t="b">
        <v>0</v>
      </c>
      <c r="N1500">
        <v>64</v>
      </c>
      <c r="O1500" t="b">
        <v>1</v>
      </c>
      <c r="P1500" t="s">
        <v>8303</v>
      </c>
      <c r="Q1500" s="10">
        <f t="shared" si="94"/>
        <v>104.5</v>
      </c>
      <c r="R1500">
        <f t="shared" si="95"/>
        <v>48.984375</v>
      </c>
      <c r="S1500" t="s">
        <v>8321</v>
      </c>
      <c r="T1500" t="s">
        <v>8361</v>
      </c>
    </row>
    <row r="1501" spans="1:20" ht="43.5" x14ac:dyDescent="0.3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 s="9">
        <f t="shared" si="92"/>
        <v>42430.249305555553</v>
      </c>
      <c r="K1501">
        <v>1454098976</v>
      </c>
      <c r="L1501" s="12">
        <f t="shared" si="93"/>
        <v>42398.849259259259</v>
      </c>
      <c r="M1501" t="b">
        <v>0</v>
      </c>
      <c r="N1501">
        <v>17</v>
      </c>
      <c r="O1501" t="b">
        <v>1</v>
      </c>
      <c r="P1501" t="s">
        <v>8303</v>
      </c>
      <c r="Q1501" s="10">
        <f t="shared" si="94"/>
        <v>101.16666666666667</v>
      </c>
      <c r="R1501">
        <f t="shared" si="95"/>
        <v>178.52941176470588</v>
      </c>
      <c r="S1501" t="s">
        <v>8321</v>
      </c>
      <c r="T1501" t="s">
        <v>8361</v>
      </c>
    </row>
    <row r="1502" spans="1:20" ht="43.5" x14ac:dyDescent="0.3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 s="9">
        <f t="shared" si="92"/>
        <v>42390.212025462963</v>
      </c>
      <c r="K1502">
        <v>1450760719</v>
      </c>
      <c r="L1502" s="12">
        <f t="shared" si="93"/>
        <v>42360.212025462963</v>
      </c>
      <c r="M1502" t="b">
        <v>0</v>
      </c>
      <c r="N1502">
        <v>26</v>
      </c>
      <c r="O1502" t="b">
        <v>1</v>
      </c>
      <c r="P1502" t="s">
        <v>8303</v>
      </c>
      <c r="Q1502" s="10">
        <f t="shared" si="94"/>
        <v>101.16666666666667</v>
      </c>
      <c r="R1502">
        <f t="shared" si="95"/>
        <v>116.73076923076923</v>
      </c>
      <c r="S1502" t="s">
        <v>8321</v>
      </c>
      <c r="T1502" t="s">
        <v>8361</v>
      </c>
    </row>
    <row r="1503" spans="1:20" ht="43.5" x14ac:dyDescent="0.3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 s="9">
        <f t="shared" si="92"/>
        <v>42600.110243055555</v>
      </c>
      <c r="K1503">
        <v>1468895925</v>
      </c>
      <c r="L1503" s="12">
        <f t="shared" si="93"/>
        <v>42570.110243055555</v>
      </c>
      <c r="M1503" t="b">
        <v>0</v>
      </c>
      <c r="N1503">
        <v>23</v>
      </c>
      <c r="O1503" t="b">
        <v>1</v>
      </c>
      <c r="P1503" t="s">
        <v>8303</v>
      </c>
      <c r="Q1503" s="10">
        <f t="shared" si="94"/>
        <v>146.53333333333333</v>
      </c>
      <c r="R1503">
        <f t="shared" si="95"/>
        <v>191.13043478260869</v>
      </c>
      <c r="S1503" t="s">
        <v>8321</v>
      </c>
      <c r="T1503" t="s">
        <v>8361</v>
      </c>
    </row>
    <row r="1504" spans="1:20" ht="43.5" x14ac:dyDescent="0.3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 s="9">
        <f t="shared" si="92"/>
        <v>42181.958333333328</v>
      </c>
      <c r="K1504">
        <v>1434999621</v>
      </c>
      <c r="L1504" s="12">
        <f t="shared" si="93"/>
        <v>42177.791909722218</v>
      </c>
      <c r="M1504" t="b">
        <v>0</v>
      </c>
      <c r="N1504">
        <v>42</v>
      </c>
      <c r="O1504" t="b">
        <v>1</v>
      </c>
      <c r="P1504" t="s">
        <v>8303</v>
      </c>
      <c r="Q1504" s="10">
        <f t="shared" si="94"/>
        <v>107.5</v>
      </c>
      <c r="R1504">
        <f t="shared" si="95"/>
        <v>76.785714285714292</v>
      </c>
      <c r="S1504" t="s">
        <v>8321</v>
      </c>
      <c r="T1504" t="s">
        <v>8361</v>
      </c>
    </row>
    <row r="1505" spans="1:20" ht="43.5" x14ac:dyDescent="0.3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 s="9">
        <f t="shared" si="92"/>
        <v>42665.922893518517</v>
      </c>
      <c r="K1505">
        <v>1474150138</v>
      </c>
      <c r="L1505" s="12">
        <f t="shared" si="93"/>
        <v>42630.922893518517</v>
      </c>
      <c r="M1505" t="b">
        <v>0</v>
      </c>
      <c r="N1505">
        <v>23</v>
      </c>
      <c r="O1505" t="b">
        <v>0</v>
      </c>
      <c r="P1505" t="s">
        <v>8303</v>
      </c>
      <c r="Q1505" s="10">
        <f t="shared" si="94"/>
        <v>19.566666666666666</v>
      </c>
      <c r="R1505">
        <f t="shared" si="95"/>
        <v>25.521739130434781</v>
      </c>
      <c r="S1505" t="s">
        <v>8321</v>
      </c>
      <c r="T1505" t="s">
        <v>8361</v>
      </c>
    </row>
    <row r="1506" spans="1:20" ht="43.5" x14ac:dyDescent="0.3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 s="9">
        <f t="shared" si="92"/>
        <v>40664.207638888889</v>
      </c>
      <c r="K1506">
        <v>1301542937</v>
      </c>
      <c r="L1506" s="12">
        <f t="shared" si="93"/>
        <v>40633.154363425929</v>
      </c>
      <c r="M1506" t="b">
        <v>1</v>
      </c>
      <c r="N1506">
        <v>241</v>
      </c>
      <c r="O1506" t="b">
        <v>1</v>
      </c>
      <c r="P1506" t="s">
        <v>8271</v>
      </c>
      <c r="Q1506" s="10">
        <f t="shared" si="94"/>
        <v>335.58333333333337</v>
      </c>
      <c r="R1506">
        <f t="shared" si="95"/>
        <v>41.773858921161825</v>
      </c>
      <c r="S1506" t="s">
        <v>8321</v>
      </c>
      <c r="T1506" t="s">
        <v>8322</v>
      </c>
    </row>
    <row r="1507" spans="1:20" ht="29" x14ac:dyDescent="0.3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 s="9">
        <f t="shared" si="92"/>
        <v>41853.175706018519</v>
      </c>
      <c r="K1507">
        <v>1405743181</v>
      </c>
      <c r="L1507" s="12">
        <f t="shared" si="93"/>
        <v>41839.175706018519</v>
      </c>
      <c r="M1507" t="b">
        <v>1</v>
      </c>
      <c r="N1507">
        <v>55</v>
      </c>
      <c r="O1507" t="b">
        <v>1</v>
      </c>
      <c r="P1507" t="s">
        <v>8271</v>
      </c>
      <c r="Q1507" s="10">
        <f t="shared" si="94"/>
        <v>116.16666666666666</v>
      </c>
      <c r="R1507">
        <f t="shared" si="95"/>
        <v>63.363636363636367</v>
      </c>
      <c r="S1507" t="s">
        <v>8321</v>
      </c>
      <c r="T1507" t="s">
        <v>8322</v>
      </c>
    </row>
    <row r="1508" spans="1:20" ht="58" x14ac:dyDescent="0.3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 s="9">
        <f t="shared" si="92"/>
        <v>41876.864675925928</v>
      </c>
      <c r="K1508">
        <v>1407789908</v>
      </c>
      <c r="L1508" s="12">
        <f t="shared" si="93"/>
        <v>41862.864675925928</v>
      </c>
      <c r="M1508" t="b">
        <v>1</v>
      </c>
      <c r="N1508">
        <v>23</v>
      </c>
      <c r="O1508" t="b">
        <v>1</v>
      </c>
      <c r="P1508" t="s">
        <v>8271</v>
      </c>
      <c r="Q1508" s="10">
        <f t="shared" si="94"/>
        <v>101.13333333333334</v>
      </c>
      <c r="R1508">
        <f t="shared" si="95"/>
        <v>131.91304347826087</v>
      </c>
      <c r="S1508" t="s">
        <v>8321</v>
      </c>
      <c r="T1508" t="s">
        <v>8322</v>
      </c>
    </row>
    <row r="1509" spans="1:20" ht="43.5" x14ac:dyDescent="0.3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 s="9">
        <f t="shared" si="92"/>
        <v>41061.165972222225</v>
      </c>
      <c r="K1509">
        <v>1334442519</v>
      </c>
      <c r="L1509" s="12">
        <f t="shared" si="93"/>
        <v>41013.936562499999</v>
      </c>
      <c r="M1509" t="b">
        <v>1</v>
      </c>
      <c r="N1509">
        <v>60</v>
      </c>
      <c r="O1509" t="b">
        <v>1</v>
      </c>
      <c r="P1509" t="s">
        <v>8271</v>
      </c>
      <c r="Q1509" s="10">
        <f t="shared" si="94"/>
        <v>125.76666666666667</v>
      </c>
      <c r="R1509">
        <f t="shared" si="95"/>
        <v>62.883333333333333</v>
      </c>
      <c r="S1509" t="s">
        <v>8321</v>
      </c>
      <c r="T1509" t="s">
        <v>8322</v>
      </c>
    </row>
    <row r="1510" spans="1:20" ht="58" x14ac:dyDescent="0.3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 s="9">
        <f t="shared" si="92"/>
        <v>42782.958333333328</v>
      </c>
      <c r="K1510">
        <v>1484843948</v>
      </c>
      <c r="L1510" s="12">
        <f t="shared" si="93"/>
        <v>42754.693842592591</v>
      </c>
      <c r="M1510" t="b">
        <v>0</v>
      </c>
      <c r="N1510">
        <v>34</v>
      </c>
      <c r="O1510" t="b">
        <v>1</v>
      </c>
      <c r="P1510" t="s">
        <v>8271</v>
      </c>
      <c r="Q1510" s="10">
        <f t="shared" si="94"/>
        <v>100.56666666666668</v>
      </c>
      <c r="R1510">
        <f t="shared" si="95"/>
        <v>88.735294117647058</v>
      </c>
      <c r="S1510" t="s">
        <v>8321</v>
      </c>
      <c r="T1510" t="s">
        <v>8322</v>
      </c>
    </row>
    <row r="1511" spans="1:20" ht="43.5" x14ac:dyDescent="0.3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 s="9">
        <f t="shared" si="92"/>
        <v>42398.249305555553</v>
      </c>
      <c r="K1511">
        <v>1452546853</v>
      </c>
      <c r="L1511" s="12">
        <f t="shared" si="93"/>
        <v>42380.884872685187</v>
      </c>
      <c r="M1511" t="b">
        <v>0</v>
      </c>
      <c r="N1511">
        <v>15</v>
      </c>
      <c r="O1511" t="b">
        <v>1</v>
      </c>
      <c r="P1511" t="s">
        <v>8271</v>
      </c>
      <c r="Q1511" s="10">
        <f t="shared" si="94"/>
        <v>101.6</v>
      </c>
      <c r="R1511">
        <f t="shared" si="95"/>
        <v>203.2</v>
      </c>
      <c r="S1511" t="s">
        <v>8321</v>
      </c>
      <c r="T1511" t="s">
        <v>8322</v>
      </c>
    </row>
    <row r="1512" spans="1:20" ht="43.5" x14ac:dyDescent="0.3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 s="9">
        <f t="shared" si="92"/>
        <v>42291.917395833334</v>
      </c>
      <c r="K1512">
        <v>1442268063</v>
      </c>
      <c r="L1512" s="12">
        <f t="shared" si="93"/>
        <v>42261.917395833334</v>
      </c>
      <c r="M1512" t="b">
        <v>0</v>
      </c>
      <c r="N1512">
        <v>63</v>
      </c>
      <c r="O1512" t="b">
        <v>1</v>
      </c>
      <c r="P1512" t="s">
        <v>8271</v>
      </c>
      <c r="Q1512" s="10">
        <f t="shared" si="94"/>
        <v>116.19999999999999</v>
      </c>
      <c r="R1512">
        <f t="shared" si="95"/>
        <v>55.333333333333336</v>
      </c>
      <c r="S1512" t="s">
        <v>8321</v>
      </c>
      <c r="T1512" t="s">
        <v>8322</v>
      </c>
    </row>
    <row r="1513" spans="1:20" ht="43.5" x14ac:dyDescent="0.3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 s="9">
        <f t="shared" si="92"/>
        <v>42123.743773148148</v>
      </c>
      <c r="K1513">
        <v>1428515462</v>
      </c>
      <c r="L1513" s="12">
        <f t="shared" si="93"/>
        <v>42102.743773148148</v>
      </c>
      <c r="M1513" t="b">
        <v>0</v>
      </c>
      <c r="N1513">
        <v>88</v>
      </c>
      <c r="O1513" t="b">
        <v>1</v>
      </c>
      <c r="P1513" t="s">
        <v>8271</v>
      </c>
      <c r="Q1513" s="10">
        <f t="shared" si="94"/>
        <v>136.16666666666666</v>
      </c>
      <c r="R1513">
        <f t="shared" si="95"/>
        <v>46.420454545454547</v>
      </c>
      <c r="S1513" t="s">
        <v>8321</v>
      </c>
      <c r="T1513" t="s">
        <v>8322</v>
      </c>
    </row>
    <row r="1514" spans="1:20" ht="43.5" x14ac:dyDescent="0.3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 s="9">
        <f t="shared" si="92"/>
        <v>42583.290972222225</v>
      </c>
      <c r="K1514">
        <v>1466185176</v>
      </c>
      <c r="L1514" s="12">
        <f t="shared" si="93"/>
        <v>42538.73583333334</v>
      </c>
      <c r="M1514" t="b">
        <v>0</v>
      </c>
      <c r="N1514">
        <v>70</v>
      </c>
      <c r="O1514" t="b">
        <v>1</v>
      </c>
      <c r="P1514" t="s">
        <v>8271</v>
      </c>
      <c r="Q1514" s="10">
        <f t="shared" si="94"/>
        <v>133.46666666666667</v>
      </c>
      <c r="R1514">
        <f t="shared" si="95"/>
        <v>57.2</v>
      </c>
      <c r="S1514" t="s">
        <v>8321</v>
      </c>
      <c r="T1514" t="s">
        <v>8322</v>
      </c>
    </row>
    <row r="1515" spans="1:20" ht="43.5" x14ac:dyDescent="0.3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 s="9">
        <f t="shared" si="92"/>
        <v>42710.974004629628</v>
      </c>
      <c r="K1515">
        <v>1478906554</v>
      </c>
      <c r="L1515" s="12">
        <f t="shared" si="93"/>
        <v>42685.974004629628</v>
      </c>
      <c r="M1515" t="b">
        <v>0</v>
      </c>
      <c r="N1515">
        <v>38</v>
      </c>
      <c r="O1515" t="b">
        <v>1</v>
      </c>
      <c r="P1515" t="s">
        <v>8271</v>
      </c>
      <c r="Q1515" s="10">
        <f t="shared" si="94"/>
        <v>138.16666666666666</v>
      </c>
      <c r="R1515">
        <f t="shared" si="95"/>
        <v>109.07894736842105</v>
      </c>
      <c r="S1515" t="s">
        <v>8321</v>
      </c>
      <c r="T1515" t="s">
        <v>8322</v>
      </c>
    </row>
    <row r="1516" spans="1:20" ht="43.5" x14ac:dyDescent="0.3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 s="9">
        <f t="shared" si="92"/>
        <v>42306.167361111111</v>
      </c>
      <c r="K1516">
        <v>1443029206</v>
      </c>
      <c r="L1516" s="12">
        <f t="shared" si="93"/>
        <v>42270.7269212963</v>
      </c>
      <c r="M1516" t="b">
        <v>0</v>
      </c>
      <c r="N1516">
        <v>55</v>
      </c>
      <c r="O1516" t="b">
        <v>1</v>
      </c>
      <c r="P1516" t="s">
        <v>8271</v>
      </c>
      <c r="Q1516" s="10">
        <f t="shared" si="94"/>
        <v>101.93333333333334</v>
      </c>
      <c r="R1516">
        <f t="shared" si="95"/>
        <v>55.6</v>
      </c>
      <c r="S1516" t="s">
        <v>8321</v>
      </c>
      <c r="T1516" t="s">
        <v>8322</v>
      </c>
    </row>
    <row r="1517" spans="1:20" ht="43.5" x14ac:dyDescent="0.3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 s="9">
        <f t="shared" si="92"/>
        <v>42444.875</v>
      </c>
      <c r="K1517">
        <v>1456183649</v>
      </c>
      <c r="L1517" s="12">
        <f t="shared" si="93"/>
        <v>42422.977418981478</v>
      </c>
      <c r="M1517" t="b">
        <v>0</v>
      </c>
      <c r="N1517">
        <v>72</v>
      </c>
      <c r="O1517" t="b">
        <v>1</v>
      </c>
      <c r="P1517" t="s">
        <v>8271</v>
      </c>
      <c r="Q1517" s="10">
        <f t="shared" si="94"/>
        <v>105.93333333333332</v>
      </c>
      <c r="R1517">
        <f t="shared" si="95"/>
        <v>44.138888888888886</v>
      </c>
      <c r="S1517" t="s">
        <v>8321</v>
      </c>
      <c r="T1517" t="s">
        <v>8322</v>
      </c>
    </row>
    <row r="1518" spans="1:20" ht="43.5" x14ac:dyDescent="0.3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 s="9">
        <f t="shared" si="92"/>
        <v>41777.610798611109</v>
      </c>
      <c r="K1518">
        <v>1399387173</v>
      </c>
      <c r="L1518" s="12">
        <f t="shared" si="93"/>
        <v>41765.610798611109</v>
      </c>
      <c r="M1518" t="b">
        <v>0</v>
      </c>
      <c r="N1518">
        <v>17</v>
      </c>
      <c r="O1518" t="b">
        <v>1</v>
      </c>
      <c r="P1518" t="s">
        <v>8271</v>
      </c>
      <c r="Q1518" s="10">
        <f t="shared" si="94"/>
        <v>100</v>
      </c>
      <c r="R1518">
        <f t="shared" si="95"/>
        <v>176.47058823529412</v>
      </c>
      <c r="S1518" t="s">
        <v>8321</v>
      </c>
      <c r="T1518" t="s">
        <v>8322</v>
      </c>
    </row>
    <row r="1519" spans="1:20" ht="58" x14ac:dyDescent="0.3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 s="9">
        <f t="shared" si="92"/>
        <v>41972.995115740734</v>
      </c>
      <c r="K1519">
        <v>1414277578</v>
      </c>
      <c r="L1519" s="12">
        <f t="shared" si="93"/>
        <v>41937.95344907407</v>
      </c>
      <c r="M1519" t="b">
        <v>0</v>
      </c>
      <c r="N1519">
        <v>28</v>
      </c>
      <c r="O1519" t="b">
        <v>1</v>
      </c>
      <c r="P1519" t="s">
        <v>8271</v>
      </c>
      <c r="Q1519" s="10">
        <f t="shared" si="94"/>
        <v>104.43333333333334</v>
      </c>
      <c r="R1519">
        <f t="shared" si="95"/>
        <v>111.89285714285714</v>
      </c>
      <c r="S1519" t="s">
        <v>8321</v>
      </c>
      <c r="T1519" t="s">
        <v>8322</v>
      </c>
    </row>
    <row r="1520" spans="1:20" ht="58" x14ac:dyDescent="0.3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 s="9">
        <f t="shared" si="92"/>
        <v>41987.762592592597</v>
      </c>
      <c r="K1520">
        <v>1415125088</v>
      </c>
      <c r="L1520" s="12">
        <f t="shared" si="93"/>
        <v>41947.762592592589</v>
      </c>
      <c r="M1520" t="b">
        <v>0</v>
      </c>
      <c r="N1520">
        <v>35</v>
      </c>
      <c r="O1520" t="b">
        <v>1</v>
      </c>
      <c r="P1520" t="s">
        <v>8271</v>
      </c>
      <c r="Q1520" s="10">
        <f t="shared" si="94"/>
        <v>116.86666666666667</v>
      </c>
      <c r="R1520">
        <f t="shared" si="95"/>
        <v>100.17142857142858</v>
      </c>
      <c r="S1520" t="s">
        <v>8321</v>
      </c>
      <c r="T1520" t="s">
        <v>8322</v>
      </c>
    </row>
    <row r="1521" spans="1:20" ht="43.5" x14ac:dyDescent="0.3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 s="9">
        <f t="shared" si="92"/>
        <v>42527.291666666672</v>
      </c>
      <c r="K1521">
        <v>1462841990</v>
      </c>
      <c r="L1521" s="12">
        <f t="shared" si="93"/>
        <v>42500.041550925926</v>
      </c>
      <c r="M1521" t="b">
        <v>0</v>
      </c>
      <c r="N1521">
        <v>40</v>
      </c>
      <c r="O1521" t="b">
        <v>1</v>
      </c>
      <c r="P1521" t="s">
        <v>8271</v>
      </c>
      <c r="Q1521" s="10">
        <f t="shared" si="94"/>
        <v>108.5</v>
      </c>
      <c r="R1521">
        <f t="shared" si="95"/>
        <v>81.375</v>
      </c>
      <c r="S1521" t="s">
        <v>8321</v>
      </c>
      <c r="T1521" t="s">
        <v>8322</v>
      </c>
    </row>
    <row r="1522" spans="1:20" ht="43.5" x14ac:dyDescent="0.3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 s="9">
        <f t="shared" si="92"/>
        <v>41909.959050925929</v>
      </c>
      <c r="K1522">
        <v>1409266862</v>
      </c>
      <c r="L1522" s="12">
        <f t="shared" si="93"/>
        <v>41879.959050925929</v>
      </c>
      <c r="M1522" t="b">
        <v>0</v>
      </c>
      <c r="N1522">
        <v>26</v>
      </c>
      <c r="O1522" t="b">
        <v>1</v>
      </c>
      <c r="P1522" t="s">
        <v>8271</v>
      </c>
      <c r="Q1522" s="10">
        <f t="shared" si="94"/>
        <v>100</v>
      </c>
      <c r="R1522">
        <f t="shared" si="95"/>
        <v>115.38461538461539</v>
      </c>
      <c r="S1522" t="s">
        <v>8321</v>
      </c>
      <c r="T1522" t="s">
        <v>8322</v>
      </c>
    </row>
    <row r="1523" spans="1:20" ht="43.5" x14ac:dyDescent="0.3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 s="9">
        <f t="shared" si="92"/>
        <v>42705.332638888889</v>
      </c>
      <c r="K1523">
        <v>1478030325</v>
      </c>
      <c r="L1523" s="12">
        <f t="shared" si="93"/>
        <v>42675.832465277781</v>
      </c>
      <c r="M1523" t="b">
        <v>0</v>
      </c>
      <c r="N1523">
        <v>44</v>
      </c>
      <c r="O1523" t="b">
        <v>1</v>
      </c>
      <c r="P1523" t="s">
        <v>8271</v>
      </c>
      <c r="Q1523" s="10">
        <f t="shared" si="94"/>
        <v>103.49999999999999</v>
      </c>
      <c r="R1523">
        <f t="shared" si="95"/>
        <v>70.568181818181813</v>
      </c>
      <c r="S1523" t="s">
        <v>8321</v>
      </c>
      <c r="T1523" t="s">
        <v>8322</v>
      </c>
    </row>
    <row r="1524" spans="1:20" ht="43.5" x14ac:dyDescent="0.3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 s="9">
        <f t="shared" si="92"/>
        <v>42352</v>
      </c>
      <c r="K1524">
        <v>1447594176</v>
      </c>
      <c r="L1524" s="12">
        <f t="shared" si="93"/>
        <v>42323.562222222223</v>
      </c>
      <c r="M1524" t="b">
        <v>0</v>
      </c>
      <c r="N1524">
        <v>46</v>
      </c>
      <c r="O1524" t="b">
        <v>1</v>
      </c>
      <c r="P1524" t="s">
        <v>8271</v>
      </c>
      <c r="Q1524" s="10">
        <f t="shared" si="94"/>
        <v>109.1</v>
      </c>
      <c r="R1524">
        <f t="shared" si="95"/>
        <v>71.152173913043484</v>
      </c>
      <c r="S1524" t="s">
        <v>8321</v>
      </c>
      <c r="T1524" t="s">
        <v>8322</v>
      </c>
    </row>
    <row r="1525" spans="1:20" ht="58" x14ac:dyDescent="0.3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 s="9">
        <f t="shared" si="92"/>
        <v>42235.710879629631</v>
      </c>
      <c r="K1525">
        <v>1437411820</v>
      </c>
      <c r="L1525" s="12">
        <f t="shared" si="93"/>
        <v>42205.710879629631</v>
      </c>
      <c r="M1525" t="b">
        <v>0</v>
      </c>
      <c r="N1525">
        <v>36</v>
      </c>
      <c r="O1525" t="b">
        <v>1</v>
      </c>
      <c r="P1525" t="s">
        <v>8271</v>
      </c>
      <c r="Q1525" s="10">
        <f t="shared" si="94"/>
        <v>101</v>
      </c>
      <c r="R1525">
        <f t="shared" si="95"/>
        <v>84.166666666666671</v>
      </c>
      <c r="S1525" t="s">
        <v>8321</v>
      </c>
      <c r="T1525" t="s">
        <v>8322</v>
      </c>
    </row>
    <row r="1526" spans="1:20" ht="43.5" x14ac:dyDescent="0.3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 s="9">
        <f t="shared" si="92"/>
        <v>41852.290972222225</v>
      </c>
      <c r="K1526">
        <v>1404190567</v>
      </c>
      <c r="L1526" s="12">
        <f t="shared" si="93"/>
        <v>41821.205636574072</v>
      </c>
      <c r="M1526" t="b">
        <v>0</v>
      </c>
      <c r="N1526">
        <v>16</v>
      </c>
      <c r="O1526" t="b">
        <v>1</v>
      </c>
      <c r="P1526" t="s">
        <v>8271</v>
      </c>
      <c r="Q1526" s="10">
        <f t="shared" si="94"/>
        <v>191.3</v>
      </c>
      <c r="R1526">
        <f t="shared" si="95"/>
        <v>358.6875</v>
      </c>
      <c r="S1526" t="s">
        <v>8321</v>
      </c>
      <c r="T1526" t="s">
        <v>8322</v>
      </c>
    </row>
    <row r="1527" spans="1:20" x14ac:dyDescent="0.3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 s="9">
        <f t="shared" si="92"/>
        <v>42083.630000000005</v>
      </c>
      <c r="K1527">
        <v>1424275632</v>
      </c>
      <c r="L1527" s="12">
        <f t="shared" si="93"/>
        <v>42053.671666666662</v>
      </c>
      <c r="M1527" t="b">
        <v>0</v>
      </c>
      <c r="N1527">
        <v>47</v>
      </c>
      <c r="O1527" t="b">
        <v>1</v>
      </c>
      <c r="P1527" t="s">
        <v>8271</v>
      </c>
      <c r="Q1527" s="10">
        <f t="shared" si="94"/>
        <v>101</v>
      </c>
      <c r="R1527">
        <f t="shared" si="95"/>
        <v>64.468085106382972</v>
      </c>
      <c r="S1527" t="s">
        <v>8321</v>
      </c>
      <c r="T1527" t="s">
        <v>8322</v>
      </c>
    </row>
    <row r="1528" spans="1:20" ht="43.5" x14ac:dyDescent="0.3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 s="9">
        <f t="shared" si="92"/>
        <v>41826.771597222221</v>
      </c>
      <c r="K1528">
        <v>1402079466</v>
      </c>
      <c r="L1528" s="12">
        <f t="shared" si="93"/>
        <v>41796.771597222221</v>
      </c>
      <c r="M1528" t="b">
        <v>0</v>
      </c>
      <c r="N1528">
        <v>80</v>
      </c>
      <c r="O1528" t="b">
        <v>1</v>
      </c>
      <c r="P1528" t="s">
        <v>8271</v>
      </c>
      <c r="Q1528" s="10">
        <f t="shared" si="94"/>
        <v>138.33333333333334</v>
      </c>
      <c r="R1528">
        <f t="shared" si="95"/>
        <v>51.875</v>
      </c>
      <c r="S1528" t="s">
        <v>8321</v>
      </c>
      <c r="T1528" t="s">
        <v>8322</v>
      </c>
    </row>
    <row r="1529" spans="1:20" ht="43.5" x14ac:dyDescent="0.3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 s="9">
        <f t="shared" si="92"/>
        <v>42158.290972222225</v>
      </c>
      <c r="K1529">
        <v>1430600401</v>
      </c>
      <c r="L1529" s="12">
        <f t="shared" si="93"/>
        <v>42126.87501157407</v>
      </c>
      <c r="M1529" t="b">
        <v>0</v>
      </c>
      <c r="N1529">
        <v>56</v>
      </c>
      <c r="O1529" t="b">
        <v>1</v>
      </c>
      <c r="P1529" t="s">
        <v>8271</v>
      </c>
      <c r="Q1529" s="10">
        <f t="shared" si="94"/>
        <v>155.20000000000002</v>
      </c>
      <c r="R1529">
        <f t="shared" si="95"/>
        <v>83.142857142857139</v>
      </c>
      <c r="S1529" t="s">
        <v>8321</v>
      </c>
      <c r="T1529" t="s">
        <v>8322</v>
      </c>
    </row>
    <row r="1530" spans="1:20" ht="58" x14ac:dyDescent="0.3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 s="9">
        <f t="shared" si="92"/>
        <v>42111.666666666672</v>
      </c>
      <c r="K1530">
        <v>1427221560</v>
      </c>
      <c r="L1530" s="12">
        <f t="shared" si="93"/>
        <v>42087.768055555556</v>
      </c>
      <c r="M1530" t="b">
        <v>0</v>
      </c>
      <c r="N1530">
        <v>29</v>
      </c>
      <c r="O1530" t="b">
        <v>1</v>
      </c>
      <c r="P1530" t="s">
        <v>8271</v>
      </c>
      <c r="Q1530" s="10">
        <f t="shared" si="94"/>
        <v>121.2</v>
      </c>
      <c r="R1530">
        <f t="shared" si="95"/>
        <v>125.37931034482759</v>
      </c>
      <c r="S1530" t="s">
        <v>8321</v>
      </c>
      <c r="T1530" t="s">
        <v>8322</v>
      </c>
    </row>
    <row r="1531" spans="1:20" ht="58" x14ac:dyDescent="0.3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 s="9">
        <f t="shared" si="92"/>
        <v>42624.846828703703</v>
      </c>
      <c r="K1531">
        <v>1470169166</v>
      </c>
      <c r="L1531" s="12">
        <f t="shared" si="93"/>
        <v>42584.846828703703</v>
      </c>
      <c r="M1531" t="b">
        <v>0</v>
      </c>
      <c r="N1531">
        <v>78</v>
      </c>
      <c r="O1531" t="b">
        <v>1</v>
      </c>
      <c r="P1531" t="s">
        <v>8271</v>
      </c>
      <c r="Q1531" s="10">
        <f t="shared" si="94"/>
        <v>124.4</v>
      </c>
      <c r="R1531">
        <f t="shared" si="95"/>
        <v>47.846153846153847</v>
      </c>
      <c r="S1531" t="s">
        <v>8321</v>
      </c>
      <c r="T1531" t="s">
        <v>8322</v>
      </c>
    </row>
    <row r="1532" spans="1:20" ht="43.5" x14ac:dyDescent="0.3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 s="9">
        <f t="shared" si="92"/>
        <v>41874.734259259261</v>
      </c>
      <c r="K1532">
        <v>1404927440</v>
      </c>
      <c r="L1532" s="12">
        <f t="shared" si="93"/>
        <v>41829.734259259261</v>
      </c>
      <c r="M1532" t="b">
        <v>0</v>
      </c>
      <c r="N1532">
        <v>29</v>
      </c>
      <c r="O1532" t="b">
        <v>1</v>
      </c>
      <c r="P1532" t="s">
        <v>8271</v>
      </c>
      <c r="Q1532" s="10">
        <f t="shared" si="94"/>
        <v>101.49999999999999</v>
      </c>
      <c r="R1532">
        <f t="shared" si="95"/>
        <v>105</v>
      </c>
      <c r="S1532" t="s">
        <v>8321</v>
      </c>
      <c r="T1532" t="s">
        <v>8322</v>
      </c>
    </row>
    <row r="1533" spans="1:20" ht="43.5" x14ac:dyDescent="0.3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 s="9">
        <f t="shared" si="92"/>
        <v>41964.204861111109</v>
      </c>
      <c r="K1533">
        <v>1415392666</v>
      </c>
      <c r="L1533" s="12">
        <f t="shared" si="93"/>
        <v>41950.859560185185</v>
      </c>
      <c r="M1533" t="b">
        <v>0</v>
      </c>
      <c r="N1533">
        <v>33</v>
      </c>
      <c r="O1533" t="b">
        <v>1</v>
      </c>
      <c r="P1533" t="s">
        <v>8271</v>
      </c>
      <c r="Q1533" s="10">
        <f t="shared" si="94"/>
        <v>106.33333333333333</v>
      </c>
      <c r="R1533">
        <f t="shared" si="95"/>
        <v>96.666666666666671</v>
      </c>
      <c r="S1533" t="s">
        <v>8321</v>
      </c>
      <c r="T1533" t="s">
        <v>8322</v>
      </c>
    </row>
    <row r="1534" spans="1:20" ht="43.5" x14ac:dyDescent="0.3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 s="9">
        <f t="shared" si="92"/>
        <v>42155.772812499999</v>
      </c>
      <c r="K1534">
        <v>1430505171</v>
      </c>
      <c r="L1534" s="12">
        <f t="shared" si="93"/>
        <v>42125.772812499999</v>
      </c>
      <c r="M1534" t="b">
        <v>0</v>
      </c>
      <c r="N1534">
        <v>46</v>
      </c>
      <c r="O1534" t="b">
        <v>1</v>
      </c>
      <c r="P1534" t="s">
        <v>8271</v>
      </c>
      <c r="Q1534" s="10">
        <f t="shared" si="94"/>
        <v>102.66666666666666</v>
      </c>
      <c r="R1534">
        <f t="shared" si="95"/>
        <v>66.956521739130437</v>
      </c>
      <c r="S1534" t="s">
        <v>8321</v>
      </c>
      <c r="T1534" t="s">
        <v>8322</v>
      </c>
    </row>
    <row r="1535" spans="1:20" ht="43.5" x14ac:dyDescent="0.3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 s="9">
        <f t="shared" si="92"/>
        <v>41951.417199074072</v>
      </c>
      <c r="K1535">
        <v>1412845246</v>
      </c>
      <c r="L1535" s="12">
        <f t="shared" si="93"/>
        <v>41921.375532407408</v>
      </c>
      <c r="M1535" t="b">
        <v>0</v>
      </c>
      <c r="N1535">
        <v>78</v>
      </c>
      <c r="O1535" t="b">
        <v>1</v>
      </c>
      <c r="P1535" t="s">
        <v>8271</v>
      </c>
      <c r="Q1535" s="10">
        <f t="shared" si="94"/>
        <v>102.8</v>
      </c>
      <c r="R1535">
        <f t="shared" si="95"/>
        <v>39.53846153846154</v>
      </c>
      <c r="S1535" t="s">
        <v>8321</v>
      </c>
      <c r="T1535" t="s">
        <v>8322</v>
      </c>
    </row>
    <row r="1536" spans="1:20" ht="43.5" x14ac:dyDescent="0.3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 s="9">
        <f t="shared" si="92"/>
        <v>42478.384317129632</v>
      </c>
      <c r="K1536">
        <v>1455790405</v>
      </c>
      <c r="L1536" s="12">
        <f t="shared" si="93"/>
        <v>42418.425983796296</v>
      </c>
      <c r="M1536" t="b">
        <v>0</v>
      </c>
      <c r="N1536">
        <v>24</v>
      </c>
      <c r="O1536" t="b">
        <v>1</v>
      </c>
      <c r="P1536" t="s">
        <v>8271</v>
      </c>
      <c r="Q1536" s="10">
        <f t="shared" si="94"/>
        <v>108.5</v>
      </c>
      <c r="R1536">
        <f t="shared" si="95"/>
        <v>135.625</v>
      </c>
      <c r="S1536" t="s">
        <v>8321</v>
      </c>
      <c r="T1536" t="s">
        <v>8322</v>
      </c>
    </row>
    <row r="1537" spans="1:20" ht="87" x14ac:dyDescent="0.3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 s="9">
        <f t="shared" si="92"/>
        <v>42198.316481481481</v>
      </c>
      <c r="K1537">
        <v>1434180944</v>
      </c>
      <c r="L1537" s="12">
        <f t="shared" si="93"/>
        <v>42168.316481481481</v>
      </c>
      <c r="M1537" t="b">
        <v>0</v>
      </c>
      <c r="N1537">
        <v>112</v>
      </c>
      <c r="O1537" t="b">
        <v>1</v>
      </c>
      <c r="P1537" t="s">
        <v>8271</v>
      </c>
      <c r="Q1537" s="10">
        <f t="shared" si="94"/>
        <v>115.5</v>
      </c>
      <c r="R1537">
        <f t="shared" si="95"/>
        <v>30.9375</v>
      </c>
      <c r="S1537" t="s">
        <v>8321</v>
      </c>
      <c r="T1537" t="s">
        <v>8322</v>
      </c>
    </row>
    <row r="1538" spans="1:20" ht="43.5" x14ac:dyDescent="0.3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 s="9">
        <f t="shared" ref="J1538:J1601" si="96">(((I1538/60)/60)/24)+DATE(1970,1,1)</f>
        <v>42009.851388888885</v>
      </c>
      <c r="K1538">
        <v>1417469639</v>
      </c>
      <c r="L1538" s="12">
        <f t="shared" ref="L1538:L1601" si="97">(((K1538/60)/60)/24)+DATE(1970,1,1)</f>
        <v>41974.898599537039</v>
      </c>
      <c r="M1538" t="b">
        <v>0</v>
      </c>
      <c r="N1538">
        <v>43</v>
      </c>
      <c r="O1538" t="b">
        <v>1</v>
      </c>
      <c r="P1538" t="s">
        <v>8271</v>
      </c>
      <c r="Q1538" s="10">
        <f t="shared" ref="Q1538:Q1601" si="98">(E1538/D1538)*100</f>
        <v>110.63333333333334</v>
      </c>
      <c r="R1538">
        <f t="shared" ref="R1538:R1601" si="99">E1538/N1538</f>
        <v>77.186046511627907</v>
      </c>
      <c r="S1538" t="s">
        <v>8321</v>
      </c>
      <c r="T1538" t="s">
        <v>8322</v>
      </c>
    </row>
    <row r="1539" spans="1:20" ht="43.5" x14ac:dyDescent="0.3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 s="9">
        <f t="shared" si="96"/>
        <v>42489.290972222225</v>
      </c>
      <c r="K1539">
        <v>1461370956</v>
      </c>
      <c r="L1539" s="12">
        <f t="shared" si="97"/>
        <v>42483.015694444446</v>
      </c>
      <c r="M1539" t="b">
        <v>0</v>
      </c>
      <c r="N1539">
        <v>69</v>
      </c>
      <c r="O1539" t="b">
        <v>1</v>
      </c>
      <c r="P1539" t="s">
        <v>8271</v>
      </c>
      <c r="Q1539" s="10">
        <f t="shared" si="98"/>
        <v>112.83333333333334</v>
      </c>
      <c r="R1539">
        <f t="shared" si="99"/>
        <v>49.05797101449275</v>
      </c>
      <c r="S1539" t="s">
        <v>8321</v>
      </c>
      <c r="T1539" t="s">
        <v>8322</v>
      </c>
    </row>
    <row r="1540" spans="1:20" ht="43.5" x14ac:dyDescent="0.3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 s="9">
        <f t="shared" si="96"/>
        <v>42596.604826388888</v>
      </c>
      <c r="K1540">
        <v>1468593057</v>
      </c>
      <c r="L1540" s="12">
        <f t="shared" si="97"/>
        <v>42566.604826388888</v>
      </c>
      <c r="M1540" t="b">
        <v>0</v>
      </c>
      <c r="N1540">
        <v>64</v>
      </c>
      <c r="O1540" t="b">
        <v>1</v>
      </c>
      <c r="P1540" t="s">
        <v>8271</v>
      </c>
      <c r="Q1540" s="10">
        <f t="shared" si="98"/>
        <v>130.26666666666665</v>
      </c>
      <c r="R1540">
        <f t="shared" si="99"/>
        <v>61.0625</v>
      </c>
      <c r="S1540" t="s">
        <v>8321</v>
      </c>
      <c r="T1540" t="s">
        <v>8322</v>
      </c>
    </row>
    <row r="1541" spans="1:20" ht="43.5" x14ac:dyDescent="0.3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 s="9">
        <f t="shared" si="96"/>
        <v>42643.875</v>
      </c>
      <c r="K1541">
        <v>1473200844</v>
      </c>
      <c r="L1541" s="12">
        <f t="shared" si="97"/>
        <v>42619.935694444444</v>
      </c>
      <c r="M1541" t="b">
        <v>0</v>
      </c>
      <c r="N1541">
        <v>70</v>
      </c>
      <c r="O1541" t="b">
        <v>1</v>
      </c>
      <c r="P1541" t="s">
        <v>8271</v>
      </c>
      <c r="Q1541" s="10">
        <f t="shared" si="98"/>
        <v>109.73333333333332</v>
      </c>
      <c r="R1541">
        <f t="shared" si="99"/>
        <v>47.028571428571432</v>
      </c>
      <c r="S1541" t="s">
        <v>8321</v>
      </c>
      <c r="T1541" t="s">
        <v>8322</v>
      </c>
    </row>
    <row r="1542" spans="1:20" ht="72.5" x14ac:dyDescent="0.3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 s="9">
        <f t="shared" si="96"/>
        <v>42605.774189814809</v>
      </c>
      <c r="K1542">
        <v>1466793290</v>
      </c>
      <c r="L1542" s="12">
        <f t="shared" si="97"/>
        <v>42545.774189814809</v>
      </c>
      <c r="M1542" t="b">
        <v>0</v>
      </c>
      <c r="N1542">
        <v>39</v>
      </c>
      <c r="O1542" t="b">
        <v>1</v>
      </c>
      <c r="P1542" t="s">
        <v>8271</v>
      </c>
      <c r="Q1542" s="10">
        <f t="shared" si="98"/>
        <v>104.93333333333332</v>
      </c>
      <c r="R1542">
        <f t="shared" si="99"/>
        <v>80.717948717948715</v>
      </c>
      <c r="S1542" t="s">
        <v>8321</v>
      </c>
      <c r="T1542" t="s">
        <v>8322</v>
      </c>
    </row>
    <row r="1543" spans="1:20" ht="58" x14ac:dyDescent="0.3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 s="9">
        <f t="shared" si="96"/>
        <v>42187.652511574073</v>
      </c>
      <c r="K1543">
        <v>1433259577</v>
      </c>
      <c r="L1543" s="12">
        <f t="shared" si="97"/>
        <v>42157.652511574073</v>
      </c>
      <c r="M1543" t="b">
        <v>0</v>
      </c>
      <c r="N1543">
        <v>78</v>
      </c>
      <c r="O1543" t="b">
        <v>1</v>
      </c>
      <c r="P1543" t="s">
        <v>8271</v>
      </c>
      <c r="Q1543" s="10">
        <f t="shared" si="98"/>
        <v>102.66666666666666</v>
      </c>
      <c r="R1543">
        <f t="shared" si="99"/>
        <v>39.487179487179489</v>
      </c>
      <c r="S1543" t="s">
        <v>8321</v>
      </c>
      <c r="T1543" t="s">
        <v>8322</v>
      </c>
    </row>
    <row r="1544" spans="1:20" ht="43.5" x14ac:dyDescent="0.3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 s="9">
        <f t="shared" si="96"/>
        <v>41972.888773148152</v>
      </c>
      <c r="K1544">
        <v>1414700390</v>
      </c>
      <c r="L1544" s="12">
        <f t="shared" si="97"/>
        <v>41942.84710648148</v>
      </c>
      <c r="M1544" t="b">
        <v>0</v>
      </c>
      <c r="N1544">
        <v>1</v>
      </c>
      <c r="O1544" t="b">
        <v>0</v>
      </c>
      <c r="P1544" t="s">
        <v>8305</v>
      </c>
      <c r="Q1544" s="10">
        <f t="shared" si="98"/>
        <v>3.3333333333333333E-2</v>
      </c>
      <c r="R1544">
        <f t="shared" si="99"/>
        <v>1</v>
      </c>
      <c r="S1544" t="s">
        <v>8321</v>
      </c>
      <c r="T1544" t="s">
        <v>8363</v>
      </c>
    </row>
    <row r="1545" spans="1:20" ht="58" x14ac:dyDescent="0.3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 s="9">
        <f t="shared" si="96"/>
        <v>42005.700636574074</v>
      </c>
      <c r="K1545">
        <v>1417538935</v>
      </c>
      <c r="L1545" s="12">
        <f t="shared" si="97"/>
        <v>41975.700636574074</v>
      </c>
      <c r="M1545" t="b">
        <v>0</v>
      </c>
      <c r="N1545">
        <v>14</v>
      </c>
      <c r="O1545" t="b">
        <v>0</v>
      </c>
      <c r="P1545" t="s">
        <v>8305</v>
      </c>
      <c r="Q1545" s="10">
        <f t="shared" si="98"/>
        <v>30.866666666666664</v>
      </c>
      <c r="R1545">
        <f t="shared" si="99"/>
        <v>66.142857142857139</v>
      </c>
      <c r="S1545" t="s">
        <v>8321</v>
      </c>
      <c r="T1545" t="s">
        <v>8363</v>
      </c>
    </row>
    <row r="1546" spans="1:20" ht="43.5" x14ac:dyDescent="0.3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 s="9">
        <f t="shared" si="96"/>
        <v>41917.208333333336</v>
      </c>
      <c r="K1546">
        <v>1410966179</v>
      </c>
      <c r="L1546" s="12">
        <f t="shared" si="97"/>
        <v>41899.627071759263</v>
      </c>
      <c r="M1546" t="b">
        <v>0</v>
      </c>
      <c r="N1546">
        <v>0</v>
      </c>
      <c r="O1546" t="b">
        <v>0</v>
      </c>
      <c r="P1546" t="s">
        <v>8305</v>
      </c>
      <c r="Q1546" s="10">
        <f t="shared" si="98"/>
        <v>0</v>
      </c>
      <c r="R1546" t="e">
        <f t="shared" si="99"/>
        <v>#DIV/0!</v>
      </c>
      <c r="S1546" t="s">
        <v>8321</v>
      </c>
      <c r="T1546" t="s">
        <v>8363</v>
      </c>
    </row>
    <row r="1547" spans="1:20" ht="43.5" x14ac:dyDescent="0.3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 s="9">
        <f t="shared" si="96"/>
        <v>42082.610416666663</v>
      </c>
      <c r="K1547">
        <v>1424414350</v>
      </c>
      <c r="L1547" s="12">
        <f t="shared" si="97"/>
        <v>42055.277199074073</v>
      </c>
      <c r="M1547" t="b">
        <v>0</v>
      </c>
      <c r="N1547">
        <v>13</v>
      </c>
      <c r="O1547" t="b">
        <v>1</v>
      </c>
      <c r="P1547" t="s">
        <v>8271</v>
      </c>
      <c r="Q1547" s="10">
        <f t="shared" si="98"/>
        <v>102.03333333333333</v>
      </c>
      <c r="R1547">
        <f t="shared" si="99"/>
        <v>235.46153846153845</v>
      </c>
      <c r="S1547" t="s">
        <v>8321</v>
      </c>
      <c r="T1547" t="s">
        <v>8322</v>
      </c>
    </row>
    <row r="1548" spans="1:20" ht="43.5" x14ac:dyDescent="0.3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 s="9">
        <f t="shared" si="96"/>
        <v>42470.166666666672</v>
      </c>
      <c r="K1548">
        <v>1458336672</v>
      </c>
      <c r="L1548" s="12">
        <f t="shared" si="97"/>
        <v>42447.896666666667</v>
      </c>
      <c r="M1548" t="b">
        <v>0</v>
      </c>
      <c r="N1548">
        <v>36</v>
      </c>
      <c r="O1548" t="b">
        <v>1</v>
      </c>
      <c r="P1548" t="s">
        <v>8271</v>
      </c>
      <c r="Q1548" s="10">
        <f t="shared" si="98"/>
        <v>111.00000000000001</v>
      </c>
      <c r="R1548">
        <f t="shared" si="99"/>
        <v>92.5</v>
      </c>
      <c r="S1548" t="s">
        <v>8321</v>
      </c>
      <c r="T1548" t="s">
        <v>8322</v>
      </c>
    </row>
    <row r="1549" spans="1:20" ht="43.5" x14ac:dyDescent="0.3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 s="9">
        <f t="shared" si="96"/>
        <v>42203.970127314817</v>
      </c>
      <c r="K1549">
        <v>1434669419</v>
      </c>
      <c r="L1549" s="12">
        <f t="shared" si="97"/>
        <v>42173.970127314817</v>
      </c>
      <c r="M1549" t="b">
        <v>0</v>
      </c>
      <c r="N1549">
        <v>58</v>
      </c>
      <c r="O1549" t="b">
        <v>1</v>
      </c>
      <c r="P1549" t="s">
        <v>8271</v>
      </c>
      <c r="Q1549" s="10">
        <f t="shared" si="98"/>
        <v>103.17033333333335</v>
      </c>
      <c r="R1549">
        <f t="shared" si="99"/>
        <v>53.363965517241382</v>
      </c>
      <c r="S1549" t="s">
        <v>8321</v>
      </c>
      <c r="T1549" t="s">
        <v>8322</v>
      </c>
    </row>
    <row r="1550" spans="1:20" ht="58" x14ac:dyDescent="0.3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 s="9">
        <f t="shared" si="96"/>
        <v>41908.946574074071</v>
      </c>
      <c r="K1550">
        <v>1409179384</v>
      </c>
      <c r="L1550" s="12">
        <f t="shared" si="97"/>
        <v>41878.946574074071</v>
      </c>
      <c r="M1550" t="b">
        <v>0</v>
      </c>
      <c r="N1550">
        <v>57</v>
      </c>
      <c r="O1550" t="b">
        <v>1</v>
      </c>
      <c r="P1550" t="s">
        <v>8271</v>
      </c>
      <c r="Q1550" s="10">
        <f t="shared" si="98"/>
        <v>101.53333333333335</v>
      </c>
      <c r="R1550">
        <f t="shared" si="99"/>
        <v>53.438596491228068</v>
      </c>
      <c r="S1550" t="s">
        <v>8321</v>
      </c>
      <c r="T1550" t="s">
        <v>8322</v>
      </c>
    </row>
    <row r="1551" spans="1:20" ht="43.5" x14ac:dyDescent="0.3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 s="9">
        <f t="shared" si="96"/>
        <v>42648.454097222217</v>
      </c>
      <c r="K1551">
        <v>1473850434</v>
      </c>
      <c r="L1551" s="12">
        <f t="shared" si="97"/>
        <v>42627.454097222217</v>
      </c>
      <c r="M1551" t="b">
        <v>0</v>
      </c>
      <c r="N1551">
        <v>34</v>
      </c>
      <c r="O1551" t="b">
        <v>1</v>
      </c>
      <c r="P1551" t="s">
        <v>8271</v>
      </c>
      <c r="Q1551" s="10">
        <f t="shared" si="98"/>
        <v>112.76666666666667</v>
      </c>
      <c r="R1551">
        <f t="shared" si="99"/>
        <v>99.5</v>
      </c>
      <c r="S1551" t="s">
        <v>8321</v>
      </c>
      <c r="T1551" t="s">
        <v>8322</v>
      </c>
    </row>
    <row r="1552" spans="1:20" ht="43.5" x14ac:dyDescent="0.3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 s="9">
        <f t="shared" si="96"/>
        <v>41806.290972222225</v>
      </c>
      <c r="K1552">
        <v>1399998418</v>
      </c>
      <c r="L1552" s="12">
        <f t="shared" si="97"/>
        <v>41772.685393518521</v>
      </c>
      <c r="M1552" t="b">
        <v>0</v>
      </c>
      <c r="N1552">
        <v>67</v>
      </c>
      <c r="O1552" t="b">
        <v>1</v>
      </c>
      <c r="P1552" t="s">
        <v>8271</v>
      </c>
      <c r="Q1552" s="10">
        <f t="shared" si="98"/>
        <v>139.19999999999999</v>
      </c>
      <c r="R1552">
        <f t="shared" si="99"/>
        <v>62.328358208955223</v>
      </c>
      <c r="S1552" t="s">
        <v>8321</v>
      </c>
      <c r="T1552" t="s">
        <v>8322</v>
      </c>
    </row>
    <row r="1553" spans="1:20" ht="43.5" x14ac:dyDescent="0.3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 s="9">
        <f t="shared" si="96"/>
        <v>41859.787083333329</v>
      </c>
      <c r="K1553">
        <v>1404932004</v>
      </c>
      <c r="L1553" s="12">
        <f t="shared" si="97"/>
        <v>41829.787083333329</v>
      </c>
      <c r="M1553" t="b">
        <v>0</v>
      </c>
      <c r="N1553">
        <v>39</v>
      </c>
      <c r="O1553" t="b">
        <v>1</v>
      </c>
      <c r="P1553" t="s">
        <v>8271</v>
      </c>
      <c r="Q1553" s="10">
        <f t="shared" si="98"/>
        <v>109.16666666666666</v>
      </c>
      <c r="R1553">
        <f t="shared" si="99"/>
        <v>83.974358974358978</v>
      </c>
      <c r="S1553" t="s">
        <v>8321</v>
      </c>
      <c r="T1553" t="s">
        <v>8322</v>
      </c>
    </row>
    <row r="1554" spans="1:20" ht="43.5" x14ac:dyDescent="0.3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 s="9">
        <f t="shared" si="96"/>
        <v>42176.934027777781</v>
      </c>
      <c r="K1554">
        <v>1432410639</v>
      </c>
      <c r="L1554" s="12">
        <f t="shared" si="97"/>
        <v>42147.826840277776</v>
      </c>
      <c r="M1554" t="b">
        <v>0</v>
      </c>
      <c r="N1554">
        <v>62</v>
      </c>
      <c r="O1554" t="b">
        <v>1</v>
      </c>
      <c r="P1554" t="s">
        <v>8271</v>
      </c>
      <c r="Q1554" s="10">
        <f t="shared" si="98"/>
        <v>118.33333333333333</v>
      </c>
      <c r="R1554">
        <f t="shared" si="99"/>
        <v>57.258064516129032</v>
      </c>
      <c r="S1554" t="s">
        <v>8321</v>
      </c>
      <c r="T1554" t="s">
        <v>8322</v>
      </c>
    </row>
    <row r="1555" spans="1:20" ht="58" x14ac:dyDescent="0.3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 s="9">
        <f t="shared" si="96"/>
        <v>42561.957638888889</v>
      </c>
      <c r="K1555">
        <v>1464958484</v>
      </c>
      <c r="L1555" s="12">
        <f t="shared" si="97"/>
        <v>42524.53800925926</v>
      </c>
      <c r="M1555" t="b">
        <v>0</v>
      </c>
      <c r="N1555">
        <v>21</v>
      </c>
      <c r="O1555" t="b">
        <v>1</v>
      </c>
      <c r="P1555" t="s">
        <v>8271</v>
      </c>
      <c r="Q1555" s="10">
        <f t="shared" si="98"/>
        <v>109.16666666666666</v>
      </c>
      <c r="R1555">
        <f t="shared" si="99"/>
        <v>155.95238095238096</v>
      </c>
      <c r="S1555" t="s">
        <v>8321</v>
      </c>
      <c r="T1555" t="s">
        <v>8322</v>
      </c>
    </row>
    <row r="1556" spans="1:20" ht="43.5" x14ac:dyDescent="0.3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 s="9">
        <f t="shared" si="96"/>
        <v>42299.126226851848</v>
      </c>
      <c r="K1556">
        <v>1442890906</v>
      </c>
      <c r="L1556" s="12">
        <f t="shared" si="97"/>
        <v>42269.126226851848</v>
      </c>
      <c r="M1556" t="b">
        <v>0</v>
      </c>
      <c r="N1556">
        <v>0</v>
      </c>
      <c r="O1556" t="b">
        <v>0</v>
      </c>
      <c r="P1556" t="s">
        <v>8305</v>
      </c>
      <c r="Q1556" s="10">
        <f t="shared" si="98"/>
        <v>0</v>
      </c>
      <c r="R1556" t="e">
        <f t="shared" si="99"/>
        <v>#DIV/0!</v>
      </c>
      <c r="S1556" t="s">
        <v>8321</v>
      </c>
      <c r="T1556" t="s">
        <v>8363</v>
      </c>
    </row>
    <row r="1557" spans="1:20" ht="58" x14ac:dyDescent="0.3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 s="9">
        <f t="shared" si="96"/>
        <v>42090</v>
      </c>
      <c r="K1557">
        <v>1422656201</v>
      </c>
      <c r="L1557" s="12">
        <f t="shared" si="97"/>
        <v>42034.928252314814</v>
      </c>
      <c r="M1557" t="b">
        <v>0</v>
      </c>
      <c r="N1557">
        <v>65</v>
      </c>
      <c r="O1557" t="b">
        <v>1</v>
      </c>
      <c r="P1557" t="s">
        <v>8271</v>
      </c>
      <c r="Q1557" s="10">
        <f t="shared" si="98"/>
        <v>152.66666666666666</v>
      </c>
      <c r="R1557">
        <f t="shared" si="99"/>
        <v>70.461538461538467</v>
      </c>
      <c r="S1557" t="s">
        <v>8321</v>
      </c>
      <c r="T1557" t="s">
        <v>8322</v>
      </c>
    </row>
    <row r="1558" spans="1:20" ht="58" x14ac:dyDescent="0.3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 s="9">
        <f t="shared" si="96"/>
        <v>42173.445219907408</v>
      </c>
      <c r="K1558">
        <v>1432032067</v>
      </c>
      <c r="L1558" s="12">
        <f t="shared" si="97"/>
        <v>42143.445219907408</v>
      </c>
      <c r="M1558" t="b">
        <v>0</v>
      </c>
      <c r="N1558">
        <v>57</v>
      </c>
      <c r="O1558" t="b">
        <v>1</v>
      </c>
      <c r="P1558" t="s">
        <v>8271</v>
      </c>
      <c r="Q1558" s="10">
        <f t="shared" si="98"/>
        <v>109.03333333333333</v>
      </c>
      <c r="R1558">
        <f t="shared" si="99"/>
        <v>57.385964912280699</v>
      </c>
      <c r="S1558" t="s">
        <v>8321</v>
      </c>
      <c r="T1558" t="s">
        <v>8322</v>
      </c>
    </row>
    <row r="1559" spans="1:20" ht="43.5" x14ac:dyDescent="0.3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 s="9">
        <f t="shared" si="96"/>
        <v>42357.826377314821</v>
      </c>
      <c r="K1559">
        <v>1447098599</v>
      </c>
      <c r="L1559" s="12">
        <f t="shared" si="97"/>
        <v>42317.826377314821</v>
      </c>
      <c r="M1559" t="b">
        <v>0</v>
      </c>
      <c r="N1559">
        <v>1</v>
      </c>
      <c r="O1559" t="b">
        <v>0</v>
      </c>
      <c r="P1559" t="s">
        <v>8271</v>
      </c>
      <c r="Q1559" s="10">
        <f t="shared" si="98"/>
        <v>0.83333333333333337</v>
      </c>
      <c r="R1559">
        <f t="shared" si="99"/>
        <v>25</v>
      </c>
      <c r="S1559" t="s">
        <v>8321</v>
      </c>
      <c r="T1559" t="s">
        <v>8322</v>
      </c>
    </row>
    <row r="1560" spans="1:20" ht="43.5" x14ac:dyDescent="0.3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 s="9">
        <f t="shared" si="96"/>
        <v>42688.509745370371</v>
      </c>
      <c r="K1560">
        <v>1476962042</v>
      </c>
      <c r="L1560" s="12">
        <f t="shared" si="97"/>
        <v>42663.468078703707</v>
      </c>
      <c r="M1560" t="b">
        <v>0</v>
      </c>
      <c r="N1560">
        <v>31</v>
      </c>
      <c r="O1560" t="b">
        <v>0</v>
      </c>
      <c r="P1560" t="s">
        <v>8271</v>
      </c>
      <c r="Q1560" s="10">
        <f t="shared" si="98"/>
        <v>48.833333333333336</v>
      </c>
      <c r="R1560">
        <f t="shared" si="99"/>
        <v>47.258064516129032</v>
      </c>
      <c r="S1560" t="s">
        <v>8321</v>
      </c>
      <c r="T1560" t="s">
        <v>8322</v>
      </c>
    </row>
    <row r="1561" spans="1:20" ht="43.5" x14ac:dyDescent="0.3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 s="9">
        <f t="shared" si="96"/>
        <v>41938.75</v>
      </c>
      <c r="K1561">
        <v>1413291655</v>
      </c>
      <c r="L1561" s="12">
        <f t="shared" si="97"/>
        <v>41926.542303240742</v>
      </c>
      <c r="M1561" t="b">
        <v>0</v>
      </c>
      <c r="N1561">
        <v>0</v>
      </c>
      <c r="O1561" t="b">
        <v>0</v>
      </c>
      <c r="P1561" t="s">
        <v>8271</v>
      </c>
      <c r="Q1561" s="10">
        <f t="shared" si="98"/>
        <v>0</v>
      </c>
      <c r="R1561" t="e">
        <f t="shared" si="99"/>
        <v>#DIV/0!</v>
      </c>
      <c r="S1561" t="s">
        <v>8321</v>
      </c>
      <c r="T1561" t="s">
        <v>8322</v>
      </c>
    </row>
    <row r="1562" spans="1:20" ht="58" x14ac:dyDescent="0.3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 s="9">
        <f t="shared" si="96"/>
        <v>42281.656782407401</v>
      </c>
      <c r="K1562">
        <v>1438789546</v>
      </c>
      <c r="L1562" s="12">
        <f t="shared" si="97"/>
        <v>42221.656782407401</v>
      </c>
      <c r="M1562" t="b">
        <v>0</v>
      </c>
      <c r="N1562">
        <v>23</v>
      </c>
      <c r="O1562" t="b">
        <v>0</v>
      </c>
      <c r="P1562" t="s">
        <v>8271</v>
      </c>
      <c r="Q1562" s="10">
        <f t="shared" si="98"/>
        <v>43.833333333333336</v>
      </c>
      <c r="R1562">
        <f t="shared" si="99"/>
        <v>57.173913043478258</v>
      </c>
      <c r="S1562" t="s">
        <v>8321</v>
      </c>
      <c r="T1562" t="s">
        <v>8322</v>
      </c>
    </row>
    <row r="1563" spans="1:20" ht="58" x14ac:dyDescent="0.3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 s="9">
        <f t="shared" si="96"/>
        <v>42645.142870370371</v>
      </c>
      <c r="K1563">
        <v>1472786744</v>
      </c>
      <c r="L1563" s="12">
        <f t="shared" si="97"/>
        <v>42615.142870370371</v>
      </c>
      <c r="M1563" t="b">
        <v>0</v>
      </c>
      <c r="N1563">
        <v>2</v>
      </c>
      <c r="O1563" t="b">
        <v>0</v>
      </c>
      <c r="P1563" t="s">
        <v>8271</v>
      </c>
      <c r="Q1563" s="10">
        <f t="shared" si="98"/>
        <v>3.3666666666666663</v>
      </c>
      <c r="R1563">
        <f t="shared" si="99"/>
        <v>50.5</v>
      </c>
      <c r="S1563" t="s">
        <v>8321</v>
      </c>
      <c r="T1563" t="s">
        <v>8322</v>
      </c>
    </row>
    <row r="1564" spans="1:20" ht="43.5" x14ac:dyDescent="0.3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 s="9">
        <f t="shared" si="96"/>
        <v>42372.845555555556</v>
      </c>
      <c r="K1564">
        <v>1449260256</v>
      </c>
      <c r="L1564" s="12">
        <f t="shared" si="97"/>
        <v>42342.845555555556</v>
      </c>
      <c r="M1564" t="b">
        <v>0</v>
      </c>
      <c r="N1564">
        <v>4</v>
      </c>
      <c r="O1564" t="b">
        <v>0</v>
      </c>
      <c r="P1564" t="s">
        <v>8271</v>
      </c>
      <c r="Q1564" s="10">
        <f t="shared" si="98"/>
        <v>1.5</v>
      </c>
      <c r="R1564">
        <f t="shared" si="99"/>
        <v>11.25</v>
      </c>
      <c r="S1564" t="s">
        <v>8321</v>
      </c>
      <c r="T1564" t="s">
        <v>8322</v>
      </c>
    </row>
    <row r="1565" spans="1:20" ht="58" x14ac:dyDescent="0.3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 s="9">
        <f t="shared" si="96"/>
        <v>42316.791446759264</v>
      </c>
      <c r="K1565">
        <v>1444413581</v>
      </c>
      <c r="L1565" s="12">
        <f t="shared" si="97"/>
        <v>42286.749780092592</v>
      </c>
      <c r="M1565" t="b">
        <v>0</v>
      </c>
      <c r="N1565">
        <v>0</v>
      </c>
      <c r="O1565" t="b">
        <v>0</v>
      </c>
      <c r="P1565" t="s">
        <v>8271</v>
      </c>
      <c r="Q1565" s="10">
        <f t="shared" si="98"/>
        <v>0</v>
      </c>
      <c r="R1565" t="e">
        <f t="shared" si="99"/>
        <v>#DIV/0!</v>
      </c>
      <c r="S1565" t="s">
        <v>8321</v>
      </c>
      <c r="T1565" t="s">
        <v>8322</v>
      </c>
    </row>
    <row r="1566" spans="1:20" ht="43.5" x14ac:dyDescent="0.3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 s="9">
        <f t="shared" si="96"/>
        <v>41963.669444444444</v>
      </c>
      <c r="K1566">
        <v>1415341464</v>
      </c>
      <c r="L1566" s="12">
        <f t="shared" si="97"/>
        <v>41950.26694444444</v>
      </c>
      <c r="M1566" t="b">
        <v>0</v>
      </c>
      <c r="N1566">
        <v>17</v>
      </c>
      <c r="O1566" t="b">
        <v>0</v>
      </c>
      <c r="P1566" t="s">
        <v>8271</v>
      </c>
      <c r="Q1566" s="10">
        <f t="shared" si="98"/>
        <v>16.566666666666666</v>
      </c>
      <c r="R1566">
        <f t="shared" si="99"/>
        <v>29.235294117647058</v>
      </c>
      <c r="S1566" t="s">
        <v>8321</v>
      </c>
      <c r="T1566" t="s">
        <v>8322</v>
      </c>
    </row>
    <row r="1567" spans="1:20" ht="43.5" x14ac:dyDescent="0.3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 s="9">
        <f t="shared" si="96"/>
        <v>42099.349780092598</v>
      </c>
      <c r="K1567">
        <v>1425633821</v>
      </c>
      <c r="L1567" s="12">
        <f t="shared" si="97"/>
        <v>42069.391446759255</v>
      </c>
      <c r="M1567" t="b">
        <v>0</v>
      </c>
      <c r="N1567">
        <v>0</v>
      </c>
      <c r="O1567" t="b">
        <v>0</v>
      </c>
      <c r="P1567" t="s">
        <v>8271</v>
      </c>
      <c r="Q1567" s="10">
        <f t="shared" si="98"/>
        <v>0</v>
      </c>
      <c r="R1567" t="e">
        <f t="shared" si="99"/>
        <v>#DIV/0!</v>
      </c>
      <c r="S1567" t="s">
        <v>8321</v>
      </c>
      <c r="T1567" t="s">
        <v>8322</v>
      </c>
    </row>
    <row r="1568" spans="1:20" ht="43.5" x14ac:dyDescent="0.3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 s="9">
        <f t="shared" si="96"/>
        <v>41932.807696759257</v>
      </c>
      <c r="K1568">
        <v>1408648985</v>
      </c>
      <c r="L1568" s="12">
        <f t="shared" si="97"/>
        <v>41872.807696759257</v>
      </c>
      <c r="M1568" t="b">
        <v>0</v>
      </c>
      <c r="N1568">
        <v>2</v>
      </c>
      <c r="O1568" t="b">
        <v>0</v>
      </c>
      <c r="P1568" t="s">
        <v>8271</v>
      </c>
      <c r="Q1568" s="10">
        <f t="shared" si="98"/>
        <v>1.3333333333333335</v>
      </c>
      <c r="R1568">
        <f t="shared" si="99"/>
        <v>20</v>
      </c>
      <c r="S1568" t="s">
        <v>8321</v>
      </c>
      <c r="T1568" t="s">
        <v>8322</v>
      </c>
    </row>
    <row r="1569" spans="1:20" ht="58" x14ac:dyDescent="0.3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 s="9">
        <f t="shared" si="96"/>
        <v>42789.041666666672</v>
      </c>
      <c r="K1569">
        <v>1486077481</v>
      </c>
      <c r="L1569" s="12">
        <f t="shared" si="97"/>
        <v>42768.97084490741</v>
      </c>
      <c r="M1569" t="b">
        <v>0</v>
      </c>
      <c r="N1569">
        <v>7</v>
      </c>
      <c r="O1569" t="b">
        <v>0</v>
      </c>
      <c r="P1569" t="s">
        <v>8271</v>
      </c>
      <c r="Q1569" s="10">
        <f t="shared" si="98"/>
        <v>7.166666666666667</v>
      </c>
      <c r="R1569">
        <f t="shared" si="99"/>
        <v>30.714285714285715</v>
      </c>
      <c r="S1569" t="s">
        <v>8321</v>
      </c>
      <c r="T1569" t="s">
        <v>8322</v>
      </c>
    </row>
    <row r="1570" spans="1:20" ht="58" x14ac:dyDescent="0.3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 s="9">
        <f t="shared" si="96"/>
        <v>41925.878657407404</v>
      </c>
      <c r="K1570">
        <v>1408050316</v>
      </c>
      <c r="L1570" s="12">
        <f t="shared" si="97"/>
        <v>41865.878657407404</v>
      </c>
      <c r="M1570" t="b">
        <v>0</v>
      </c>
      <c r="N1570">
        <v>13</v>
      </c>
      <c r="O1570" t="b">
        <v>0</v>
      </c>
      <c r="P1570" t="s">
        <v>8271</v>
      </c>
      <c r="Q1570" s="10">
        <f t="shared" si="98"/>
        <v>37.533333333333339</v>
      </c>
      <c r="R1570">
        <f t="shared" si="99"/>
        <v>86.615384615384613</v>
      </c>
      <c r="S1570" t="s">
        <v>8321</v>
      </c>
      <c r="T1570" t="s">
        <v>8322</v>
      </c>
    </row>
    <row r="1571" spans="1:20" ht="43.5" x14ac:dyDescent="0.3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 s="9">
        <f t="shared" si="96"/>
        <v>42540.938900462963</v>
      </c>
      <c r="K1571">
        <v>1463783521</v>
      </c>
      <c r="L1571" s="12">
        <f t="shared" si="97"/>
        <v>42510.938900462963</v>
      </c>
      <c r="M1571" t="b">
        <v>0</v>
      </c>
      <c r="N1571">
        <v>1</v>
      </c>
      <c r="O1571" t="b">
        <v>0</v>
      </c>
      <c r="P1571" t="s">
        <v>8271</v>
      </c>
      <c r="Q1571" s="10">
        <f t="shared" si="98"/>
        <v>0.16666666666666669</v>
      </c>
      <c r="R1571">
        <f t="shared" si="99"/>
        <v>5</v>
      </c>
      <c r="S1571" t="s">
        <v>8321</v>
      </c>
      <c r="T1571" t="s">
        <v>8322</v>
      </c>
    </row>
    <row r="1572" spans="1:20" ht="43.5" x14ac:dyDescent="0.3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 s="9">
        <f t="shared" si="96"/>
        <v>42535.787500000006</v>
      </c>
      <c r="K1572">
        <v>1463849116</v>
      </c>
      <c r="L1572" s="12">
        <f t="shared" si="97"/>
        <v>42511.698101851856</v>
      </c>
      <c r="M1572" t="b">
        <v>0</v>
      </c>
      <c r="N1572">
        <v>0</v>
      </c>
      <c r="O1572" t="b">
        <v>0</v>
      </c>
      <c r="P1572" t="s">
        <v>8271</v>
      </c>
      <c r="Q1572" s="10">
        <f t="shared" si="98"/>
        <v>0</v>
      </c>
      <c r="R1572" t="e">
        <f t="shared" si="99"/>
        <v>#DIV/0!</v>
      </c>
      <c r="S1572" t="s">
        <v>8321</v>
      </c>
      <c r="T1572" t="s">
        <v>8322</v>
      </c>
    </row>
    <row r="1573" spans="1:20" ht="58" x14ac:dyDescent="0.3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 s="9">
        <f t="shared" si="96"/>
        <v>42652.436412037037</v>
      </c>
      <c r="K1573">
        <v>1473416906</v>
      </c>
      <c r="L1573" s="12">
        <f t="shared" si="97"/>
        <v>42622.436412037037</v>
      </c>
      <c r="M1573" t="b">
        <v>0</v>
      </c>
      <c r="N1573">
        <v>1</v>
      </c>
      <c r="O1573" t="b">
        <v>0</v>
      </c>
      <c r="P1573" t="s">
        <v>8271</v>
      </c>
      <c r="Q1573" s="10">
        <f t="shared" si="98"/>
        <v>0.33333333333333337</v>
      </c>
      <c r="R1573">
        <f t="shared" si="99"/>
        <v>10</v>
      </c>
      <c r="S1573" t="s">
        <v>8321</v>
      </c>
      <c r="T1573" t="s">
        <v>8322</v>
      </c>
    </row>
    <row r="1574" spans="1:20" ht="43.5" x14ac:dyDescent="0.3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 s="9">
        <f t="shared" si="96"/>
        <v>42670.278171296297</v>
      </c>
      <c r="K1574">
        <v>1474958434</v>
      </c>
      <c r="L1574" s="12">
        <f t="shared" si="97"/>
        <v>42640.278171296297</v>
      </c>
      <c r="M1574" t="b">
        <v>0</v>
      </c>
      <c r="N1574">
        <v>14</v>
      </c>
      <c r="O1574" t="b">
        <v>0</v>
      </c>
      <c r="P1574" t="s">
        <v>8271</v>
      </c>
      <c r="Q1574" s="10">
        <f t="shared" si="98"/>
        <v>21.366666666666667</v>
      </c>
      <c r="R1574">
        <f t="shared" si="99"/>
        <v>45.785714285714285</v>
      </c>
      <c r="S1574" t="s">
        <v>8321</v>
      </c>
      <c r="T1574" t="s">
        <v>8322</v>
      </c>
    </row>
    <row r="1575" spans="1:20" ht="43.5" x14ac:dyDescent="0.3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 s="9">
        <f t="shared" si="96"/>
        <v>42797.208333333328</v>
      </c>
      <c r="K1575">
        <v>1485909937</v>
      </c>
      <c r="L1575" s="12">
        <f t="shared" si="97"/>
        <v>42767.031678240746</v>
      </c>
      <c r="M1575" t="b">
        <v>0</v>
      </c>
      <c r="N1575">
        <v>1</v>
      </c>
      <c r="O1575" t="b">
        <v>0</v>
      </c>
      <c r="P1575" t="s">
        <v>8271</v>
      </c>
      <c r="Q1575" s="10">
        <f t="shared" si="98"/>
        <v>1.9666666666666666</v>
      </c>
      <c r="R1575">
        <f t="shared" si="99"/>
        <v>59</v>
      </c>
      <c r="S1575" t="s">
        <v>8321</v>
      </c>
      <c r="T1575" t="s">
        <v>8322</v>
      </c>
    </row>
    <row r="1576" spans="1:20" ht="43.5" x14ac:dyDescent="0.3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 s="9">
        <f t="shared" si="96"/>
        <v>42059.135879629626</v>
      </c>
      <c r="K1576">
        <v>1422155740</v>
      </c>
      <c r="L1576" s="12">
        <f t="shared" si="97"/>
        <v>42029.135879629626</v>
      </c>
      <c r="M1576" t="b">
        <v>0</v>
      </c>
      <c r="N1576">
        <v>6</v>
      </c>
      <c r="O1576" t="b">
        <v>0</v>
      </c>
      <c r="P1576" t="s">
        <v>8271</v>
      </c>
      <c r="Q1576" s="10">
        <f t="shared" si="98"/>
        <v>3.1333333333333333</v>
      </c>
      <c r="R1576">
        <f t="shared" si="99"/>
        <v>15.666666666666666</v>
      </c>
      <c r="S1576" t="s">
        <v>8321</v>
      </c>
      <c r="T1576" t="s">
        <v>8322</v>
      </c>
    </row>
    <row r="1577" spans="1:20" ht="43.5" x14ac:dyDescent="0.3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 s="9">
        <f t="shared" si="96"/>
        <v>42056.458333333328</v>
      </c>
      <c r="K1577">
        <v>1421812637</v>
      </c>
      <c r="L1577" s="12">
        <f t="shared" si="97"/>
        <v>42025.164780092593</v>
      </c>
      <c r="M1577" t="b">
        <v>0</v>
      </c>
      <c r="N1577">
        <v>38</v>
      </c>
      <c r="O1577" t="b">
        <v>1</v>
      </c>
      <c r="P1577" t="s">
        <v>8305</v>
      </c>
      <c r="Q1577" s="10">
        <f t="shared" si="98"/>
        <v>105.0967741935484</v>
      </c>
      <c r="R1577">
        <f t="shared" si="99"/>
        <v>85.736842105263165</v>
      </c>
      <c r="S1577" t="s">
        <v>8321</v>
      </c>
      <c r="T1577" t="s">
        <v>8363</v>
      </c>
    </row>
    <row r="1578" spans="1:20" ht="29" x14ac:dyDescent="0.3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 s="9">
        <f t="shared" si="96"/>
        <v>42236.835370370376</v>
      </c>
      <c r="K1578">
        <v>1437508976</v>
      </c>
      <c r="L1578" s="12">
        <f t="shared" si="97"/>
        <v>42206.835370370376</v>
      </c>
      <c r="M1578" t="b">
        <v>1</v>
      </c>
      <c r="N1578">
        <v>74</v>
      </c>
      <c r="O1578" t="b">
        <v>1</v>
      </c>
      <c r="P1578" t="s">
        <v>8271</v>
      </c>
      <c r="Q1578" s="10">
        <f t="shared" si="98"/>
        <v>109.51612903225806</v>
      </c>
      <c r="R1578">
        <f t="shared" si="99"/>
        <v>45.878378378378379</v>
      </c>
      <c r="S1578" t="s">
        <v>8321</v>
      </c>
      <c r="T1578" t="s">
        <v>8322</v>
      </c>
    </row>
    <row r="1579" spans="1:20" ht="29" x14ac:dyDescent="0.3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 s="9">
        <f t="shared" si="96"/>
        <v>41309.496840277774</v>
      </c>
      <c r="K1579">
        <v>1357127727</v>
      </c>
      <c r="L1579" s="12">
        <f t="shared" si="97"/>
        <v>41276.496840277774</v>
      </c>
      <c r="M1579" t="b">
        <v>0</v>
      </c>
      <c r="N1579">
        <v>45</v>
      </c>
      <c r="O1579" t="b">
        <v>0</v>
      </c>
      <c r="P1579" t="s">
        <v>8278</v>
      </c>
      <c r="Q1579" s="10">
        <f t="shared" si="98"/>
        <v>40.799492385786799</v>
      </c>
      <c r="R1579">
        <f t="shared" si="99"/>
        <v>28.577777777777779</v>
      </c>
      <c r="S1579" t="s">
        <v>8329</v>
      </c>
      <c r="T1579" t="s">
        <v>8332</v>
      </c>
    </row>
    <row r="1580" spans="1:20" ht="43.5" x14ac:dyDescent="0.3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 s="9">
        <f t="shared" si="96"/>
        <v>41250.979166666664</v>
      </c>
      <c r="K1580">
        <v>1351796674</v>
      </c>
      <c r="L1580" s="12">
        <f t="shared" si="97"/>
        <v>41214.79483796296</v>
      </c>
      <c r="M1580" t="b">
        <v>0</v>
      </c>
      <c r="N1580">
        <v>60</v>
      </c>
      <c r="O1580" t="b">
        <v>1</v>
      </c>
      <c r="P1580" t="s">
        <v>8266</v>
      </c>
      <c r="Q1580" s="10">
        <f t="shared" si="98"/>
        <v>106.25</v>
      </c>
      <c r="R1580">
        <f t="shared" si="99"/>
        <v>56.666666666666664</v>
      </c>
      <c r="S1580" t="s">
        <v>8314</v>
      </c>
      <c r="T1580" t="s">
        <v>8316</v>
      </c>
    </row>
    <row r="1581" spans="1:20" ht="58" x14ac:dyDescent="0.3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 s="9">
        <f t="shared" si="96"/>
        <v>41424.703993055555</v>
      </c>
      <c r="K1581">
        <v>1368723225</v>
      </c>
      <c r="L1581" s="12">
        <f t="shared" si="97"/>
        <v>41410.703993055555</v>
      </c>
      <c r="M1581" t="b">
        <v>0</v>
      </c>
      <c r="N1581">
        <v>0</v>
      </c>
      <c r="O1581" t="b">
        <v>0</v>
      </c>
      <c r="P1581" t="s">
        <v>8282</v>
      </c>
      <c r="Q1581" s="10">
        <f t="shared" si="98"/>
        <v>0</v>
      </c>
      <c r="R1581" t="e">
        <f t="shared" si="99"/>
        <v>#DIV/0!</v>
      </c>
      <c r="S1581" t="s">
        <v>8337</v>
      </c>
      <c r="T1581" t="s">
        <v>8338</v>
      </c>
    </row>
    <row r="1582" spans="1:20" ht="43.5" x14ac:dyDescent="0.3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 s="9">
        <f t="shared" si="96"/>
        <v>40729.021597222221</v>
      </c>
      <c r="K1582">
        <v>1306197066</v>
      </c>
      <c r="L1582" s="12">
        <f t="shared" si="97"/>
        <v>40687.021597222221</v>
      </c>
      <c r="M1582" t="b">
        <v>0</v>
      </c>
      <c r="N1582">
        <v>75</v>
      </c>
      <c r="O1582" t="b">
        <v>1</v>
      </c>
      <c r="P1582" t="s">
        <v>8279</v>
      </c>
      <c r="Q1582" s="10">
        <f t="shared" si="98"/>
        <v>100.3125</v>
      </c>
      <c r="R1582">
        <f t="shared" si="99"/>
        <v>42.8</v>
      </c>
      <c r="S1582" t="s">
        <v>8329</v>
      </c>
      <c r="T1582" t="s">
        <v>8333</v>
      </c>
    </row>
    <row r="1583" spans="1:20" ht="58" x14ac:dyDescent="0.3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 s="9">
        <f t="shared" si="96"/>
        <v>42711.047939814816</v>
      </c>
      <c r="K1583">
        <v>1475885342</v>
      </c>
      <c r="L1583" s="12">
        <f t="shared" si="97"/>
        <v>42651.006273148145</v>
      </c>
      <c r="M1583" t="b">
        <v>0</v>
      </c>
      <c r="N1583">
        <v>0</v>
      </c>
      <c r="O1583" t="b">
        <v>0</v>
      </c>
      <c r="P1583" t="s">
        <v>8296</v>
      </c>
      <c r="Q1583" s="10">
        <f t="shared" si="98"/>
        <v>0</v>
      </c>
      <c r="R1583" t="e">
        <f t="shared" si="99"/>
        <v>#DIV/0!</v>
      </c>
      <c r="S1583" t="s">
        <v>8342</v>
      </c>
      <c r="T1583" t="s">
        <v>8354</v>
      </c>
    </row>
    <row r="1584" spans="1:20" ht="43.5" x14ac:dyDescent="0.3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 s="9">
        <f t="shared" si="96"/>
        <v>41946.370023148149</v>
      </c>
      <c r="K1584">
        <v>1412149970</v>
      </c>
      <c r="L1584" s="12">
        <f t="shared" si="97"/>
        <v>41913.328356481477</v>
      </c>
      <c r="M1584" t="b">
        <v>0</v>
      </c>
      <c r="N1584">
        <v>55</v>
      </c>
      <c r="O1584" t="b">
        <v>1</v>
      </c>
      <c r="P1584" t="s">
        <v>8279</v>
      </c>
      <c r="Q1584" s="10">
        <f t="shared" si="98"/>
        <v>105.02249999999999</v>
      </c>
      <c r="R1584">
        <f t="shared" si="99"/>
        <v>61.103999999999999</v>
      </c>
      <c r="S1584" t="s">
        <v>8329</v>
      </c>
      <c r="T1584" t="s">
        <v>8333</v>
      </c>
    </row>
    <row r="1585" spans="1:20" ht="43.5" x14ac:dyDescent="0.3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 s="9">
        <f t="shared" si="96"/>
        <v>41882.658310185187</v>
      </c>
      <c r="K1585">
        <v>1406908078</v>
      </c>
      <c r="L1585" s="12">
        <f t="shared" si="97"/>
        <v>41852.658310185187</v>
      </c>
      <c r="M1585" t="b">
        <v>0</v>
      </c>
      <c r="N1585">
        <v>43</v>
      </c>
      <c r="O1585" t="b">
        <v>1</v>
      </c>
      <c r="P1585" t="s">
        <v>8271</v>
      </c>
      <c r="Q1585" s="10">
        <f t="shared" si="98"/>
        <v>100.15624999999999</v>
      </c>
      <c r="R1585">
        <f t="shared" si="99"/>
        <v>74.534883720930239</v>
      </c>
      <c r="S1585" t="s">
        <v>8321</v>
      </c>
      <c r="T1585" t="s">
        <v>8322</v>
      </c>
    </row>
    <row r="1586" spans="1:20" ht="43.5" x14ac:dyDescent="0.3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 s="9">
        <f t="shared" si="96"/>
        <v>41898.875</v>
      </c>
      <c r="K1586">
        <v>1408313438</v>
      </c>
      <c r="L1586" s="12">
        <f t="shared" si="97"/>
        <v>41868.924050925925</v>
      </c>
      <c r="M1586" t="b">
        <v>1</v>
      </c>
      <c r="N1586">
        <v>70</v>
      </c>
      <c r="O1586" t="b">
        <v>1</v>
      </c>
      <c r="P1586" t="s">
        <v>8271</v>
      </c>
      <c r="Q1586" s="10">
        <f t="shared" si="98"/>
        <v>102.18750000000001</v>
      </c>
      <c r="R1586">
        <f t="shared" si="99"/>
        <v>46.714285714285715</v>
      </c>
      <c r="S1586" t="s">
        <v>8321</v>
      </c>
      <c r="T1586" t="s">
        <v>8322</v>
      </c>
    </row>
    <row r="1587" spans="1:20" ht="58" x14ac:dyDescent="0.3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 s="9">
        <f t="shared" si="96"/>
        <v>42151.114583333328</v>
      </c>
      <c r="K1587">
        <v>1429651266</v>
      </c>
      <c r="L1587" s="12">
        <f t="shared" si="97"/>
        <v>42115.889652777783</v>
      </c>
      <c r="M1587" t="b">
        <v>0</v>
      </c>
      <c r="N1587">
        <v>74</v>
      </c>
      <c r="O1587" t="b">
        <v>1</v>
      </c>
      <c r="P1587" t="s">
        <v>8271</v>
      </c>
      <c r="Q1587" s="10">
        <f t="shared" si="98"/>
        <v>108.43750000000001</v>
      </c>
      <c r="R1587">
        <f t="shared" si="99"/>
        <v>46.891891891891895</v>
      </c>
      <c r="S1587" t="s">
        <v>8321</v>
      </c>
      <c r="T1587" t="s">
        <v>8322</v>
      </c>
    </row>
    <row r="1588" spans="1:20" ht="43.5" x14ac:dyDescent="0.3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 s="9">
        <f t="shared" si="96"/>
        <v>40768.958333333336</v>
      </c>
      <c r="K1588">
        <v>1310693986</v>
      </c>
      <c r="L1588" s="12">
        <f t="shared" si="97"/>
        <v>40739.069282407407</v>
      </c>
      <c r="M1588" t="b">
        <v>0</v>
      </c>
      <c r="N1588">
        <v>37</v>
      </c>
      <c r="O1588" t="b">
        <v>1</v>
      </c>
      <c r="P1588" t="s">
        <v>8266</v>
      </c>
      <c r="Q1588" s="10">
        <f t="shared" si="98"/>
        <v>104.55692307692308</v>
      </c>
      <c r="R1588">
        <f t="shared" si="99"/>
        <v>91.840540540540545</v>
      </c>
      <c r="S1588" t="s">
        <v>8314</v>
      </c>
      <c r="T1588" t="s">
        <v>8316</v>
      </c>
    </row>
    <row r="1589" spans="1:20" ht="43.5" x14ac:dyDescent="0.3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 s="9">
        <f t="shared" si="96"/>
        <v>41986.471863425926</v>
      </c>
      <c r="K1589">
        <v>1414577969</v>
      </c>
      <c r="L1589" s="12">
        <f t="shared" si="97"/>
        <v>41941.430196759262</v>
      </c>
      <c r="M1589" t="b">
        <v>0</v>
      </c>
      <c r="N1589">
        <v>3</v>
      </c>
      <c r="O1589" t="b">
        <v>0</v>
      </c>
      <c r="P1589" t="s">
        <v>8291</v>
      </c>
      <c r="Q1589" s="10">
        <f t="shared" si="98"/>
        <v>2.3076923076923079</v>
      </c>
      <c r="R1589">
        <f t="shared" si="99"/>
        <v>25</v>
      </c>
      <c r="S1589" t="s">
        <v>8342</v>
      </c>
      <c r="T1589" t="s">
        <v>8349</v>
      </c>
    </row>
    <row r="1590" spans="1:20" ht="43.5" x14ac:dyDescent="0.3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 s="9">
        <f t="shared" si="96"/>
        <v>42023.110995370371</v>
      </c>
      <c r="K1590">
        <v>1418179190</v>
      </c>
      <c r="L1590" s="12">
        <f t="shared" si="97"/>
        <v>41983.110995370371</v>
      </c>
      <c r="M1590" t="b">
        <v>0</v>
      </c>
      <c r="N1590">
        <v>16</v>
      </c>
      <c r="O1590" t="b">
        <v>0</v>
      </c>
      <c r="P1590" t="s">
        <v>8284</v>
      </c>
      <c r="Q1590" s="10">
        <f t="shared" si="98"/>
        <v>41.384615384615387</v>
      </c>
      <c r="R1590">
        <f t="shared" si="99"/>
        <v>84.0625</v>
      </c>
      <c r="S1590" t="s">
        <v>8340</v>
      </c>
      <c r="T1590" t="s">
        <v>8341</v>
      </c>
    </row>
    <row r="1591" spans="1:20" ht="43.5" x14ac:dyDescent="0.3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 s="9">
        <f t="shared" si="96"/>
        <v>40986.995312500003</v>
      </c>
      <c r="K1591">
        <v>1326934395</v>
      </c>
      <c r="L1591" s="12">
        <f t="shared" si="97"/>
        <v>40927.036979166667</v>
      </c>
      <c r="M1591" t="b">
        <v>0</v>
      </c>
      <c r="N1591">
        <v>1</v>
      </c>
      <c r="O1591" t="b">
        <v>0</v>
      </c>
      <c r="P1591" t="s">
        <v>8304</v>
      </c>
      <c r="Q1591" s="10">
        <f t="shared" si="98"/>
        <v>0.76923076923076927</v>
      </c>
      <c r="R1591">
        <f t="shared" si="99"/>
        <v>25</v>
      </c>
      <c r="S1591" t="s">
        <v>8326</v>
      </c>
      <c r="T1591" t="s">
        <v>8362</v>
      </c>
    </row>
    <row r="1592" spans="1:20" ht="43.5" x14ac:dyDescent="0.3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 s="9">
        <f t="shared" si="96"/>
        <v>42182.905717592599</v>
      </c>
      <c r="K1592">
        <v>1432763054</v>
      </c>
      <c r="L1592" s="12">
        <f t="shared" si="97"/>
        <v>42151.905717592599</v>
      </c>
      <c r="M1592" t="b">
        <v>0</v>
      </c>
      <c r="N1592">
        <v>5</v>
      </c>
      <c r="O1592" t="b">
        <v>0</v>
      </c>
      <c r="P1592" t="s">
        <v>8271</v>
      </c>
      <c r="Q1592" s="10">
        <f t="shared" si="98"/>
        <v>12.196620583717358</v>
      </c>
      <c r="R1592">
        <f t="shared" si="99"/>
        <v>79.400000000000006</v>
      </c>
      <c r="S1592" t="s">
        <v>8321</v>
      </c>
      <c r="T1592" t="s">
        <v>8322</v>
      </c>
    </row>
    <row r="1593" spans="1:20" ht="43.5" x14ac:dyDescent="0.3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 s="9">
        <f t="shared" si="96"/>
        <v>42481.166666666672</v>
      </c>
      <c r="K1593">
        <v>1459467238</v>
      </c>
      <c r="L1593" s="12">
        <f t="shared" si="97"/>
        <v>42460.98192129629</v>
      </c>
      <c r="M1593" t="b">
        <v>0</v>
      </c>
      <c r="N1593">
        <v>41</v>
      </c>
      <c r="O1593" t="b">
        <v>0</v>
      </c>
      <c r="P1593" t="s">
        <v>8293</v>
      </c>
      <c r="Q1593" s="10">
        <f t="shared" si="98"/>
        <v>42.725880551301685</v>
      </c>
      <c r="R1593">
        <f t="shared" si="99"/>
        <v>34.024390243902438</v>
      </c>
      <c r="S1593" t="s">
        <v>8329</v>
      </c>
      <c r="T1593" t="s">
        <v>8351</v>
      </c>
    </row>
    <row r="1594" spans="1:20" ht="43.5" x14ac:dyDescent="0.3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 s="9">
        <f t="shared" si="96"/>
        <v>41807.887060185189</v>
      </c>
      <c r="K1594">
        <v>1397855842</v>
      </c>
      <c r="L1594" s="12">
        <f t="shared" si="97"/>
        <v>41747.887060185189</v>
      </c>
      <c r="M1594" t="b">
        <v>0</v>
      </c>
      <c r="N1594">
        <v>0</v>
      </c>
      <c r="O1594" t="b">
        <v>0</v>
      </c>
      <c r="P1594" t="s">
        <v>8304</v>
      </c>
      <c r="Q1594" s="10">
        <f t="shared" si="98"/>
        <v>0</v>
      </c>
      <c r="R1594" t="e">
        <f t="shared" si="99"/>
        <v>#DIV/0!</v>
      </c>
      <c r="S1594" t="s">
        <v>8326</v>
      </c>
      <c r="T1594" t="s">
        <v>8362</v>
      </c>
    </row>
    <row r="1595" spans="1:20" ht="43.5" x14ac:dyDescent="0.3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 s="9">
        <f t="shared" si="96"/>
        <v>41712.194803240738</v>
      </c>
      <c r="K1595">
        <v>1392183631</v>
      </c>
      <c r="L1595" s="12">
        <f t="shared" si="97"/>
        <v>41682.23646990741</v>
      </c>
      <c r="M1595" t="b">
        <v>0</v>
      </c>
      <c r="N1595">
        <v>3</v>
      </c>
      <c r="O1595" t="b">
        <v>0</v>
      </c>
      <c r="P1595" t="s">
        <v>8270</v>
      </c>
      <c r="Q1595" s="10">
        <f t="shared" si="98"/>
        <v>0.43939393939393934</v>
      </c>
      <c r="R1595">
        <f t="shared" si="99"/>
        <v>4.833333333333333</v>
      </c>
      <c r="S1595" t="s">
        <v>8314</v>
      </c>
      <c r="T1595" t="s">
        <v>8320</v>
      </c>
    </row>
    <row r="1596" spans="1:20" ht="43.5" x14ac:dyDescent="0.3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 s="9">
        <f t="shared" si="96"/>
        <v>42783.329039351855</v>
      </c>
      <c r="K1596">
        <v>1484726029</v>
      </c>
      <c r="L1596" s="12">
        <f t="shared" si="97"/>
        <v>42753.329039351855</v>
      </c>
      <c r="M1596" t="b">
        <v>0</v>
      </c>
      <c r="N1596">
        <v>1</v>
      </c>
      <c r="O1596" t="b">
        <v>0</v>
      </c>
      <c r="P1596" t="s">
        <v>8270</v>
      </c>
      <c r="Q1596" s="10">
        <f t="shared" si="98"/>
        <v>3.0303030303030304E-2</v>
      </c>
      <c r="R1596">
        <f t="shared" si="99"/>
        <v>1</v>
      </c>
      <c r="S1596" t="s">
        <v>8314</v>
      </c>
      <c r="T1596" t="s">
        <v>8320</v>
      </c>
    </row>
    <row r="1597" spans="1:20" ht="58" x14ac:dyDescent="0.3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 s="9">
        <f t="shared" si="96"/>
        <v>42219.75</v>
      </c>
      <c r="K1597">
        <v>1435133807</v>
      </c>
      <c r="L1597" s="12">
        <f t="shared" si="97"/>
        <v>42179.344988425932</v>
      </c>
      <c r="M1597" t="b">
        <v>0</v>
      </c>
      <c r="N1597">
        <v>39</v>
      </c>
      <c r="O1597" t="b">
        <v>1</v>
      </c>
      <c r="P1597" t="s">
        <v>8271</v>
      </c>
      <c r="Q1597" s="10">
        <f t="shared" si="98"/>
        <v>118.25757575757576</v>
      </c>
      <c r="R1597">
        <f t="shared" si="99"/>
        <v>100.06410256410257</v>
      </c>
      <c r="S1597" t="s">
        <v>8321</v>
      </c>
      <c r="T1597" t="s">
        <v>8322</v>
      </c>
    </row>
    <row r="1598" spans="1:20" ht="43.5" x14ac:dyDescent="0.3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 s="9">
        <f t="shared" si="96"/>
        <v>40473.208333333336</v>
      </c>
      <c r="K1598">
        <v>1284409734</v>
      </c>
      <c r="L1598" s="12">
        <f t="shared" si="97"/>
        <v>40434.853402777779</v>
      </c>
      <c r="M1598" t="b">
        <v>0</v>
      </c>
      <c r="N1598">
        <v>0</v>
      </c>
      <c r="O1598" t="b">
        <v>0</v>
      </c>
      <c r="P1598" t="s">
        <v>8278</v>
      </c>
      <c r="Q1598" s="10">
        <f t="shared" si="98"/>
        <v>0</v>
      </c>
      <c r="R1598" t="e">
        <f t="shared" si="99"/>
        <v>#DIV/0!</v>
      </c>
      <c r="S1598" t="s">
        <v>8329</v>
      </c>
      <c r="T1598" t="s">
        <v>8332</v>
      </c>
    </row>
    <row r="1599" spans="1:20" ht="43.5" x14ac:dyDescent="0.3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 s="9">
        <f t="shared" si="96"/>
        <v>41696.842824074076</v>
      </c>
      <c r="K1599">
        <v>1390853620</v>
      </c>
      <c r="L1599" s="12">
        <f t="shared" si="97"/>
        <v>41666.842824074076</v>
      </c>
      <c r="M1599" t="b">
        <v>1</v>
      </c>
      <c r="N1599">
        <v>74</v>
      </c>
      <c r="O1599" t="b">
        <v>1</v>
      </c>
      <c r="P1599" t="s">
        <v>8276</v>
      </c>
      <c r="Q1599" s="10">
        <f t="shared" si="98"/>
        <v>113.66666666666667</v>
      </c>
      <c r="R1599">
        <f t="shared" si="99"/>
        <v>50.689189189189186</v>
      </c>
      <c r="S1599" t="s">
        <v>8329</v>
      </c>
      <c r="T1599" t="s">
        <v>8330</v>
      </c>
    </row>
    <row r="1600" spans="1:20" ht="43.5" x14ac:dyDescent="0.3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 s="9">
        <f t="shared" si="96"/>
        <v>41961</v>
      </c>
      <c r="K1600">
        <v>1413295358</v>
      </c>
      <c r="L1600" s="12">
        <f t="shared" si="97"/>
        <v>41926.585162037038</v>
      </c>
      <c r="M1600" t="b">
        <v>0</v>
      </c>
      <c r="N1600">
        <v>181</v>
      </c>
      <c r="O1600" t="b">
        <v>1</v>
      </c>
      <c r="P1600" t="s">
        <v>8297</v>
      </c>
      <c r="Q1600" s="10">
        <f t="shared" si="98"/>
        <v>154.15151515151516</v>
      </c>
      <c r="R1600">
        <f t="shared" si="99"/>
        <v>28.104972375690608</v>
      </c>
      <c r="S1600" t="s">
        <v>8337</v>
      </c>
      <c r="T1600" t="s">
        <v>8355</v>
      </c>
    </row>
    <row r="1601" spans="1:20" ht="43.5" x14ac:dyDescent="0.3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 s="9">
        <f t="shared" si="96"/>
        <v>42201.725416666668</v>
      </c>
      <c r="K1601">
        <v>1434475476</v>
      </c>
      <c r="L1601" s="12">
        <f t="shared" si="97"/>
        <v>42171.725416666668</v>
      </c>
      <c r="M1601" t="b">
        <v>1</v>
      </c>
      <c r="N1601">
        <v>49</v>
      </c>
      <c r="O1601" t="b">
        <v>1</v>
      </c>
      <c r="P1601" t="s">
        <v>8271</v>
      </c>
      <c r="Q1601" s="10">
        <f t="shared" si="98"/>
        <v>100.45454545454547</v>
      </c>
      <c r="R1601">
        <f t="shared" si="99"/>
        <v>67.65306122448979</v>
      </c>
      <c r="S1601" t="s">
        <v>8321</v>
      </c>
      <c r="T1601" t="s">
        <v>8322</v>
      </c>
    </row>
    <row r="1602" spans="1:20" ht="43.5" x14ac:dyDescent="0.3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 s="9">
        <f t="shared" ref="J1602:J1665" si="100">(((I1602/60)/60)/24)+DATE(1970,1,1)</f>
        <v>42543.163194444445</v>
      </c>
      <c r="K1602">
        <v>1464653696</v>
      </c>
      <c r="L1602" s="12">
        <f t="shared" ref="L1602:L1665" si="101">(((K1602/60)/60)/24)+DATE(1970,1,1)</f>
        <v>42521.010370370372</v>
      </c>
      <c r="M1602" t="b">
        <v>0</v>
      </c>
      <c r="N1602">
        <v>23</v>
      </c>
      <c r="O1602" t="b">
        <v>1</v>
      </c>
      <c r="P1602" t="s">
        <v>8271</v>
      </c>
      <c r="Q1602" s="10">
        <f t="shared" ref="Q1602:Q1665" si="102">(E1602/D1602)*100</f>
        <v>101.51515151515152</v>
      </c>
      <c r="R1602">
        <f t="shared" ref="R1602:R1665" si="103">E1602/N1602</f>
        <v>145.65217391304347</v>
      </c>
      <c r="S1602" t="s">
        <v>8321</v>
      </c>
      <c r="T1602" t="s">
        <v>8322</v>
      </c>
    </row>
    <row r="1603" spans="1:20" ht="43.5" x14ac:dyDescent="0.3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 s="9">
        <f t="shared" si="100"/>
        <v>42488.249305555553</v>
      </c>
      <c r="K1603">
        <v>1459411371</v>
      </c>
      <c r="L1603" s="12">
        <f t="shared" si="101"/>
        <v>42460.335312499999</v>
      </c>
      <c r="M1603" t="b">
        <v>0</v>
      </c>
      <c r="N1603">
        <v>34</v>
      </c>
      <c r="O1603" t="b">
        <v>1</v>
      </c>
      <c r="P1603" t="s">
        <v>8271</v>
      </c>
      <c r="Q1603" s="10">
        <f t="shared" si="102"/>
        <v>102</v>
      </c>
      <c r="R1603">
        <f t="shared" si="103"/>
        <v>99</v>
      </c>
      <c r="S1603" t="s">
        <v>8321</v>
      </c>
      <c r="T1603" t="s">
        <v>8322</v>
      </c>
    </row>
    <row r="1604" spans="1:20" ht="29" x14ac:dyDescent="0.3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 s="9">
        <f t="shared" si="100"/>
        <v>42113.631157407406</v>
      </c>
      <c r="K1604">
        <v>1424275732</v>
      </c>
      <c r="L1604" s="12">
        <f t="shared" si="101"/>
        <v>42053.672824074078</v>
      </c>
      <c r="M1604" t="b">
        <v>0</v>
      </c>
      <c r="N1604">
        <v>2</v>
      </c>
      <c r="O1604" t="b">
        <v>0</v>
      </c>
      <c r="P1604" t="s">
        <v>8305</v>
      </c>
      <c r="Q1604" s="10">
        <f t="shared" si="102"/>
        <v>6.5454545454545459</v>
      </c>
      <c r="R1604">
        <f t="shared" si="103"/>
        <v>108</v>
      </c>
      <c r="S1604" t="s">
        <v>8321</v>
      </c>
      <c r="T1604" t="s">
        <v>8363</v>
      </c>
    </row>
    <row r="1605" spans="1:20" ht="29" x14ac:dyDescent="0.3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 s="9">
        <f t="shared" si="100"/>
        <v>42187.993125000001</v>
      </c>
      <c r="K1605">
        <v>1433980206</v>
      </c>
      <c r="L1605" s="12">
        <f t="shared" si="101"/>
        <v>42165.993125000001</v>
      </c>
      <c r="M1605" t="b">
        <v>0</v>
      </c>
      <c r="N1605">
        <v>40</v>
      </c>
      <c r="O1605" t="b">
        <v>1</v>
      </c>
      <c r="P1605" t="s">
        <v>8271</v>
      </c>
      <c r="Q1605" s="10">
        <f t="shared" si="102"/>
        <v>104.51515151515152</v>
      </c>
      <c r="R1605">
        <f t="shared" si="103"/>
        <v>86.224999999999994</v>
      </c>
      <c r="S1605" t="s">
        <v>8321</v>
      </c>
      <c r="T1605" t="s">
        <v>8322</v>
      </c>
    </row>
    <row r="1606" spans="1:20" ht="29" x14ac:dyDescent="0.3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 s="9">
        <f t="shared" si="100"/>
        <v>41514.996423611112</v>
      </c>
      <c r="K1606">
        <v>1374882891</v>
      </c>
      <c r="L1606" s="12">
        <f t="shared" si="101"/>
        <v>41481.996423611112</v>
      </c>
      <c r="M1606" t="b">
        <v>0</v>
      </c>
      <c r="N1606">
        <v>2</v>
      </c>
      <c r="O1606" t="b">
        <v>0</v>
      </c>
      <c r="P1606" t="s">
        <v>8290</v>
      </c>
      <c r="Q1606" s="10">
        <f t="shared" si="102"/>
        <v>0.84008400840084008</v>
      </c>
      <c r="R1606">
        <f t="shared" si="103"/>
        <v>14</v>
      </c>
      <c r="S1606" t="s">
        <v>8326</v>
      </c>
      <c r="T1606" t="s">
        <v>8348</v>
      </c>
    </row>
    <row r="1607" spans="1:20" ht="58" x14ac:dyDescent="0.3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 s="9">
        <f t="shared" si="100"/>
        <v>41100.991666666669</v>
      </c>
      <c r="K1607">
        <v>1339109212</v>
      </c>
      <c r="L1607" s="12">
        <f t="shared" si="101"/>
        <v>41067.949212962965</v>
      </c>
      <c r="M1607" t="b">
        <v>0</v>
      </c>
      <c r="N1607">
        <v>81</v>
      </c>
      <c r="O1607" t="b">
        <v>1</v>
      </c>
      <c r="P1607" t="s">
        <v>8279</v>
      </c>
      <c r="Q1607" s="10">
        <f t="shared" si="102"/>
        <v>100.8955223880597</v>
      </c>
      <c r="R1607">
        <f t="shared" si="103"/>
        <v>41.728395061728392</v>
      </c>
      <c r="S1607" t="s">
        <v>8329</v>
      </c>
      <c r="T1607" t="s">
        <v>8333</v>
      </c>
    </row>
    <row r="1608" spans="1:20" ht="43.5" x14ac:dyDescent="0.3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 s="9">
        <f t="shared" si="100"/>
        <v>42533.708333333328</v>
      </c>
      <c r="K1608">
        <v>1463771421</v>
      </c>
      <c r="L1608" s="12">
        <f t="shared" si="101"/>
        <v>42510.798854166671</v>
      </c>
      <c r="M1608" t="b">
        <v>0</v>
      </c>
      <c r="N1608">
        <v>28</v>
      </c>
      <c r="O1608" t="b">
        <v>1</v>
      </c>
      <c r="P1608" t="s">
        <v>8271</v>
      </c>
      <c r="Q1608" s="10">
        <f t="shared" si="102"/>
        <v>100</v>
      </c>
      <c r="R1608">
        <f t="shared" si="103"/>
        <v>119.64285714285714</v>
      </c>
      <c r="S1608" t="s">
        <v>8321</v>
      </c>
      <c r="T1608" t="s">
        <v>8322</v>
      </c>
    </row>
    <row r="1609" spans="1:20" ht="43.5" x14ac:dyDescent="0.3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 s="9">
        <f t="shared" si="100"/>
        <v>41823.668761574074</v>
      </c>
      <c r="K1609">
        <v>1401811381</v>
      </c>
      <c r="L1609" s="12">
        <f t="shared" si="101"/>
        <v>41793.668761574074</v>
      </c>
      <c r="M1609" t="b">
        <v>0</v>
      </c>
      <c r="N1609">
        <v>133</v>
      </c>
      <c r="O1609" t="b">
        <v>1</v>
      </c>
      <c r="P1609" t="s">
        <v>8271</v>
      </c>
      <c r="Q1609" s="10">
        <f t="shared" si="102"/>
        <v>159.9402985074627</v>
      </c>
      <c r="R1609">
        <f t="shared" si="103"/>
        <v>40.285714285714285</v>
      </c>
      <c r="S1609" t="s">
        <v>8321</v>
      </c>
      <c r="T1609" t="s">
        <v>8322</v>
      </c>
    </row>
    <row r="1610" spans="1:20" ht="29" x14ac:dyDescent="0.3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 s="9">
        <f t="shared" si="100"/>
        <v>41153.083333333336</v>
      </c>
      <c r="K1610">
        <v>1343096197</v>
      </c>
      <c r="L1610" s="12">
        <f t="shared" si="101"/>
        <v>41114.094872685186</v>
      </c>
      <c r="M1610" t="b">
        <v>1</v>
      </c>
      <c r="N1610">
        <v>74</v>
      </c>
      <c r="O1610" t="b">
        <v>1</v>
      </c>
      <c r="P1610" t="s">
        <v>8269</v>
      </c>
      <c r="Q1610" s="10">
        <f t="shared" si="102"/>
        <v>231.64705882352939</v>
      </c>
      <c r="R1610">
        <f t="shared" si="103"/>
        <v>106.43243243243244</v>
      </c>
      <c r="S1610" t="s">
        <v>8314</v>
      </c>
      <c r="T1610" t="s">
        <v>8319</v>
      </c>
    </row>
    <row r="1611" spans="1:20" ht="43.5" x14ac:dyDescent="0.3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 s="9">
        <f t="shared" si="100"/>
        <v>41460.038888888892</v>
      </c>
      <c r="K1611">
        <v>1370393760</v>
      </c>
      <c r="L1611" s="12">
        <f t="shared" si="101"/>
        <v>41430.038888888892</v>
      </c>
      <c r="M1611" t="b">
        <v>0</v>
      </c>
      <c r="N1611">
        <v>87</v>
      </c>
      <c r="O1611" t="b">
        <v>1</v>
      </c>
      <c r="P1611" t="s">
        <v>8274</v>
      </c>
      <c r="Q1611" s="10">
        <f t="shared" si="102"/>
        <v>182.81058823529412</v>
      </c>
      <c r="R1611">
        <f t="shared" si="103"/>
        <v>71.443218390804603</v>
      </c>
      <c r="S1611" t="s">
        <v>8326</v>
      </c>
      <c r="T1611" t="s">
        <v>8327</v>
      </c>
    </row>
    <row r="1612" spans="1:20" ht="43.5" x14ac:dyDescent="0.3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 s="9">
        <f t="shared" si="100"/>
        <v>41709.290972222225</v>
      </c>
      <c r="K1612">
        <v>1392169298</v>
      </c>
      <c r="L1612" s="12">
        <f t="shared" si="101"/>
        <v>41682.0705787037</v>
      </c>
      <c r="M1612" t="b">
        <v>0</v>
      </c>
      <c r="N1612">
        <v>82</v>
      </c>
      <c r="O1612" t="b">
        <v>1</v>
      </c>
      <c r="P1612" t="s">
        <v>8292</v>
      </c>
      <c r="Q1612" s="10">
        <f t="shared" si="102"/>
        <v>126.85294117647059</v>
      </c>
      <c r="R1612">
        <f t="shared" si="103"/>
        <v>52.597560975609753</v>
      </c>
      <c r="S1612" t="s">
        <v>8329</v>
      </c>
      <c r="T1612" t="s">
        <v>8350</v>
      </c>
    </row>
    <row r="1613" spans="1:20" ht="43.5" x14ac:dyDescent="0.3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 s="9">
        <f t="shared" si="100"/>
        <v>42832.733032407406</v>
      </c>
      <c r="K1613">
        <v>1488911734</v>
      </c>
      <c r="L1613" s="12">
        <f t="shared" si="101"/>
        <v>42801.774699074071</v>
      </c>
      <c r="M1613" t="b">
        <v>0</v>
      </c>
      <c r="N1613">
        <v>46</v>
      </c>
      <c r="O1613" t="b">
        <v>0</v>
      </c>
      <c r="P1613" t="s">
        <v>8303</v>
      </c>
      <c r="Q1613" s="10">
        <f t="shared" si="102"/>
        <v>46.176470588235297</v>
      </c>
      <c r="R1613">
        <f t="shared" si="103"/>
        <v>34.130434782608695</v>
      </c>
      <c r="S1613" t="s">
        <v>8321</v>
      </c>
      <c r="T1613" t="s">
        <v>8361</v>
      </c>
    </row>
    <row r="1614" spans="1:20" ht="43.5" x14ac:dyDescent="0.3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 s="9">
        <f t="shared" si="100"/>
        <v>41801.166666666664</v>
      </c>
      <c r="K1614">
        <v>1401125238</v>
      </c>
      <c r="L1614" s="12">
        <f t="shared" si="101"/>
        <v>41785.72729166667</v>
      </c>
      <c r="M1614" t="b">
        <v>0</v>
      </c>
      <c r="N1614">
        <v>40</v>
      </c>
      <c r="O1614" t="b">
        <v>1</v>
      </c>
      <c r="P1614" t="s">
        <v>8303</v>
      </c>
      <c r="Q1614" s="10">
        <f t="shared" si="102"/>
        <v>103.17647058823529</v>
      </c>
      <c r="R1614">
        <f t="shared" si="103"/>
        <v>87.7</v>
      </c>
      <c r="S1614" t="s">
        <v>8321</v>
      </c>
      <c r="T1614" t="s">
        <v>8361</v>
      </c>
    </row>
    <row r="1615" spans="1:20" ht="43.5" x14ac:dyDescent="0.3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 s="9">
        <f t="shared" si="100"/>
        <v>41994.716319444444</v>
      </c>
      <c r="K1615">
        <v>1416589890</v>
      </c>
      <c r="L1615" s="12">
        <f t="shared" si="101"/>
        <v>41964.716319444444</v>
      </c>
      <c r="M1615" t="b">
        <v>0</v>
      </c>
      <c r="N1615">
        <v>23</v>
      </c>
      <c r="O1615" t="b">
        <v>1</v>
      </c>
      <c r="P1615" t="s">
        <v>8271</v>
      </c>
      <c r="Q1615" s="10">
        <f t="shared" si="102"/>
        <v>119.11764705882352</v>
      </c>
      <c r="R1615">
        <f t="shared" si="103"/>
        <v>176.08695652173913</v>
      </c>
      <c r="S1615" t="s">
        <v>8321</v>
      </c>
      <c r="T1615" t="s">
        <v>8322</v>
      </c>
    </row>
    <row r="1616" spans="1:20" ht="43.5" x14ac:dyDescent="0.3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 s="9">
        <f t="shared" si="100"/>
        <v>42179.083333333328</v>
      </c>
      <c r="K1616">
        <v>1433254268</v>
      </c>
      <c r="L1616" s="12">
        <f t="shared" si="101"/>
        <v>42157.591064814813</v>
      </c>
      <c r="M1616" t="b">
        <v>0</v>
      </c>
      <c r="N1616">
        <v>29</v>
      </c>
      <c r="O1616" t="b">
        <v>1</v>
      </c>
      <c r="P1616" t="s">
        <v>8271</v>
      </c>
      <c r="Q1616" s="10">
        <f t="shared" si="102"/>
        <v>107.78267254038178</v>
      </c>
      <c r="R1616">
        <f t="shared" si="103"/>
        <v>126.55172413793103</v>
      </c>
      <c r="S1616" t="s">
        <v>8321</v>
      </c>
      <c r="T1616" t="s">
        <v>8322</v>
      </c>
    </row>
    <row r="1617" spans="1:20" ht="43.5" x14ac:dyDescent="0.3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 s="9">
        <f t="shared" si="100"/>
        <v>42177.741840277777</v>
      </c>
      <c r="K1617">
        <v>1432403295</v>
      </c>
      <c r="L1617" s="12">
        <f t="shared" si="101"/>
        <v>42147.741840277777</v>
      </c>
      <c r="M1617" t="b">
        <v>0</v>
      </c>
      <c r="N1617">
        <v>4</v>
      </c>
      <c r="O1617" t="b">
        <v>0</v>
      </c>
      <c r="P1617" t="s">
        <v>8268</v>
      </c>
      <c r="Q1617" s="10">
        <f t="shared" si="102"/>
        <v>21.092608822670172</v>
      </c>
      <c r="R1617">
        <f t="shared" si="103"/>
        <v>180.5</v>
      </c>
      <c r="S1617" t="s">
        <v>8314</v>
      </c>
      <c r="T1617" t="s">
        <v>8318</v>
      </c>
    </row>
    <row r="1618" spans="1:20" ht="43.5" x14ac:dyDescent="0.3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 s="9">
        <f t="shared" si="100"/>
        <v>42748.961805555555</v>
      </c>
      <c r="K1618">
        <v>1481756855</v>
      </c>
      <c r="L1618" s="12">
        <f t="shared" si="101"/>
        <v>42718.963599537034</v>
      </c>
      <c r="M1618" t="b">
        <v>0</v>
      </c>
      <c r="N1618">
        <v>1</v>
      </c>
      <c r="O1618" t="b">
        <v>0</v>
      </c>
      <c r="P1618" t="s">
        <v>8271</v>
      </c>
      <c r="Q1618" s="10">
        <f t="shared" si="102"/>
        <v>1</v>
      </c>
      <c r="R1618">
        <f t="shared" si="103"/>
        <v>34.950000000000003</v>
      </c>
      <c r="S1618" t="s">
        <v>8321</v>
      </c>
      <c r="T1618" t="s">
        <v>8322</v>
      </c>
    </row>
    <row r="1619" spans="1:20" ht="29" x14ac:dyDescent="0.3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 s="9">
        <f t="shared" si="100"/>
        <v>42475.875</v>
      </c>
      <c r="K1619">
        <v>1460155212</v>
      </c>
      <c r="L1619" s="12">
        <f t="shared" si="101"/>
        <v>42468.94458333333</v>
      </c>
      <c r="M1619" t="b">
        <v>0</v>
      </c>
      <c r="N1619">
        <v>12</v>
      </c>
      <c r="O1619" t="b">
        <v>1</v>
      </c>
      <c r="P1619" t="s">
        <v>8265</v>
      </c>
      <c r="Q1619" s="10">
        <f t="shared" si="102"/>
        <v>100.04342857142856</v>
      </c>
      <c r="R1619">
        <f t="shared" si="103"/>
        <v>291.79333333333335</v>
      </c>
      <c r="S1619" t="s">
        <v>8314</v>
      </c>
      <c r="T1619" t="s">
        <v>8315</v>
      </c>
    </row>
    <row r="1620" spans="1:20" ht="43.5" x14ac:dyDescent="0.3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 s="9">
        <f t="shared" si="100"/>
        <v>42544.852083333331</v>
      </c>
      <c r="K1620">
        <v>1463588109</v>
      </c>
      <c r="L1620" s="12">
        <f t="shared" si="101"/>
        <v>42508.677187499998</v>
      </c>
      <c r="M1620" t="b">
        <v>0</v>
      </c>
      <c r="N1620">
        <v>51</v>
      </c>
      <c r="O1620" t="b">
        <v>1</v>
      </c>
      <c r="P1620" t="s">
        <v>8265</v>
      </c>
      <c r="Q1620" s="10">
        <f t="shared" si="102"/>
        <v>159.97142857142856</v>
      </c>
      <c r="R1620">
        <f t="shared" si="103"/>
        <v>109.78431372549019</v>
      </c>
      <c r="S1620" t="s">
        <v>8314</v>
      </c>
      <c r="T1620" t="s">
        <v>8315</v>
      </c>
    </row>
    <row r="1621" spans="1:20" ht="43.5" x14ac:dyDescent="0.3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 s="9">
        <f t="shared" si="100"/>
        <v>41387.209166666667</v>
      </c>
      <c r="K1621">
        <v>1364101272</v>
      </c>
      <c r="L1621" s="12">
        <f t="shared" si="101"/>
        <v>41357.209166666667</v>
      </c>
      <c r="M1621" t="b">
        <v>0</v>
      </c>
      <c r="N1621">
        <v>47</v>
      </c>
      <c r="O1621" t="b">
        <v>1</v>
      </c>
      <c r="P1621" t="s">
        <v>8266</v>
      </c>
      <c r="Q1621" s="10">
        <f t="shared" si="102"/>
        <v>115.42857142857143</v>
      </c>
      <c r="R1621">
        <f t="shared" si="103"/>
        <v>85.957446808510639</v>
      </c>
      <c r="S1621" t="s">
        <v>8314</v>
      </c>
      <c r="T1621" t="s">
        <v>8316</v>
      </c>
    </row>
    <row r="1622" spans="1:20" ht="58" x14ac:dyDescent="0.3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 s="9">
        <f t="shared" si="100"/>
        <v>41812.65892361111</v>
      </c>
      <c r="K1622">
        <v>1401205731</v>
      </c>
      <c r="L1622" s="12">
        <f t="shared" si="101"/>
        <v>41786.65892361111</v>
      </c>
      <c r="M1622" t="b">
        <v>0</v>
      </c>
      <c r="N1622">
        <v>60</v>
      </c>
      <c r="O1622" t="b">
        <v>1</v>
      </c>
      <c r="P1622" t="s">
        <v>8266</v>
      </c>
      <c r="Q1622" s="10">
        <f t="shared" si="102"/>
        <v>102.85714285714285</v>
      </c>
      <c r="R1622">
        <f t="shared" si="103"/>
        <v>60</v>
      </c>
      <c r="S1622" t="s">
        <v>8314</v>
      </c>
      <c r="T1622" t="s">
        <v>8316</v>
      </c>
    </row>
    <row r="1623" spans="1:20" ht="43.5" x14ac:dyDescent="0.3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 s="9">
        <f t="shared" si="100"/>
        <v>41298.776736111111</v>
      </c>
      <c r="K1623">
        <v>1356979110</v>
      </c>
      <c r="L1623" s="12">
        <f t="shared" si="101"/>
        <v>41274.776736111111</v>
      </c>
      <c r="M1623" t="b">
        <v>0</v>
      </c>
      <c r="N1623">
        <v>35</v>
      </c>
      <c r="O1623" t="b">
        <v>1</v>
      </c>
      <c r="P1623" t="s">
        <v>8266</v>
      </c>
      <c r="Q1623" s="10">
        <f t="shared" si="102"/>
        <v>100</v>
      </c>
      <c r="R1623">
        <f t="shared" si="103"/>
        <v>100</v>
      </c>
      <c r="S1623" t="s">
        <v>8314</v>
      </c>
      <c r="T1623" t="s">
        <v>8316</v>
      </c>
    </row>
    <row r="1624" spans="1:20" ht="43.5" x14ac:dyDescent="0.3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 s="9">
        <f t="shared" si="100"/>
        <v>42155.333182870367</v>
      </c>
      <c r="K1624">
        <v>1430467187</v>
      </c>
      <c r="L1624" s="12">
        <f t="shared" si="101"/>
        <v>42125.333182870367</v>
      </c>
      <c r="M1624" t="b">
        <v>0</v>
      </c>
      <c r="N1624">
        <v>53</v>
      </c>
      <c r="O1624" t="b">
        <v>1</v>
      </c>
      <c r="P1624" t="s">
        <v>8266</v>
      </c>
      <c r="Q1624" s="10">
        <f t="shared" si="102"/>
        <v>154.57142857142858</v>
      </c>
      <c r="R1624">
        <f t="shared" si="103"/>
        <v>102.0754716981132</v>
      </c>
      <c r="S1624" t="s">
        <v>8314</v>
      </c>
      <c r="T1624" t="s">
        <v>8316</v>
      </c>
    </row>
    <row r="1625" spans="1:20" ht="43.5" x14ac:dyDescent="0.3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 s="9">
        <f t="shared" si="100"/>
        <v>40641.455497685187</v>
      </c>
      <c r="K1625">
        <v>1298289355</v>
      </c>
      <c r="L1625" s="12">
        <f t="shared" si="101"/>
        <v>40595.497164351851</v>
      </c>
      <c r="M1625" t="b">
        <v>0</v>
      </c>
      <c r="N1625">
        <v>57</v>
      </c>
      <c r="O1625" t="b">
        <v>1</v>
      </c>
      <c r="P1625" t="s">
        <v>8266</v>
      </c>
      <c r="Q1625" s="10">
        <f t="shared" si="102"/>
        <v>113.65714285714286</v>
      </c>
      <c r="R1625">
        <f t="shared" si="103"/>
        <v>69.78947368421052</v>
      </c>
      <c r="S1625" t="s">
        <v>8314</v>
      </c>
      <c r="T1625" t="s">
        <v>8316</v>
      </c>
    </row>
    <row r="1626" spans="1:20" ht="43.5" x14ac:dyDescent="0.3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 s="9">
        <f t="shared" si="100"/>
        <v>42287.875</v>
      </c>
      <c r="K1626">
        <v>1442062898</v>
      </c>
      <c r="L1626" s="12">
        <f t="shared" si="101"/>
        <v>42259.542800925927</v>
      </c>
      <c r="M1626" t="b">
        <v>0</v>
      </c>
      <c r="N1626">
        <v>19</v>
      </c>
      <c r="O1626" t="b">
        <v>0</v>
      </c>
      <c r="P1626" t="s">
        <v>8268</v>
      </c>
      <c r="Q1626" s="10">
        <f t="shared" si="102"/>
        <v>41.857142857142861</v>
      </c>
      <c r="R1626">
        <f t="shared" si="103"/>
        <v>77.10526315789474</v>
      </c>
      <c r="S1626" t="s">
        <v>8314</v>
      </c>
      <c r="T1626" t="s">
        <v>8318</v>
      </c>
    </row>
    <row r="1627" spans="1:20" ht="58" x14ac:dyDescent="0.3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 s="9">
        <f t="shared" si="100"/>
        <v>40253.29583333333</v>
      </c>
      <c r="K1627">
        <v>1265269559</v>
      </c>
      <c r="L1627" s="12">
        <f t="shared" si="101"/>
        <v>40213.323599537034</v>
      </c>
      <c r="M1627" t="b">
        <v>1</v>
      </c>
      <c r="N1627">
        <v>84</v>
      </c>
      <c r="O1627" t="b">
        <v>1</v>
      </c>
      <c r="P1627" t="s">
        <v>8269</v>
      </c>
      <c r="Q1627" s="10">
        <f t="shared" si="102"/>
        <v>113.75714285714287</v>
      </c>
      <c r="R1627">
        <f t="shared" si="103"/>
        <v>47.398809523809526</v>
      </c>
      <c r="S1627" t="s">
        <v>8314</v>
      </c>
      <c r="T1627" t="s">
        <v>8319</v>
      </c>
    </row>
    <row r="1628" spans="1:20" ht="43.5" x14ac:dyDescent="0.3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 s="9">
        <f t="shared" si="100"/>
        <v>41045.791666666664</v>
      </c>
      <c r="K1628">
        <v>1334429646</v>
      </c>
      <c r="L1628" s="12">
        <f t="shared" si="101"/>
        <v>41013.787569444445</v>
      </c>
      <c r="M1628" t="b">
        <v>1</v>
      </c>
      <c r="N1628">
        <v>77</v>
      </c>
      <c r="O1628" t="b">
        <v>1</v>
      </c>
      <c r="P1628" t="s">
        <v>8269</v>
      </c>
      <c r="Q1628" s="10">
        <f t="shared" si="102"/>
        <v>125.57142857142858</v>
      </c>
      <c r="R1628">
        <f t="shared" si="103"/>
        <v>57.077922077922075</v>
      </c>
      <c r="S1628" t="s">
        <v>8314</v>
      </c>
      <c r="T1628" t="s">
        <v>8319</v>
      </c>
    </row>
    <row r="1629" spans="1:20" ht="43.5" x14ac:dyDescent="0.3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 s="9">
        <f t="shared" si="100"/>
        <v>41913.165972222225</v>
      </c>
      <c r="K1629">
        <v>1410555998</v>
      </c>
      <c r="L1629" s="12">
        <f t="shared" si="101"/>
        <v>41894.879606481481</v>
      </c>
      <c r="M1629" t="b">
        <v>1</v>
      </c>
      <c r="N1629">
        <v>55</v>
      </c>
      <c r="O1629" t="b">
        <v>1</v>
      </c>
      <c r="P1629" t="s">
        <v>8269</v>
      </c>
      <c r="Q1629" s="10">
        <f t="shared" si="102"/>
        <v>106.71428571428572</v>
      </c>
      <c r="R1629">
        <f t="shared" si="103"/>
        <v>67.909090909090907</v>
      </c>
      <c r="S1629" t="s">
        <v>8314</v>
      </c>
      <c r="T1629" t="s">
        <v>8319</v>
      </c>
    </row>
    <row r="1630" spans="1:20" ht="43.5" x14ac:dyDescent="0.3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 s="9">
        <f t="shared" si="100"/>
        <v>42468.786122685182</v>
      </c>
      <c r="K1630">
        <v>1457553121</v>
      </c>
      <c r="L1630" s="12">
        <f t="shared" si="101"/>
        <v>42438.827789351853</v>
      </c>
      <c r="M1630" t="b">
        <v>1</v>
      </c>
      <c r="N1630">
        <v>29</v>
      </c>
      <c r="O1630" t="b">
        <v>1</v>
      </c>
      <c r="P1630" t="s">
        <v>8269</v>
      </c>
      <c r="Q1630" s="10">
        <f t="shared" si="102"/>
        <v>103.94285714285714</v>
      </c>
      <c r="R1630">
        <f t="shared" si="103"/>
        <v>125.44827586206897</v>
      </c>
      <c r="S1630" t="s">
        <v>8314</v>
      </c>
      <c r="T1630" t="s">
        <v>8319</v>
      </c>
    </row>
    <row r="1631" spans="1:20" ht="43.5" x14ac:dyDescent="0.3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 s="9">
        <f t="shared" si="100"/>
        <v>42522.717233796298</v>
      </c>
      <c r="K1631">
        <v>1462209169</v>
      </c>
      <c r="L1631" s="12">
        <f t="shared" si="101"/>
        <v>42492.717233796298</v>
      </c>
      <c r="M1631" t="b">
        <v>0</v>
      </c>
      <c r="N1631">
        <v>130</v>
      </c>
      <c r="O1631" t="b">
        <v>1</v>
      </c>
      <c r="P1631" t="s">
        <v>8271</v>
      </c>
      <c r="Q1631" s="10">
        <f t="shared" si="102"/>
        <v>108.67285714285715</v>
      </c>
      <c r="R1631">
        <f t="shared" si="103"/>
        <v>29.258076923076924</v>
      </c>
      <c r="S1631" t="s">
        <v>8321</v>
      </c>
      <c r="T1631" t="s">
        <v>8322</v>
      </c>
    </row>
    <row r="1632" spans="1:20" ht="58" x14ac:dyDescent="0.3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 s="9">
        <f t="shared" si="100"/>
        <v>41288.888888888891</v>
      </c>
      <c r="K1632">
        <v>1354580949</v>
      </c>
      <c r="L1632" s="12">
        <f t="shared" si="101"/>
        <v>41247.020243055551</v>
      </c>
      <c r="M1632" t="b">
        <v>0</v>
      </c>
      <c r="N1632">
        <v>149</v>
      </c>
      <c r="O1632" t="b">
        <v>1</v>
      </c>
      <c r="P1632" t="s">
        <v>8274</v>
      </c>
      <c r="Q1632" s="10">
        <f t="shared" si="102"/>
        <v>155.51428571428571</v>
      </c>
      <c r="R1632">
        <f t="shared" si="103"/>
        <v>36.530201342281877</v>
      </c>
      <c r="S1632" t="s">
        <v>8326</v>
      </c>
      <c r="T1632" t="s">
        <v>8327</v>
      </c>
    </row>
    <row r="1633" spans="1:20" ht="43.5" x14ac:dyDescent="0.3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 s="9">
        <f t="shared" si="100"/>
        <v>42708.25</v>
      </c>
      <c r="K1633">
        <v>1479328570</v>
      </c>
      <c r="L1633" s="12">
        <f t="shared" si="101"/>
        <v>42690.858449074076</v>
      </c>
      <c r="M1633" t="b">
        <v>0</v>
      </c>
      <c r="N1633">
        <v>0</v>
      </c>
      <c r="O1633" t="b">
        <v>0</v>
      </c>
      <c r="P1633" t="s">
        <v>8275</v>
      </c>
      <c r="Q1633" s="10">
        <f t="shared" si="102"/>
        <v>0</v>
      </c>
      <c r="R1633" t="e">
        <f t="shared" si="103"/>
        <v>#DIV/0!</v>
      </c>
      <c r="S1633" t="s">
        <v>8326</v>
      </c>
      <c r="T1633" t="s">
        <v>8328</v>
      </c>
    </row>
    <row r="1634" spans="1:20" ht="43.5" x14ac:dyDescent="0.3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 s="9">
        <f t="shared" si="100"/>
        <v>41912.590127314819</v>
      </c>
      <c r="K1634">
        <v>1409494187</v>
      </c>
      <c r="L1634" s="12">
        <f t="shared" si="101"/>
        <v>41882.590127314819</v>
      </c>
      <c r="M1634" t="b">
        <v>0</v>
      </c>
      <c r="N1634">
        <v>87</v>
      </c>
      <c r="O1634" t="b">
        <v>1</v>
      </c>
      <c r="P1634" t="s">
        <v>8276</v>
      </c>
      <c r="Q1634" s="10">
        <f t="shared" si="102"/>
        <v>114.88571428571429</v>
      </c>
      <c r="R1634">
        <f t="shared" si="103"/>
        <v>46.218390804597703</v>
      </c>
      <c r="S1634" t="s">
        <v>8329</v>
      </c>
      <c r="T1634" t="s">
        <v>8330</v>
      </c>
    </row>
    <row r="1635" spans="1:20" ht="29" x14ac:dyDescent="0.3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 s="9">
        <f t="shared" si="100"/>
        <v>42667.875</v>
      </c>
      <c r="K1635">
        <v>1476386395</v>
      </c>
      <c r="L1635" s="12">
        <f t="shared" si="101"/>
        <v>42656.805497685185</v>
      </c>
      <c r="M1635" t="b">
        <v>0</v>
      </c>
      <c r="N1635">
        <v>62</v>
      </c>
      <c r="O1635" t="b">
        <v>1</v>
      </c>
      <c r="P1635" t="s">
        <v>8277</v>
      </c>
      <c r="Q1635" s="10">
        <f t="shared" si="102"/>
        <v>104.97142857142859</v>
      </c>
      <c r="R1635">
        <f t="shared" si="103"/>
        <v>59.258064516129032</v>
      </c>
      <c r="S1635" t="s">
        <v>8329</v>
      </c>
      <c r="T1635" t="s">
        <v>8331</v>
      </c>
    </row>
    <row r="1636" spans="1:20" ht="43.5" x14ac:dyDescent="0.3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 s="9">
        <f t="shared" si="100"/>
        <v>42063.631944444445</v>
      </c>
      <c r="K1636">
        <v>1421853518</v>
      </c>
      <c r="L1636" s="12">
        <f t="shared" si="101"/>
        <v>42025.637939814813</v>
      </c>
      <c r="M1636" t="b">
        <v>0</v>
      </c>
      <c r="N1636">
        <v>11</v>
      </c>
      <c r="O1636" t="b">
        <v>0</v>
      </c>
      <c r="P1636" t="s">
        <v>8278</v>
      </c>
      <c r="Q1636" s="10">
        <f t="shared" si="102"/>
        <v>18.285714285714285</v>
      </c>
      <c r="R1636">
        <f t="shared" si="103"/>
        <v>58.18181818181818</v>
      </c>
      <c r="S1636" t="s">
        <v>8329</v>
      </c>
      <c r="T1636" t="s">
        <v>8332</v>
      </c>
    </row>
    <row r="1637" spans="1:20" ht="29" x14ac:dyDescent="0.3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 s="9">
        <f t="shared" si="100"/>
        <v>41224.208796296298</v>
      </c>
      <c r="K1637">
        <v>1349150440</v>
      </c>
      <c r="L1637" s="12">
        <f t="shared" si="101"/>
        <v>41184.167129629634</v>
      </c>
      <c r="M1637" t="b">
        <v>0</v>
      </c>
      <c r="N1637">
        <v>5</v>
      </c>
      <c r="O1637" t="b">
        <v>0</v>
      </c>
      <c r="P1637" t="s">
        <v>8278</v>
      </c>
      <c r="Q1637" s="10">
        <f t="shared" si="102"/>
        <v>1.2857142857142856</v>
      </c>
      <c r="R1637">
        <f t="shared" si="103"/>
        <v>9</v>
      </c>
      <c r="S1637" t="s">
        <v>8329</v>
      </c>
      <c r="T1637" t="s">
        <v>8332</v>
      </c>
    </row>
    <row r="1638" spans="1:20" ht="43.5" x14ac:dyDescent="0.3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 s="9">
        <f t="shared" si="100"/>
        <v>41254.151006944441</v>
      </c>
      <c r="K1638">
        <v>1350009447</v>
      </c>
      <c r="L1638" s="12">
        <f t="shared" si="101"/>
        <v>41194.109340277777</v>
      </c>
      <c r="M1638" t="b">
        <v>0</v>
      </c>
      <c r="N1638">
        <v>2</v>
      </c>
      <c r="O1638" t="b">
        <v>0</v>
      </c>
      <c r="P1638" t="s">
        <v>8278</v>
      </c>
      <c r="Q1638" s="10">
        <f t="shared" si="102"/>
        <v>0.85714285714285721</v>
      </c>
      <c r="R1638">
        <f t="shared" si="103"/>
        <v>15</v>
      </c>
      <c r="S1638" t="s">
        <v>8329</v>
      </c>
      <c r="T1638" t="s">
        <v>8332</v>
      </c>
    </row>
    <row r="1639" spans="1:20" ht="43.5" x14ac:dyDescent="0.3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 s="9">
        <f t="shared" si="100"/>
        <v>42398.333668981482</v>
      </c>
      <c r="K1639">
        <v>1451462429</v>
      </c>
      <c r="L1639" s="12">
        <f t="shared" si="101"/>
        <v>42368.333668981482</v>
      </c>
      <c r="M1639" t="b">
        <v>0</v>
      </c>
      <c r="N1639">
        <v>2</v>
      </c>
      <c r="O1639" t="b">
        <v>0</v>
      </c>
      <c r="P1639" t="s">
        <v>8278</v>
      </c>
      <c r="Q1639" s="10">
        <f t="shared" si="102"/>
        <v>1.4285714285714286</v>
      </c>
      <c r="R1639">
        <f t="shared" si="103"/>
        <v>25</v>
      </c>
      <c r="S1639" t="s">
        <v>8329</v>
      </c>
      <c r="T1639" t="s">
        <v>8332</v>
      </c>
    </row>
    <row r="1640" spans="1:20" ht="43.5" x14ac:dyDescent="0.3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 s="9">
        <f t="shared" si="100"/>
        <v>41581.839780092596</v>
      </c>
      <c r="K1640">
        <v>1380913757</v>
      </c>
      <c r="L1640" s="12">
        <f t="shared" si="101"/>
        <v>41551.798113425924</v>
      </c>
      <c r="M1640" t="b">
        <v>0</v>
      </c>
      <c r="N1640">
        <v>2</v>
      </c>
      <c r="O1640" t="b">
        <v>0</v>
      </c>
      <c r="P1640" t="s">
        <v>8278</v>
      </c>
      <c r="Q1640" s="10">
        <f t="shared" si="102"/>
        <v>1.1428571428571428</v>
      </c>
      <c r="R1640">
        <f t="shared" si="103"/>
        <v>20</v>
      </c>
      <c r="S1640" t="s">
        <v>8329</v>
      </c>
      <c r="T1640" t="s">
        <v>8332</v>
      </c>
    </row>
    <row r="1641" spans="1:20" ht="43.5" x14ac:dyDescent="0.3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 s="9">
        <f t="shared" si="100"/>
        <v>42436.992418981477</v>
      </c>
      <c r="K1641">
        <v>1454802545</v>
      </c>
      <c r="L1641" s="12">
        <f t="shared" si="101"/>
        <v>42406.992418981477</v>
      </c>
      <c r="M1641" t="b">
        <v>0</v>
      </c>
      <c r="N1641">
        <v>0</v>
      </c>
      <c r="O1641" t="b">
        <v>0</v>
      </c>
      <c r="P1641" t="s">
        <v>8281</v>
      </c>
      <c r="Q1641" s="10">
        <f t="shared" si="102"/>
        <v>0</v>
      </c>
      <c r="R1641" t="e">
        <f t="shared" si="103"/>
        <v>#DIV/0!</v>
      </c>
      <c r="S1641" t="s">
        <v>8335</v>
      </c>
      <c r="T1641" t="s">
        <v>8336</v>
      </c>
    </row>
    <row r="1642" spans="1:20" ht="43.5" x14ac:dyDescent="0.3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 s="9">
        <f t="shared" si="100"/>
        <v>42369.125</v>
      </c>
      <c r="K1642">
        <v>1448463086</v>
      </c>
      <c r="L1642" s="12">
        <f t="shared" si="101"/>
        <v>42333.619050925925</v>
      </c>
      <c r="M1642" t="b">
        <v>0</v>
      </c>
      <c r="N1642">
        <v>167</v>
      </c>
      <c r="O1642" t="b">
        <v>1</v>
      </c>
      <c r="P1642" t="s">
        <v>8285</v>
      </c>
      <c r="Q1642" s="10">
        <f t="shared" si="102"/>
        <v>260.59999999999997</v>
      </c>
      <c r="R1642">
        <f t="shared" si="103"/>
        <v>54.616766467065865</v>
      </c>
      <c r="S1642" t="s">
        <v>8342</v>
      </c>
      <c r="T1642" t="s">
        <v>8343</v>
      </c>
    </row>
    <row r="1643" spans="1:20" ht="29" x14ac:dyDescent="0.3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 s="9">
        <f t="shared" si="100"/>
        <v>41400.292303240742</v>
      </c>
      <c r="K1643">
        <v>1365231655</v>
      </c>
      <c r="L1643" s="12">
        <f t="shared" si="101"/>
        <v>41370.292303240742</v>
      </c>
      <c r="M1643" t="b">
        <v>1</v>
      </c>
      <c r="N1643">
        <v>50</v>
      </c>
      <c r="O1643" t="b">
        <v>1</v>
      </c>
      <c r="P1643" t="s">
        <v>8276</v>
      </c>
      <c r="Q1643" s="10">
        <f t="shared" si="102"/>
        <v>122.14285714285715</v>
      </c>
      <c r="R1643">
        <f t="shared" si="103"/>
        <v>85.5</v>
      </c>
      <c r="S1643" t="s">
        <v>8329</v>
      </c>
      <c r="T1643" t="s">
        <v>8330</v>
      </c>
    </row>
    <row r="1644" spans="1:20" ht="43.5" x14ac:dyDescent="0.3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 s="9">
        <f t="shared" si="100"/>
        <v>41571.988067129627</v>
      </c>
      <c r="K1644">
        <v>1380238969</v>
      </c>
      <c r="L1644" s="12">
        <f t="shared" si="101"/>
        <v>41543.988067129627</v>
      </c>
      <c r="M1644" t="b">
        <v>1</v>
      </c>
      <c r="N1644">
        <v>141</v>
      </c>
      <c r="O1644" t="b">
        <v>1</v>
      </c>
      <c r="P1644" t="s">
        <v>8276</v>
      </c>
      <c r="Q1644" s="10">
        <f t="shared" si="102"/>
        <v>137.65714285714284</v>
      </c>
      <c r="R1644">
        <f t="shared" si="103"/>
        <v>34.170212765957444</v>
      </c>
      <c r="S1644" t="s">
        <v>8329</v>
      </c>
      <c r="T1644" t="s">
        <v>8330</v>
      </c>
    </row>
    <row r="1645" spans="1:20" ht="58" x14ac:dyDescent="0.3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 s="9">
        <f t="shared" si="100"/>
        <v>40512.655266203699</v>
      </c>
      <c r="K1645">
        <v>1287071015</v>
      </c>
      <c r="L1645" s="12">
        <f t="shared" si="101"/>
        <v>40465.655266203699</v>
      </c>
      <c r="M1645" t="b">
        <v>1</v>
      </c>
      <c r="N1645">
        <v>66</v>
      </c>
      <c r="O1645" t="b">
        <v>1</v>
      </c>
      <c r="P1645" t="s">
        <v>8276</v>
      </c>
      <c r="Q1645" s="10">
        <f t="shared" si="102"/>
        <v>119.14771428571429</v>
      </c>
      <c r="R1645">
        <f t="shared" si="103"/>
        <v>63.184393939393942</v>
      </c>
      <c r="S1645" t="s">
        <v>8329</v>
      </c>
      <c r="T1645" t="s">
        <v>8330</v>
      </c>
    </row>
    <row r="1646" spans="1:20" ht="29" x14ac:dyDescent="0.3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 s="9">
        <f t="shared" si="100"/>
        <v>42117.290972222225</v>
      </c>
      <c r="K1646">
        <v>1427121931</v>
      </c>
      <c r="L1646" s="12">
        <f t="shared" si="101"/>
        <v>42086.614942129629</v>
      </c>
      <c r="M1646" t="b">
        <v>0</v>
      </c>
      <c r="N1646">
        <v>86</v>
      </c>
      <c r="O1646" t="b">
        <v>1</v>
      </c>
      <c r="P1646" t="s">
        <v>8271</v>
      </c>
      <c r="Q1646" s="10">
        <f t="shared" si="102"/>
        <v>108.57142857142857</v>
      </c>
      <c r="R1646">
        <f t="shared" si="103"/>
        <v>44.186046511627907</v>
      </c>
      <c r="S1646" t="s">
        <v>8321</v>
      </c>
      <c r="T1646" t="s">
        <v>8322</v>
      </c>
    </row>
    <row r="1647" spans="1:20" ht="43.5" x14ac:dyDescent="0.3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 s="9">
        <f t="shared" si="100"/>
        <v>42199.814340277779</v>
      </c>
      <c r="K1647">
        <v>1434310359</v>
      </c>
      <c r="L1647" s="12">
        <f t="shared" si="101"/>
        <v>42169.814340277779</v>
      </c>
      <c r="M1647" t="b">
        <v>0</v>
      </c>
      <c r="N1647">
        <v>32</v>
      </c>
      <c r="O1647" t="b">
        <v>1</v>
      </c>
      <c r="P1647" t="s">
        <v>8271</v>
      </c>
      <c r="Q1647" s="10">
        <f t="shared" si="102"/>
        <v>124</v>
      </c>
      <c r="R1647">
        <f t="shared" si="103"/>
        <v>135.625</v>
      </c>
      <c r="S1647" t="s">
        <v>8321</v>
      </c>
      <c r="T1647" t="s">
        <v>8322</v>
      </c>
    </row>
    <row r="1648" spans="1:20" ht="29" x14ac:dyDescent="0.3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 s="9">
        <f t="shared" si="100"/>
        <v>42582.458333333328</v>
      </c>
      <c r="K1648">
        <v>1468578920</v>
      </c>
      <c r="L1648" s="12">
        <f t="shared" si="101"/>
        <v>42566.441203703704</v>
      </c>
      <c r="M1648" t="b">
        <v>0</v>
      </c>
      <c r="N1648">
        <v>108</v>
      </c>
      <c r="O1648" t="b">
        <v>1</v>
      </c>
      <c r="P1648" t="s">
        <v>8271</v>
      </c>
      <c r="Q1648" s="10">
        <f t="shared" si="102"/>
        <v>130.26085714285716</v>
      </c>
      <c r="R1648">
        <f t="shared" si="103"/>
        <v>42.214166666666671</v>
      </c>
      <c r="S1648" t="s">
        <v>8321</v>
      </c>
      <c r="T1648" t="s">
        <v>8322</v>
      </c>
    </row>
    <row r="1649" spans="1:20" ht="43.5" x14ac:dyDescent="0.3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 s="9">
        <f t="shared" si="100"/>
        <v>42190.735208333332</v>
      </c>
      <c r="K1649">
        <v>1433525922</v>
      </c>
      <c r="L1649" s="12">
        <f t="shared" si="101"/>
        <v>42160.735208333332</v>
      </c>
      <c r="M1649" t="b">
        <v>0</v>
      </c>
      <c r="N1649">
        <v>63</v>
      </c>
      <c r="O1649" t="b">
        <v>1</v>
      </c>
      <c r="P1649" t="s">
        <v>8276</v>
      </c>
      <c r="Q1649" s="10">
        <f t="shared" si="102"/>
        <v>124.08571428571429</v>
      </c>
      <c r="R1649">
        <f t="shared" si="103"/>
        <v>68.936507936507937</v>
      </c>
      <c r="S1649" t="s">
        <v>8329</v>
      </c>
      <c r="T1649" t="s">
        <v>8330</v>
      </c>
    </row>
    <row r="1650" spans="1:20" x14ac:dyDescent="0.3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 s="9">
        <f t="shared" si="100"/>
        <v>42749.90834490741</v>
      </c>
      <c r="K1650">
        <v>1481838481</v>
      </c>
      <c r="L1650" s="12">
        <f t="shared" si="101"/>
        <v>42719.90834490741</v>
      </c>
      <c r="M1650" t="b">
        <v>0</v>
      </c>
      <c r="N1650">
        <v>82</v>
      </c>
      <c r="O1650" t="b">
        <v>1</v>
      </c>
      <c r="P1650" t="s">
        <v>8276</v>
      </c>
      <c r="Q1650" s="10">
        <f t="shared" si="102"/>
        <v>111.88571428571427</v>
      </c>
      <c r="R1650">
        <f t="shared" si="103"/>
        <v>47.756097560975611</v>
      </c>
      <c r="S1650" t="s">
        <v>8329</v>
      </c>
      <c r="T1650" t="s">
        <v>8330</v>
      </c>
    </row>
    <row r="1651" spans="1:20" ht="43.5" x14ac:dyDescent="0.3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 s="9">
        <f t="shared" si="100"/>
        <v>42771.684479166666</v>
      </c>
      <c r="K1651">
        <v>1483719939</v>
      </c>
      <c r="L1651" s="12">
        <f t="shared" si="101"/>
        <v>42741.684479166666</v>
      </c>
      <c r="M1651" t="b">
        <v>1</v>
      </c>
      <c r="N1651">
        <v>335</v>
      </c>
      <c r="O1651" t="b">
        <v>1</v>
      </c>
      <c r="P1651" t="s">
        <v>8285</v>
      </c>
      <c r="Q1651" s="10">
        <f t="shared" si="102"/>
        <v>558.7714285714286</v>
      </c>
      <c r="R1651">
        <f t="shared" si="103"/>
        <v>58.379104477611939</v>
      </c>
      <c r="S1651" t="s">
        <v>8342</v>
      </c>
      <c r="T1651" t="s">
        <v>8343</v>
      </c>
    </row>
    <row r="1652" spans="1:20" ht="43.5" x14ac:dyDescent="0.3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 s="9">
        <f t="shared" si="100"/>
        <v>42808.558865740735</v>
      </c>
      <c r="K1652">
        <v>1487082286</v>
      </c>
      <c r="L1652" s="12">
        <f t="shared" si="101"/>
        <v>42780.600532407407</v>
      </c>
      <c r="M1652" t="b">
        <v>1</v>
      </c>
      <c r="N1652">
        <v>70</v>
      </c>
      <c r="O1652" t="b">
        <v>1</v>
      </c>
      <c r="P1652" t="s">
        <v>8285</v>
      </c>
      <c r="Q1652" s="10">
        <f t="shared" si="102"/>
        <v>110.44428571428573</v>
      </c>
      <c r="R1652">
        <f t="shared" si="103"/>
        <v>55.222142857142863</v>
      </c>
      <c r="S1652" t="s">
        <v>8342</v>
      </c>
      <c r="T1652" t="s">
        <v>8343</v>
      </c>
    </row>
    <row r="1653" spans="1:20" ht="43.5" x14ac:dyDescent="0.3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 s="9">
        <f t="shared" si="100"/>
        <v>42151.824525462958</v>
      </c>
      <c r="K1653">
        <v>1430164039</v>
      </c>
      <c r="L1653" s="12">
        <f t="shared" si="101"/>
        <v>42121.824525462958</v>
      </c>
      <c r="M1653" t="b">
        <v>0</v>
      </c>
      <c r="N1653">
        <v>0</v>
      </c>
      <c r="O1653" t="b">
        <v>0</v>
      </c>
      <c r="P1653" t="s">
        <v>8289</v>
      </c>
      <c r="Q1653" s="10">
        <f t="shared" si="102"/>
        <v>0</v>
      </c>
      <c r="R1653" t="e">
        <f t="shared" si="103"/>
        <v>#DIV/0!</v>
      </c>
      <c r="S1653" t="s">
        <v>8342</v>
      </c>
      <c r="T1653" t="s">
        <v>8347</v>
      </c>
    </row>
    <row r="1654" spans="1:20" ht="43.5" x14ac:dyDescent="0.3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 s="9">
        <f t="shared" si="100"/>
        <v>40596.125</v>
      </c>
      <c r="K1654">
        <v>1295624113</v>
      </c>
      <c r="L1654" s="12">
        <f t="shared" si="101"/>
        <v>40564.649456018517</v>
      </c>
      <c r="M1654" t="b">
        <v>0</v>
      </c>
      <c r="N1654">
        <v>93</v>
      </c>
      <c r="O1654" t="b">
        <v>1</v>
      </c>
      <c r="P1654" t="s">
        <v>8292</v>
      </c>
      <c r="Q1654" s="10">
        <f t="shared" si="102"/>
        <v>119.45714285714286</v>
      </c>
      <c r="R1654">
        <f t="shared" si="103"/>
        <v>44.956989247311824</v>
      </c>
      <c r="S1654" t="s">
        <v>8329</v>
      </c>
      <c r="T1654" t="s">
        <v>8350</v>
      </c>
    </row>
    <row r="1655" spans="1:20" ht="43.5" x14ac:dyDescent="0.3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 s="9">
        <f t="shared" si="100"/>
        <v>42832.781689814816</v>
      </c>
      <c r="K1655">
        <v>1489517138</v>
      </c>
      <c r="L1655" s="12">
        <f t="shared" si="101"/>
        <v>42808.781689814816</v>
      </c>
      <c r="M1655" t="b">
        <v>0</v>
      </c>
      <c r="N1655">
        <v>10</v>
      </c>
      <c r="O1655" t="b">
        <v>0</v>
      </c>
      <c r="P1655" t="s">
        <v>8293</v>
      </c>
      <c r="Q1655" s="10">
        <f t="shared" si="102"/>
        <v>21.714285714285715</v>
      </c>
      <c r="R1655">
        <f t="shared" si="103"/>
        <v>76</v>
      </c>
      <c r="S1655" t="s">
        <v>8329</v>
      </c>
      <c r="T1655" t="s">
        <v>8351</v>
      </c>
    </row>
    <row r="1656" spans="1:20" ht="43.5" x14ac:dyDescent="0.3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 s="9">
        <f t="shared" si="100"/>
        <v>42182.915972222225</v>
      </c>
      <c r="K1656">
        <v>1433416830</v>
      </c>
      <c r="L1656" s="12">
        <f t="shared" si="101"/>
        <v>42159.47256944445</v>
      </c>
      <c r="M1656" t="b">
        <v>1</v>
      </c>
      <c r="N1656">
        <v>18</v>
      </c>
      <c r="O1656" t="b">
        <v>0</v>
      </c>
      <c r="P1656" t="s">
        <v>8285</v>
      </c>
      <c r="Q1656" s="10">
        <f t="shared" si="102"/>
        <v>48.485714285714288</v>
      </c>
      <c r="R1656">
        <f t="shared" si="103"/>
        <v>94.277777777777771</v>
      </c>
      <c r="S1656" t="s">
        <v>8342</v>
      </c>
      <c r="T1656" t="s">
        <v>8343</v>
      </c>
    </row>
    <row r="1657" spans="1:20" ht="43.5" x14ac:dyDescent="0.3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 s="9">
        <f t="shared" si="100"/>
        <v>42064.907858796301</v>
      </c>
      <c r="K1657">
        <v>1422222439</v>
      </c>
      <c r="L1657" s="12">
        <f t="shared" si="101"/>
        <v>42029.907858796301</v>
      </c>
      <c r="M1657" t="b">
        <v>1</v>
      </c>
      <c r="N1657">
        <v>9</v>
      </c>
      <c r="O1657" t="b">
        <v>0</v>
      </c>
      <c r="P1657" t="s">
        <v>8285</v>
      </c>
      <c r="Q1657" s="10">
        <f t="shared" si="102"/>
        <v>10.857142857142858</v>
      </c>
      <c r="R1657">
        <f t="shared" si="103"/>
        <v>42.222222222222221</v>
      </c>
      <c r="S1657" t="s">
        <v>8342</v>
      </c>
      <c r="T1657" t="s">
        <v>8343</v>
      </c>
    </row>
    <row r="1658" spans="1:20" ht="43.5" x14ac:dyDescent="0.3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 s="9">
        <f t="shared" si="100"/>
        <v>42400.178472222222</v>
      </c>
      <c r="K1658">
        <v>1451723535</v>
      </c>
      <c r="L1658" s="12">
        <f t="shared" si="101"/>
        <v>42371.355729166666</v>
      </c>
      <c r="M1658" t="b">
        <v>0</v>
      </c>
      <c r="N1658">
        <v>11</v>
      </c>
      <c r="O1658" t="b">
        <v>0</v>
      </c>
      <c r="P1658" t="s">
        <v>8283</v>
      </c>
      <c r="Q1658" s="10">
        <f t="shared" si="102"/>
        <v>10.314285714285715</v>
      </c>
      <c r="R1658">
        <f t="shared" si="103"/>
        <v>32.81818181818182</v>
      </c>
      <c r="S1658" t="s">
        <v>8337</v>
      </c>
      <c r="T1658" t="s">
        <v>8339</v>
      </c>
    </row>
    <row r="1659" spans="1:20" ht="43.5" x14ac:dyDescent="0.3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 s="9">
        <f t="shared" si="100"/>
        <v>41045.207638888889</v>
      </c>
      <c r="K1659">
        <v>1333597555</v>
      </c>
      <c r="L1659" s="12">
        <f t="shared" si="101"/>
        <v>41004.156886574077</v>
      </c>
      <c r="M1659" t="b">
        <v>0</v>
      </c>
      <c r="N1659">
        <v>55</v>
      </c>
      <c r="O1659" t="b">
        <v>1</v>
      </c>
      <c r="P1659" t="s">
        <v>8279</v>
      </c>
      <c r="Q1659" s="10">
        <f t="shared" si="102"/>
        <v>114.57142857142857</v>
      </c>
      <c r="R1659">
        <f t="shared" si="103"/>
        <v>72.909090909090907</v>
      </c>
      <c r="S1659" t="s">
        <v>8329</v>
      </c>
      <c r="T1659" t="s">
        <v>8333</v>
      </c>
    </row>
    <row r="1660" spans="1:20" ht="58" x14ac:dyDescent="0.3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 s="9">
        <f t="shared" si="100"/>
        <v>40973.125</v>
      </c>
      <c r="K1660">
        <v>1327969730</v>
      </c>
      <c r="L1660" s="12">
        <f t="shared" si="101"/>
        <v>40939.02002314815</v>
      </c>
      <c r="M1660" t="b">
        <v>0</v>
      </c>
      <c r="N1660">
        <v>72</v>
      </c>
      <c r="O1660" t="b">
        <v>1</v>
      </c>
      <c r="P1660" t="s">
        <v>8279</v>
      </c>
      <c r="Q1660" s="10">
        <f t="shared" si="102"/>
        <v>120.54285714285714</v>
      </c>
      <c r="R1660">
        <f t="shared" si="103"/>
        <v>58.597222222222221</v>
      </c>
      <c r="S1660" t="s">
        <v>8329</v>
      </c>
      <c r="T1660" t="s">
        <v>8333</v>
      </c>
    </row>
    <row r="1661" spans="1:20" ht="43.5" x14ac:dyDescent="0.3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 s="9">
        <f t="shared" si="100"/>
        <v>41482.060601851852</v>
      </c>
      <c r="K1661">
        <v>1372296436</v>
      </c>
      <c r="L1661" s="12">
        <f t="shared" si="101"/>
        <v>41452.060601851852</v>
      </c>
      <c r="M1661" t="b">
        <v>0</v>
      </c>
      <c r="N1661">
        <v>69</v>
      </c>
      <c r="O1661" t="b">
        <v>1</v>
      </c>
      <c r="P1661" t="s">
        <v>8280</v>
      </c>
      <c r="Q1661" s="10">
        <f t="shared" si="102"/>
        <v>101.14285714285714</v>
      </c>
      <c r="R1661">
        <f t="shared" si="103"/>
        <v>51.304347826086953</v>
      </c>
      <c r="S1661" t="s">
        <v>8329</v>
      </c>
      <c r="T1661" t="s">
        <v>8334</v>
      </c>
    </row>
    <row r="1662" spans="1:20" ht="43.5" x14ac:dyDescent="0.3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 s="9">
        <f t="shared" si="100"/>
        <v>41366.661631944444</v>
      </c>
      <c r="K1662">
        <v>1362329565</v>
      </c>
      <c r="L1662" s="12">
        <f t="shared" si="101"/>
        <v>41336.703298611108</v>
      </c>
      <c r="M1662" t="b">
        <v>0</v>
      </c>
      <c r="N1662">
        <v>180</v>
      </c>
      <c r="O1662" t="b">
        <v>1</v>
      </c>
      <c r="P1662" t="s">
        <v>8297</v>
      </c>
      <c r="Q1662" s="10">
        <f t="shared" si="102"/>
        <v>168.77142857142857</v>
      </c>
      <c r="R1662">
        <f t="shared" si="103"/>
        <v>32.81666666666667</v>
      </c>
      <c r="S1662" t="s">
        <v>8337</v>
      </c>
      <c r="T1662" t="s">
        <v>8355</v>
      </c>
    </row>
    <row r="1663" spans="1:20" ht="43.5" x14ac:dyDescent="0.3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 s="9">
        <f t="shared" si="100"/>
        <v>40978.16815972222</v>
      </c>
      <c r="K1663">
        <v>1328760129</v>
      </c>
      <c r="L1663" s="12">
        <f t="shared" si="101"/>
        <v>40948.16815972222</v>
      </c>
      <c r="M1663" t="b">
        <v>1</v>
      </c>
      <c r="N1663">
        <v>73</v>
      </c>
      <c r="O1663" t="b">
        <v>1</v>
      </c>
      <c r="P1663" t="s">
        <v>8279</v>
      </c>
      <c r="Q1663" s="10">
        <f t="shared" si="102"/>
        <v>106.75857142857143</v>
      </c>
      <c r="R1663">
        <f t="shared" si="103"/>
        <v>51.185616438356163</v>
      </c>
      <c r="S1663" t="s">
        <v>8329</v>
      </c>
      <c r="T1663" t="s">
        <v>8333</v>
      </c>
    </row>
    <row r="1664" spans="1:20" ht="58" x14ac:dyDescent="0.3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 s="9">
        <f t="shared" si="100"/>
        <v>42517.919444444444</v>
      </c>
      <c r="K1664">
        <v>1463090149</v>
      </c>
      <c r="L1664" s="12">
        <f t="shared" si="101"/>
        <v>42502.913761574076</v>
      </c>
      <c r="M1664" t="b">
        <v>0</v>
      </c>
      <c r="N1664">
        <v>1</v>
      </c>
      <c r="O1664" t="b">
        <v>0</v>
      </c>
      <c r="P1664" t="s">
        <v>8284</v>
      </c>
      <c r="Q1664" s="10">
        <f t="shared" si="102"/>
        <v>2.8571428571428574E-2</v>
      </c>
      <c r="R1664">
        <f t="shared" si="103"/>
        <v>1</v>
      </c>
      <c r="S1664" t="s">
        <v>8340</v>
      </c>
      <c r="T1664" t="s">
        <v>8341</v>
      </c>
    </row>
    <row r="1665" spans="1:20" ht="58" x14ac:dyDescent="0.3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 s="9">
        <f t="shared" si="100"/>
        <v>40801.916701388887</v>
      </c>
      <c r="K1665">
        <v>1313532003</v>
      </c>
      <c r="L1665" s="12">
        <f t="shared" si="101"/>
        <v>40771.916701388887</v>
      </c>
      <c r="M1665" t="b">
        <v>0</v>
      </c>
      <c r="N1665">
        <v>90</v>
      </c>
      <c r="O1665" t="b">
        <v>1</v>
      </c>
      <c r="P1665" t="s">
        <v>8279</v>
      </c>
      <c r="Q1665" s="10">
        <f t="shared" si="102"/>
        <v>119.31742857142855</v>
      </c>
      <c r="R1665">
        <f t="shared" si="103"/>
        <v>46.401222222222216</v>
      </c>
      <c r="S1665" t="s">
        <v>8329</v>
      </c>
      <c r="T1665" t="s">
        <v>8333</v>
      </c>
    </row>
    <row r="1666" spans="1:20" ht="43.5" x14ac:dyDescent="0.3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 s="9">
        <f t="shared" ref="J1666:J1729" si="104">(((I1666/60)/60)/24)+DATE(1970,1,1)</f>
        <v>41403.690266203703</v>
      </c>
      <c r="K1666">
        <v>1365525239</v>
      </c>
      <c r="L1666" s="12">
        <f t="shared" ref="L1666:L1729" si="105">(((K1666/60)/60)/24)+DATE(1970,1,1)</f>
        <v>41373.690266203703</v>
      </c>
      <c r="M1666" t="b">
        <v>0</v>
      </c>
      <c r="N1666">
        <v>75</v>
      </c>
      <c r="O1666" t="b">
        <v>1</v>
      </c>
      <c r="P1666" t="s">
        <v>8279</v>
      </c>
      <c r="Q1666" s="10">
        <f t="shared" ref="Q1666:Q1729" si="106">(E1666/D1666)*100</f>
        <v>133.67142857142858</v>
      </c>
      <c r="R1666">
        <f t="shared" ref="R1666:R1729" si="107">E1666/N1666</f>
        <v>62.38</v>
      </c>
      <c r="S1666" t="s">
        <v>8329</v>
      </c>
      <c r="T1666" t="s">
        <v>8333</v>
      </c>
    </row>
    <row r="1667" spans="1:20" ht="58" x14ac:dyDescent="0.3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 s="9">
        <f t="shared" si="104"/>
        <v>41543.449282407404</v>
      </c>
      <c r="K1667">
        <v>1375008418</v>
      </c>
      <c r="L1667" s="12">
        <f t="shared" si="105"/>
        <v>41483.449282407404</v>
      </c>
      <c r="M1667" t="b">
        <v>0</v>
      </c>
      <c r="N1667">
        <v>63</v>
      </c>
      <c r="O1667" t="b">
        <v>1</v>
      </c>
      <c r="P1667" t="s">
        <v>8300</v>
      </c>
      <c r="Q1667" s="10">
        <f t="shared" si="106"/>
        <v>107.02857142857142</v>
      </c>
      <c r="R1667">
        <f t="shared" si="107"/>
        <v>59.460317460317462</v>
      </c>
      <c r="S1667" t="s">
        <v>8329</v>
      </c>
      <c r="T1667" t="s">
        <v>8358</v>
      </c>
    </row>
    <row r="1668" spans="1:20" ht="43.5" x14ac:dyDescent="0.3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 s="9">
        <f t="shared" si="104"/>
        <v>41552.208333333336</v>
      </c>
      <c r="K1668">
        <v>1378586179</v>
      </c>
      <c r="L1668" s="12">
        <f t="shared" si="105"/>
        <v>41524.858553240738</v>
      </c>
      <c r="M1668" t="b">
        <v>0</v>
      </c>
      <c r="N1668">
        <v>65</v>
      </c>
      <c r="O1668" t="b">
        <v>1</v>
      </c>
      <c r="P1668" t="s">
        <v>8300</v>
      </c>
      <c r="Q1668" s="10">
        <f t="shared" si="106"/>
        <v>111.71428571428572</v>
      </c>
      <c r="R1668">
        <f t="shared" si="107"/>
        <v>60.153846153846153</v>
      </c>
      <c r="S1668" t="s">
        <v>8329</v>
      </c>
      <c r="T1668" t="s">
        <v>8358</v>
      </c>
    </row>
    <row r="1669" spans="1:20" ht="58" x14ac:dyDescent="0.3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 s="9">
        <f t="shared" si="104"/>
        <v>42128.895532407405</v>
      </c>
      <c r="K1669">
        <v>1426886974</v>
      </c>
      <c r="L1669" s="12">
        <f t="shared" si="105"/>
        <v>42083.895532407405</v>
      </c>
      <c r="M1669" t="b">
        <v>0</v>
      </c>
      <c r="N1669">
        <v>46</v>
      </c>
      <c r="O1669" t="b">
        <v>1</v>
      </c>
      <c r="P1669" t="s">
        <v>8302</v>
      </c>
      <c r="Q1669" s="10">
        <f t="shared" si="106"/>
        <v>123.14285714285715</v>
      </c>
      <c r="R1669">
        <f t="shared" si="107"/>
        <v>93.695652173913047</v>
      </c>
      <c r="S1669" t="s">
        <v>8323</v>
      </c>
      <c r="T1669" t="s">
        <v>8360</v>
      </c>
    </row>
    <row r="1670" spans="1:20" ht="43.5" x14ac:dyDescent="0.3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 s="9">
        <f t="shared" si="104"/>
        <v>42088.292361111111</v>
      </c>
      <c r="K1670">
        <v>1424678460</v>
      </c>
      <c r="L1670" s="12">
        <f t="shared" si="105"/>
        <v>42058.334027777775</v>
      </c>
      <c r="M1670" t="b">
        <v>0</v>
      </c>
      <c r="N1670">
        <v>1</v>
      </c>
      <c r="O1670" t="b">
        <v>0</v>
      </c>
      <c r="P1670" t="s">
        <v>8284</v>
      </c>
      <c r="Q1670" s="10">
        <f t="shared" si="106"/>
        <v>0.7142857142857143</v>
      </c>
      <c r="R1670">
        <f t="shared" si="107"/>
        <v>25</v>
      </c>
      <c r="S1670" t="s">
        <v>8340</v>
      </c>
      <c r="T1670" t="s">
        <v>8341</v>
      </c>
    </row>
    <row r="1671" spans="1:20" ht="43.5" x14ac:dyDescent="0.3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 s="9">
        <f t="shared" si="104"/>
        <v>41876.207638888889</v>
      </c>
      <c r="K1671">
        <v>1406958354</v>
      </c>
      <c r="L1671" s="12">
        <f t="shared" si="105"/>
        <v>41853.240208333329</v>
      </c>
      <c r="M1671" t="b">
        <v>0</v>
      </c>
      <c r="N1671">
        <v>31</v>
      </c>
      <c r="O1671" t="b">
        <v>1</v>
      </c>
      <c r="P1671" t="s">
        <v>8271</v>
      </c>
      <c r="Q1671" s="10">
        <f t="shared" si="106"/>
        <v>111.42857142857143</v>
      </c>
      <c r="R1671">
        <f t="shared" si="107"/>
        <v>125.80645161290323</v>
      </c>
      <c r="S1671" t="s">
        <v>8321</v>
      </c>
      <c r="T1671" t="s">
        <v>8322</v>
      </c>
    </row>
    <row r="1672" spans="1:20" ht="43.5" x14ac:dyDescent="0.3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 s="9">
        <f t="shared" si="104"/>
        <v>42620.056863425925</v>
      </c>
      <c r="K1672">
        <v>1472001713</v>
      </c>
      <c r="L1672" s="12">
        <f t="shared" si="105"/>
        <v>42606.056863425925</v>
      </c>
      <c r="M1672" t="b">
        <v>0</v>
      </c>
      <c r="N1672">
        <v>17</v>
      </c>
      <c r="O1672" t="b">
        <v>0</v>
      </c>
      <c r="P1672" t="s">
        <v>8271</v>
      </c>
      <c r="Q1672" s="10">
        <f t="shared" si="106"/>
        <v>17.771428571428572</v>
      </c>
      <c r="R1672">
        <f t="shared" si="107"/>
        <v>36.588235294117645</v>
      </c>
      <c r="S1672" t="s">
        <v>8321</v>
      </c>
      <c r="T1672" t="s">
        <v>8322</v>
      </c>
    </row>
    <row r="1673" spans="1:20" ht="43.5" x14ac:dyDescent="0.3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 s="9">
        <f t="shared" si="104"/>
        <v>42611.708333333328</v>
      </c>
      <c r="K1673">
        <v>1467468008</v>
      </c>
      <c r="L1673" s="12">
        <f t="shared" si="105"/>
        <v>42553.583425925928</v>
      </c>
      <c r="M1673" t="b">
        <v>0</v>
      </c>
      <c r="N1673">
        <v>39</v>
      </c>
      <c r="O1673" t="b">
        <v>1</v>
      </c>
      <c r="P1673" t="s">
        <v>8305</v>
      </c>
      <c r="Q1673" s="10">
        <f t="shared" si="106"/>
        <v>100.88571428571429</v>
      </c>
      <c r="R1673">
        <f t="shared" si="107"/>
        <v>90.538461538461533</v>
      </c>
      <c r="S1673" t="s">
        <v>8321</v>
      </c>
      <c r="T1673" t="s">
        <v>8363</v>
      </c>
    </row>
    <row r="1674" spans="1:20" ht="29" x14ac:dyDescent="0.3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 s="9">
        <f t="shared" si="104"/>
        <v>42599.165972222225</v>
      </c>
      <c r="K1674">
        <v>1470227660</v>
      </c>
      <c r="L1674" s="12">
        <f t="shared" si="105"/>
        <v>42585.523842592593</v>
      </c>
      <c r="M1674" t="b">
        <v>0</v>
      </c>
      <c r="N1674">
        <v>47</v>
      </c>
      <c r="O1674" t="b">
        <v>1</v>
      </c>
      <c r="P1674" t="s">
        <v>8271</v>
      </c>
      <c r="Q1674" s="10">
        <f t="shared" si="106"/>
        <v>106</v>
      </c>
      <c r="R1674">
        <f t="shared" si="107"/>
        <v>78.936170212765958</v>
      </c>
      <c r="S1674" t="s">
        <v>8321</v>
      </c>
      <c r="T1674" t="s">
        <v>8322</v>
      </c>
    </row>
    <row r="1675" spans="1:20" ht="58" x14ac:dyDescent="0.3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 s="9">
        <f t="shared" si="104"/>
        <v>42774.416030092587</v>
      </c>
      <c r="K1675">
        <v>1483955945</v>
      </c>
      <c r="L1675" s="12">
        <f t="shared" si="105"/>
        <v>42744.416030092587</v>
      </c>
      <c r="M1675" t="b">
        <v>1</v>
      </c>
      <c r="N1675">
        <v>35</v>
      </c>
      <c r="O1675" t="b">
        <v>0</v>
      </c>
      <c r="P1675" t="s">
        <v>8303</v>
      </c>
      <c r="Q1675" s="10">
        <f t="shared" si="106"/>
        <v>23.62857142857143</v>
      </c>
      <c r="R1675">
        <f t="shared" si="107"/>
        <v>23.62857142857143</v>
      </c>
      <c r="S1675" t="s">
        <v>8321</v>
      </c>
      <c r="T1675" t="s">
        <v>8361</v>
      </c>
    </row>
    <row r="1676" spans="1:20" ht="58" x14ac:dyDescent="0.3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 s="9">
        <f t="shared" si="104"/>
        <v>40568.166666666664</v>
      </c>
      <c r="K1676">
        <v>1288160403</v>
      </c>
      <c r="L1676" s="12">
        <f t="shared" si="105"/>
        <v>40478.263923611114</v>
      </c>
      <c r="M1676" t="b">
        <v>1</v>
      </c>
      <c r="N1676">
        <v>104</v>
      </c>
      <c r="O1676" t="b">
        <v>1</v>
      </c>
      <c r="P1676" t="s">
        <v>8271</v>
      </c>
      <c r="Q1676" s="10">
        <f t="shared" si="106"/>
        <v>101</v>
      </c>
      <c r="R1676">
        <f t="shared" si="107"/>
        <v>33.990384615384613</v>
      </c>
      <c r="S1676" t="s">
        <v>8321</v>
      </c>
      <c r="T1676" t="s">
        <v>8322</v>
      </c>
    </row>
    <row r="1677" spans="1:20" ht="43.5" x14ac:dyDescent="0.3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 s="9">
        <f t="shared" si="104"/>
        <v>41892.83997685185</v>
      </c>
      <c r="K1677">
        <v>1407787774</v>
      </c>
      <c r="L1677" s="12">
        <f t="shared" si="105"/>
        <v>41862.83997685185</v>
      </c>
      <c r="M1677" t="b">
        <v>1</v>
      </c>
      <c r="N1677">
        <v>34</v>
      </c>
      <c r="O1677" t="b">
        <v>1</v>
      </c>
      <c r="P1677" t="s">
        <v>8271</v>
      </c>
      <c r="Q1677" s="10">
        <f t="shared" si="106"/>
        <v>100.4</v>
      </c>
      <c r="R1677">
        <f t="shared" si="107"/>
        <v>103.35294117647059</v>
      </c>
      <c r="S1677" t="s">
        <v>8321</v>
      </c>
      <c r="T1677" t="s">
        <v>8322</v>
      </c>
    </row>
    <row r="1678" spans="1:20" ht="58" x14ac:dyDescent="0.3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 s="9">
        <f t="shared" si="104"/>
        <v>42047.594236111108</v>
      </c>
      <c r="K1678">
        <v>1421158542</v>
      </c>
      <c r="L1678" s="12">
        <f t="shared" si="105"/>
        <v>42017.594236111108</v>
      </c>
      <c r="M1678" t="b">
        <v>0</v>
      </c>
      <c r="N1678">
        <v>39</v>
      </c>
      <c r="O1678" t="b">
        <v>0</v>
      </c>
      <c r="P1678" t="s">
        <v>8305</v>
      </c>
      <c r="Q1678" s="10">
        <f t="shared" si="106"/>
        <v>59.142857142857139</v>
      </c>
      <c r="R1678">
        <f t="shared" si="107"/>
        <v>53.07692307692308</v>
      </c>
      <c r="S1678" t="s">
        <v>8321</v>
      </c>
      <c r="T1678" t="s">
        <v>8363</v>
      </c>
    </row>
    <row r="1679" spans="1:20" ht="43.5" x14ac:dyDescent="0.3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 s="9">
        <f t="shared" si="104"/>
        <v>42473.876909722225</v>
      </c>
      <c r="K1679">
        <v>1458766965</v>
      </c>
      <c r="L1679" s="12">
        <f t="shared" si="105"/>
        <v>42452.876909722225</v>
      </c>
      <c r="M1679" t="b">
        <v>0</v>
      </c>
      <c r="N1679">
        <v>57</v>
      </c>
      <c r="O1679" t="b">
        <v>1</v>
      </c>
      <c r="P1679" t="s">
        <v>8271</v>
      </c>
      <c r="Q1679" s="10">
        <f t="shared" si="106"/>
        <v>122.28571428571429</v>
      </c>
      <c r="R1679">
        <f t="shared" si="107"/>
        <v>75.087719298245617</v>
      </c>
      <c r="S1679" t="s">
        <v>8321</v>
      </c>
      <c r="T1679" t="s">
        <v>8322</v>
      </c>
    </row>
    <row r="1680" spans="1:20" ht="43.5" x14ac:dyDescent="0.3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 s="9">
        <f t="shared" si="104"/>
        <v>42170.676851851851</v>
      </c>
      <c r="K1680">
        <v>1432484080</v>
      </c>
      <c r="L1680" s="12">
        <f t="shared" si="105"/>
        <v>42148.676851851851</v>
      </c>
      <c r="M1680" t="b">
        <v>0</v>
      </c>
      <c r="N1680">
        <v>111</v>
      </c>
      <c r="O1680" t="b">
        <v>1</v>
      </c>
      <c r="P1680" t="s">
        <v>8271</v>
      </c>
      <c r="Q1680" s="10">
        <f t="shared" si="106"/>
        <v>104.57142857142858</v>
      </c>
      <c r="R1680">
        <f t="shared" si="107"/>
        <v>32.972972972972975</v>
      </c>
      <c r="S1680" t="s">
        <v>8321</v>
      </c>
      <c r="T1680" t="s">
        <v>8322</v>
      </c>
    </row>
    <row r="1681" spans="1:20" ht="58" x14ac:dyDescent="0.3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 s="9">
        <f t="shared" si="104"/>
        <v>42337.958333333328</v>
      </c>
      <c r="K1681">
        <v>1445791811</v>
      </c>
      <c r="L1681" s="12">
        <f t="shared" si="105"/>
        <v>42302.701516203699</v>
      </c>
      <c r="M1681" t="b">
        <v>0</v>
      </c>
      <c r="N1681">
        <v>51</v>
      </c>
      <c r="O1681" t="b">
        <v>1</v>
      </c>
      <c r="P1681" t="s">
        <v>8271</v>
      </c>
      <c r="Q1681" s="10">
        <f t="shared" si="106"/>
        <v>104.42857142857143</v>
      </c>
      <c r="R1681">
        <f t="shared" si="107"/>
        <v>71.666666666666671</v>
      </c>
      <c r="S1681" t="s">
        <v>8321</v>
      </c>
      <c r="T1681" t="s">
        <v>8322</v>
      </c>
    </row>
    <row r="1682" spans="1:20" ht="43.5" x14ac:dyDescent="0.3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 s="9">
        <f t="shared" si="104"/>
        <v>42305.731666666667</v>
      </c>
      <c r="K1682">
        <v>1443461616</v>
      </c>
      <c r="L1682" s="12">
        <f t="shared" si="105"/>
        <v>42275.731666666667</v>
      </c>
      <c r="M1682" t="b">
        <v>0</v>
      </c>
      <c r="N1682">
        <v>52</v>
      </c>
      <c r="O1682" t="b">
        <v>1</v>
      </c>
      <c r="P1682" t="s">
        <v>8271</v>
      </c>
      <c r="Q1682" s="10">
        <f t="shared" si="106"/>
        <v>106.57142857142856</v>
      </c>
      <c r="R1682">
        <f t="shared" si="107"/>
        <v>71.730769230769226</v>
      </c>
      <c r="S1682" t="s">
        <v>8321</v>
      </c>
      <c r="T1682" t="s">
        <v>8322</v>
      </c>
    </row>
    <row r="1683" spans="1:20" ht="58" x14ac:dyDescent="0.3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 s="9">
        <f t="shared" si="104"/>
        <v>42583.957638888889</v>
      </c>
      <c r="K1683">
        <v>1467973256</v>
      </c>
      <c r="L1683" s="12">
        <f t="shared" si="105"/>
        <v>42559.431203703702</v>
      </c>
      <c r="M1683" t="b">
        <v>0</v>
      </c>
      <c r="N1683">
        <v>46</v>
      </c>
      <c r="O1683" t="b">
        <v>1</v>
      </c>
      <c r="P1683" t="s">
        <v>8271</v>
      </c>
      <c r="Q1683" s="10">
        <f t="shared" si="106"/>
        <v>100.74285714285713</v>
      </c>
      <c r="R1683">
        <f t="shared" si="107"/>
        <v>76.652173913043484</v>
      </c>
      <c r="S1683" t="s">
        <v>8321</v>
      </c>
      <c r="T1683" t="s">
        <v>8322</v>
      </c>
    </row>
    <row r="1684" spans="1:20" ht="43.5" x14ac:dyDescent="0.3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 s="9">
        <f t="shared" si="104"/>
        <v>42479.977430555555</v>
      </c>
      <c r="K1684">
        <v>1455928050</v>
      </c>
      <c r="L1684" s="12">
        <f t="shared" si="105"/>
        <v>42420.019097222219</v>
      </c>
      <c r="M1684" t="b">
        <v>0</v>
      </c>
      <c r="N1684">
        <v>61</v>
      </c>
      <c r="O1684" t="b">
        <v>1</v>
      </c>
      <c r="P1684" t="s">
        <v>8271</v>
      </c>
      <c r="Q1684" s="10">
        <f t="shared" si="106"/>
        <v>127.14285714285714</v>
      </c>
      <c r="R1684">
        <f t="shared" si="107"/>
        <v>72.950819672131146</v>
      </c>
      <c r="S1684" t="s">
        <v>8321</v>
      </c>
      <c r="T1684" t="s">
        <v>8322</v>
      </c>
    </row>
    <row r="1685" spans="1:20" ht="29" x14ac:dyDescent="0.3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 s="9">
        <f t="shared" si="104"/>
        <v>42480.88282407407</v>
      </c>
      <c r="K1685">
        <v>1458594676</v>
      </c>
      <c r="L1685" s="12">
        <f t="shared" si="105"/>
        <v>42450.88282407407</v>
      </c>
      <c r="M1685" t="b">
        <v>0</v>
      </c>
      <c r="N1685">
        <v>10</v>
      </c>
      <c r="O1685" t="b">
        <v>0</v>
      </c>
      <c r="P1685" t="s">
        <v>8305</v>
      </c>
      <c r="Q1685" s="10">
        <f t="shared" si="106"/>
        <v>36.457142857142856</v>
      </c>
      <c r="R1685">
        <f t="shared" si="107"/>
        <v>127.6</v>
      </c>
      <c r="S1685" t="s">
        <v>8321</v>
      </c>
      <c r="T1685" t="s">
        <v>8363</v>
      </c>
    </row>
    <row r="1686" spans="1:20" ht="43.5" x14ac:dyDescent="0.3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 s="9">
        <f t="shared" si="104"/>
        <v>41841.165972222225</v>
      </c>
      <c r="K1686">
        <v>1404140667</v>
      </c>
      <c r="L1686" s="12">
        <f t="shared" si="105"/>
        <v>41820.62809027778</v>
      </c>
      <c r="M1686" t="b">
        <v>0</v>
      </c>
      <c r="N1686">
        <v>40</v>
      </c>
      <c r="O1686" t="b">
        <v>1</v>
      </c>
      <c r="P1686" t="s">
        <v>8271</v>
      </c>
      <c r="Q1686" s="10">
        <f t="shared" si="106"/>
        <v>100.85714285714286</v>
      </c>
      <c r="R1686">
        <f t="shared" si="107"/>
        <v>88.25</v>
      </c>
      <c r="S1686" t="s">
        <v>8321</v>
      </c>
      <c r="T1686" t="s">
        <v>8322</v>
      </c>
    </row>
    <row r="1687" spans="1:20" ht="43.5" x14ac:dyDescent="0.3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 s="9">
        <f t="shared" si="104"/>
        <v>42663.116851851853</v>
      </c>
      <c r="K1687">
        <v>1474339696</v>
      </c>
      <c r="L1687" s="12">
        <f t="shared" si="105"/>
        <v>42633.116851851853</v>
      </c>
      <c r="M1687" t="b">
        <v>0</v>
      </c>
      <c r="N1687">
        <v>66</v>
      </c>
      <c r="O1687" t="b">
        <v>1</v>
      </c>
      <c r="P1687" t="s">
        <v>8271</v>
      </c>
      <c r="Q1687" s="10">
        <f t="shared" si="106"/>
        <v>110.85714285714286</v>
      </c>
      <c r="R1687">
        <f t="shared" si="107"/>
        <v>58.787878787878789</v>
      </c>
      <c r="S1687" t="s">
        <v>8321</v>
      </c>
      <c r="T1687" t="s">
        <v>8322</v>
      </c>
    </row>
    <row r="1688" spans="1:20" ht="58" x14ac:dyDescent="0.3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 s="9">
        <f t="shared" si="104"/>
        <v>42527.083333333328</v>
      </c>
      <c r="K1688">
        <v>1461985967</v>
      </c>
      <c r="L1688" s="12">
        <f t="shared" si="105"/>
        <v>42490.133877314816</v>
      </c>
      <c r="M1688" t="b">
        <v>0</v>
      </c>
      <c r="N1688">
        <v>60</v>
      </c>
      <c r="O1688" t="b">
        <v>1</v>
      </c>
      <c r="P1688" t="s">
        <v>8271</v>
      </c>
      <c r="Q1688" s="10">
        <f t="shared" si="106"/>
        <v>107.42857142857143</v>
      </c>
      <c r="R1688">
        <f t="shared" si="107"/>
        <v>62.666666666666664</v>
      </c>
      <c r="S1688" t="s">
        <v>8321</v>
      </c>
      <c r="T1688" t="s">
        <v>8322</v>
      </c>
    </row>
    <row r="1689" spans="1:20" ht="43.5" x14ac:dyDescent="0.3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 s="9">
        <f t="shared" si="104"/>
        <v>42094.536111111112</v>
      </c>
      <c r="K1689">
        <v>1422834819</v>
      </c>
      <c r="L1689" s="12">
        <f t="shared" si="105"/>
        <v>42036.995590277773</v>
      </c>
      <c r="M1689" t="b">
        <v>0</v>
      </c>
      <c r="N1689">
        <v>27</v>
      </c>
      <c r="O1689" t="b">
        <v>1</v>
      </c>
      <c r="P1689" t="s">
        <v>8271</v>
      </c>
      <c r="Q1689" s="10">
        <f t="shared" si="106"/>
        <v>102.57142857142858</v>
      </c>
      <c r="R1689">
        <f t="shared" si="107"/>
        <v>132.96296296296296</v>
      </c>
      <c r="S1689" t="s">
        <v>8321</v>
      </c>
      <c r="T1689" t="s">
        <v>8322</v>
      </c>
    </row>
    <row r="1690" spans="1:20" ht="43.5" x14ac:dyDescent="0.3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 s="9">
        <f t="shared" si="104"/>
        <v>41974.850868055553</v>
      </c>
      <c r="K1690">
        <v>1415737515</v>
      </c>
      <c r="L1690" s="12">
        <f t="shared" si="105"/>
        <v>41954.850868055553</v>
      </c>
      <c r="M1690" t="b">
        <v>0</v>
      </c>
      <c r="N1690">
        <v>50</v>
      </c>
      <c r="O1690" t="b">
        <v>1</v>
      </c>
      <c r="P1690" t="s">
        <v>8305</v>
      </c>
      <c r="Q1690" s="10">
        <f t="shared" si="106"/>
        <v>108.51428571428572</v>
      </c>
      <c r="R1690">
        <f t="shared" si="107"/>
        <v>75.959999999999994</v>
      </c>
      <c r="S1690" t="s">
        <v>8321</v>
      </c>
      <c r="T1690" t="s">
        <v>8363</v>
      </c>
    </row>
    <row r="1691" spans="1:20" ht="43.5" x14ac:dyDescent="0.3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 s="9">
        <f t="shared" si="104"/>
        <v>42373.180636574078</v>
      </c>
      <c r="K1691">
        <v>1449116407</v>
      </c>
      <c r="L1691" s="12">
        <f t="shared" si="105"/>
        <v>42341.180636574078</v>
      </c>
      <c r="M1691" t="b">
        <v>0</v>
      </c>
      <c r="N1691">
        <v>46</v>
      </c>
      <c r="O1691" t="b">
        <v>1</v>
      </c>
      <c r="P1691" t="s">
        <v>8271</v>
      </c>
      <c r="Q1691" s="10">
        <f t="shared" si="106"/>
        <v>104.54285714285714</v>
      </c>
      <c r="R1691">
        <f t="shared" si="107"/>
        <v>79.543478260869563</v>
      </c>
      <c r="S1691" t="s">
        <v>8321</v>
      </c>
      <c r="T1691" t="s">
        <v>8322</v>
      </c>
    </row>
    <row r="1692" spans="1:20" ht="43.5" x14ac:dyDescent="0.3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 s="9">
        <f t="shared" si="104"/>
        <v>41893.527326388888</v>
      </c>
      <c r="K1692">
        <v>1407847161</v>
      </c>
      <c r="L1692" s="12">
        <f t="shared" si="105"/>
        <v>41863.527326388888</v>
      </c>
      <c r="M1692" t="b">
        <v>0</v>
      </c>
      <c r="N1692">
        <v>1</v>
      </c>
      <c r="O1692" t="b">
        <v>0</v>
      </c>
      <c r="P1692" t="s">
        <v>8271</v>
      </c>
      <c r="Q1692" s="10">
        <f t="shared" si="106"/>
        <v>0.2857142857142857</v>
      </c>
      <c r="R1692">
        <f t="shared" si="107"/>
        <v>10</v>
      </c>
      <c r="S1692" t="s">
        <v>8321</v>
      </c>
      <c r="T1692" t="s">
        <v>8322</v>
      </c>
    </row>
    <row r="1693" spans="1:20" ht="43.5" x14ac:dyDescent="0.3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 s="9">
        <f t="shared" si="104"/>
        <v>42475.686111111107</v>
      </c>
      <c r="K1693">
        <v>1455725596</v>
      </c>
      <c r="L1693" s="12">
        <f t="shared" si="105"/>
        <v>42417.675879629634</v>
      </c>
      <c r="M1693" t="b">
        <v>0</v>
      </c>
      <c r="N1693">
        <v>4</v>
      </c>
      <c r="O1693" t="b">
        <v>0</v>
      </c>
      <c r="P1693" t="s">
        <v>8271</v>
      </c>
      <c r="Q1693" s="10">
        <f t="shared" si="106"/>
        <v>0.82857142857142851</v>
      </c>
      <c r="R1693">
        <f t="shared" si="107"/>
        <v>7.25</v>
      </c>
      <c r="S1693" t="s">
        <v>8321</v>
      </c>
      <c r="T1693" t="s">
        <v>8322</v>
      </c>
    </row>
    <row r="1694" spans="1:20" ht="58" x14ac:dyDescent="0.3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 s="9">
        <f t="shared" si="104"/>
        <v>42333.958333333328</v>
      </c>
      <c r="K1694">
        <v>1446506080</v>
      </c>
      <c r="L1694" s="12">
        <f t="shared" si="105"/>
        <v>42310.968518518523</v>
      </c>
      <c r="M1694" t="b">
        <v>0</v>
      </c>
      <c r="N1694">
        <v>6</v>
      </c>
      <c r="O1694" t="b">
        <v>0</v>
      </c>
      <c r="P1694" t="s">
        <v>8271</v>
      </c>
      <c r="Q1694" s="10">
        <f t="shared" si="106"/>
        <v>22.142857142857142</v>
      </c>
      <c r="R1694">
        <f t="shared" si="107"/>
        <v>129.16666666666666</v>
      </c>
      <c r="S1694" t="s">
        <v>8321</v>
      </c>
      <c r="T1694" t="s">
        <v>8322</v>
      </c>
    </row>
    <row r="1695" spans="1:20" ht="43.5" x14ac:dyDescent="0.3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 s="9">
        <f t="shared" si="104"/>
        <v>42133.166666666672</v>
      </c>
      <c r="K1695">
        <v>1426407426</v>
      </c>
      <c r="L1695" s="12">
        <f t="shared" si="105"/>
        <v>42078.34520833334</v>
      </c>
      <c r="M1695" t="b">
        <v>0</v>
      </c>
      <c r="N1695">
        <v>2</v>
      </c>
      <c r="O1695" t="b">
        <v>0</v>
      </c>
      <c r="P1695" t="s">
        <v>8271</v>
      </c>
      <c r="Q1695" s="10">
        <f t="shared" si="106"/>
        <v>1.0571428571428572</v>
      </c>
      <c r="R1695">
        <f t="shared" si="107"/>
        <v>18.5</v>
      </c>
      <c r="S1695" t="s">
        <v>8321</v>
      </c>
      <c r="T1695" t="s">
        <v>8322</v>
      </c>
    </row>
    <row r="1696" spans="1:20" ht="43.5" x14ac:dyDescent="0.3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 s="9">
        <f t="shared" si="104"/>
        <v>42383.761759259258</v>
      </c>
      <c r="K1696">
        <v>1450203416</v>
      </c>
      <c r="L1696" s="12">
        <f t="shared" si="105"/>
        <v>42353.761759259258</v>
      </c>
      <c r="M1696" t="b">
        <v>0</v>
      </c>
      <c r="N1696">
        <v>6</v>
      </c>
      <c r="O1696" t="b">
        <v>0</v>
      </c>
      <c r="P1696" t="s">
        <v>8271</v>
      </c>
      <c r="Q1696" s="10">
        <f t="shared" si="106"/>
        <v>21.685714285714287</v>
      </c>
      <c r="R1696">
        <f t="shared" si="107"/>
        <v>126.5</v>
      </c>
      <c r="S1696" t="s">
        <v>8321</v>
      </c>
      <c r="T1696" t="s">
        <v>8322</v>
      </c>
    </row>
    <row r="1697" spans="1:20" ht="43.5" x14ac:dyDescent="0.3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 s="9">
        <f t="shared" si="104"/>
        <v>42087.165972222225</v>
      </c>
      <c r="K1697">
        <v>1424701775</v>
      </c>
      <c r="L1697" s="12">
        <f t="shared" si="105"/>
        <v>42058.603877314818</v>
      </c>
      <c r="M1697" t="b">
        <v>0</v>
      </c>
      <c r="N1697">
        <v>1</v>
      </c>
      <c r="O1697" t="b">
        <v>0</v>
      </c>
      <c r="P1697" t="s">
        <v>8271</v>
      </c>
      <c r="Q1697" s="10">
        <f t="shared" si="106"/>
        <v>0.2857142857142857</v>
      </c>
      <c r="R1697">
        <f t="shared" si="107"/>
        <v>10</v>
      </c>
      <c r="S1697" t="s">
        <v>8321</v>
      </c>
      <c r="T1697" t="s">
        <v>8322</v>
      </c>
    </row>
    <row r="1698" spans="1:20" ht="43.5" x14ac:dyDescent="0.3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 s="9">
        <f t="shared" si="104"/>
        <v>42794.368749999994</v>
      </c>
      <c r="K1698">
        <v>1484484219</v>
      </c>
      <c r="L1698" s="12">
        <f t="shared" si="105"/>
        <v>42750.530312499999</v>
      </c>
      <c r="M1698" t="b">
        <v>0</v>
      </c>
      <c r="N1698">
        <v>5</v>
      </c>
      <c r="O1698" t="b">
        <v>0</v>
      </c>
      <c r="P1698" t="s">
        <v>8271</v>
      </c>
      <c r="Q1698" s="10">
        <f t="shared" si="106"/>
        <v>11.428571428571429</v>
      </c>
      <c r="R1698">
        <f t="shared" si="107"/>
        <v>80</v>
      </c>
      <c r="S1698" t="s">
        <v>8321</v>
      </c>
      <c r="T1698" t="s">
        <v>8322</v>
      </c>
    </row>
    <row r="1699" spans="1:20" ht="43.5" x14ac:dyDescent="0.3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 s="9">
        <f t="shared" si="104"/>
        <v>42170.798819444448</v>
      </c>
      <c r="K1699">
        <v>1431630618</v>
      </c>
      <c r="L1699" s="12">
        <f t="shared" si="105"/>
        <v>42138.798819444448</v>
      </c>
      <c r="M1699" t="b">
        <v>0</v>
      </c>
      <c r="N1699">
        <v>4</v>
      </c>
      <c r="O1699" t="b">
        <v>0</v>
      </c>
      <c r="P1699" t="s">
        <v>8305</v>
      </c>
      <c r="Q1699" s="10">
        <f t="shared" si="106"/>
        <v>3.267605633802817</v>
      </c>
      <c r="R1699">
        <f t="shared" si="107"/>
        <v>29</v>
      </c>
      <c r="S1699" t="s">
        <v>8321</v>
      </c>
      <c r="T1699" t="s">
        <v>8363</v>
      </c>
    </row>
    <row r="1700" spans="1:20" ht="43.5" x14ac:dyDescent="0.3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 s="9">
        <f t="shared" si="104"/>
        <v>41599.207638888889</v>
      </c>
      <c r="K1700">
        <v>1383327440</v>
      </c>
      <c r="L1700" s="12">
        <f t="shared" si="105"/>
        <v>41579.734259259261</v>
      </c>
      <c r="M1700" t="b">
        <v>0</v>
      </c>
      <c r="N1700">
        <v>108</v>
      </c>
      <c r="O1700" t="b">
        <v>1</v>
      </c>
      <c r="P1700" t="s">
        <v>8274</v>
      </c>
      <c r="Q1700" s="10">
        <f t="shared" si="106"/>
        <v>315.13888888888891</v>
      </c>
      <c r="R1700">
        <f t="shared" si="107"/>
        <v>105.04629629629629</v>
      </c>
      <c r="S1700" t="s">
        <v>8326</v>
      </c>
      <c r="T1700" t="s">
        <v>8327</v>
      </c>
    </row>
    <row r="1701" spans="1:20" ht="58" x14ac:dyDescent="0.3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 s="9">
        <f t="shared" si="104"/>
        <v>40740.731180555551</v>
      </c>
      <c r="K1701">
        <v>1308245574</v>
      </c>
      <c r="L1701" s="12">
        <f t="shared" si="105"/>
        <v>40710.731180555551</v>
      </c>
      <c r="M1701" t="b">
        <v>0</v>
      </c>
      <c r="N1701">
        <v>2</v>
      </c>
      <c r="O1701" t="b">
        <v>0</v>
      </c>
      <c r="P1701" t="s">
        <v>8282</v>
      </c>
      <c r="Q1701" s="10">
        <f t="shared" si="106"/>
        <v>0.72222222222222221</v>
      </c>
      <c r="R1701">
        <f t="shared" si="107"/>
        <v>13</v>
      </c>
      <c r="S1701" t="s">
        <v>8337</v>
      </c>
      <c r="T1701" t="s">
        <v>8338</v>
      </c>
    </row>
    <row r="1702" spans="1:20" ht="43.5" x14ac:dyDescent="0.3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 s="9">
        <f t="shared" si="104"/>
        <v>40989.866666666669</v>
      </c>
      <c r="K1702">
        <v>1329890585</v>
      </c>
      <c r="L1702" s="12">
        <f t="shared" si="105"/>
        <v>40961.252141203702</v>
      </c>
      <c r="M1702" t="b">
        <v>0</v>
      </c>
      <c r="N1702">
        <v>56</v>
      </c>
      <c r="O1702" t="b">
        <v>1</v>
      </c>
      <c r="P1702" t="s">
        <v>8300</v>
      </c>
      <c r="Q1702" s="10">
        <f t="shared" si="106"/>
        <v>102.73469387755102</v>
      </c>
      <c r="R1702">
        <f t="shared" si="107"/>
        <v>67.419642857142861</v>
      </c>
      <c r="S1702" t="s">
        <v>8329</v>
      </c>
      <c r="T1702" t="s">
        <v>8358</v>
      </c>
    </row>
    <row r="1703" spans="1:20" ht="29" x14ac:dyDescent="0.3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 s="9">
        <f t="shared" si="104"/>
        <v>42707.710717592592</v>
      </c>
      <c r="K1703">
        <v>1478189006</v>
      </c>
      <c r="L1703" s="12">
        <f t="shared" si="105"/>
        <v>42677.669050925921</v>
      </c>
      <c r="M1703" t="b">
        <v>0</v>
      </c>
      <c r="N1703">
        <v>168</v>
      </c>
      <c r="O1703" t="b">
        <v>1</v>
      </c>
      <c r="P1703" t="s">
        <v>8276</v>
      </c>
      <c r="Q1703" s="10">
        <f t="shared" si="106"/>
        <v>252.48648648648651</v>
      </c>
      <c r="R1703">
        <f t="shared" si="107"/>
        <v>55.607142857142854</v>
      </c>
      <c r="S1703" t="s">
        <v>8329</v>
      </c>
      <c r="T1703" t="s">
        <v>8330</v>
      </c>
    </row>
    <row r="1704" spans="1:20" ht="43.5" x14ac:dyDescent="0.3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 s="9">
        <f t="shared" si="104"/>
        <v>40922.25099537037</v>
      </c>
      <c r="K1704">
        <v>1322632886</v>
      </c>
      <c r="L1704" s="12">
        <f t="shared" si="105"/>
        <v>40877.25099537037</v>
      </c>
      <c r="M1704" t="b">
        <v>0</v>
      </c>
      <c r="N1704">
        <v>1</v>
      </c>
      <c r="O1704" t="b">
        <v>0</v>
      </c>
      <c r="P1704" t="s">
        <v>8279</v>
      </c>
      <c r="Q1704" s="10">
        <f t="shared" si="106"/>
        <v>0.8</v>
      </c>
      <c r="R1704">
        <f t="shared" si="107"/>
        <v>30</v>
      </c>
      <c r="S1704" t="s">
        <v>8329</v>
      </c>
      <c r="T1704" t="s">
        <v>8333</v>
      </c>
    </row>
    <row r="1705" spans="1:20" ht="43.5" x14ac:dyDescent="0.3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 s="9">
        <f t="shared" si="104"/>
        <v>42666.347233796296</v>
      </c>
      <c r="K1705">
        <v>1472026801</v>
      </c>
      <c r="L1705" s="12">
        <f t="shared" si="105"/>
        <v>42606.347233796296</v>
      </c>
      <c r="M1705" t="b">
        <v>1</v>
      </c>
      <c r="N1705">
        <v>71</v>
      </c>
      <c r="O1705" t="b">
        <v>1</v>
      </c>
      <c r="P1705" t="s">
        <v>8285</v>
      </c>
      <c r="Q1705" s="10">
        <f t="shared" si="106"/>
        <v>107.89146666666667</v>
      </c>
      <c r="R1705">
        <f t="shared" si="107"/>
        <v>56.98492957746479</v>
      </c>
      <c r="S1705" t="s">
        <v>8342</v>
      </c>
      <c r="T1705" t="s">
        <v>8343</v>
      </c>
    </row>
    <row r="1706" spans="1:20" ht="58" x14ac:dyDescent="0.3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 s="9">
        <f t="shared" si="104"/>
        <v>42169.014525462961</v>
      </c>
      <c r="K1706">
        <v>1431649255</v>
      </c>
      <c r="L1706" s="12">
        <f t="shared" si="105"/>
        <v>42139.014525462961</v>
      </c>
      <c r="M1706" t="b">
        <v>0</v>
      </c>
      <c r="N1706">
        <v>54</v>
      </c>
      <c r="O1706" t="b">
        <v>1</v>
      </c>
      <c r="P1706" t="s">
        <v>8303</v>
      </c>
      <c r="Q1706" s="10">
        <f t="shared" si="106"/>
        <v>106.66666666666667</v>
      </c>
      <c r="R1706">
        <f t="shared" si="107"/>
        <v>74.074074074074076</v>
      </c>
      <c r="S1706" t="s">
        <v>8321</v>
      </c>
      <c r="T1706" t="s">
        <v>8361</v>
      </c>
    </row>
    <row r="1707" spans="1:20" ht="43.5" x14ac:dyDescent="0.3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 s="9">
        <f t="shared" si="104"/>
        <v>42598.755428240736</v>
      </c>
      <c r="K1707">
        <v>1466186869</v>
      </c>
      <c r="L1707" s="12">
        <f t="shared" si="105"/>
        <v>42538.755428240736</v>
      </c>
      <c r="M1707" t="b">
        <v>0</v>
      </c>
      <c r="N1707">
        <v>4</v>
      </c>
      <c r="O1707" t="b">
        <v>0</v>
      </c>
      <c r="P1707" t="s">
        <v>8305</v>
      </c>
      <c r="Q1707" s="10">
        <f t="shared" si="106"/>
        <v>4.0266666666666664</v>
      </c>
      <c r="R1707">
        <f t="shared" si="107"/>
        <v>37.75</v>
      </c>
      <c r="S1707" t="s">
        <v>8321</v>
      </c>
      <c r="T1707" t="s">
        <v>8363</v>
      </c>
    </row>
    <row r="1708" spans="1:20" ht="43.5" x14ac:dyDescent="0.3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 s="9">
        <f t="shared" si="104"/>
        <v>41903.083333333336</v>
      </c>
      <c r="K1708">
        <v>1409620903</v>
      </c>
      <c r="L1708" s="12">
        <f t="shared" si="105"/>
        <v>41884.056747685187</v>
      </c>
      <c r="M1708" t="b">
        <v>0</v>
      </c>
      <c r="N1708">
        <v>87</v>
      </c>
      <c r="O1708" t="b">
        <v>1</v>
      </c>
      <c r="P1708" t="s">
        <v>8271</v>
      </c>
      <c r="Q1708" s="10">
        <f t="shared" si="106"/>
        <v>108.13333333333333</v>
      </c>
      <c r="R1708">
        <f t="shared" si="107"/>
        <v>46.609195402298852</v>
      </c>
      <c r="S1708" t="s">
        <v>8321</v>
      </c>
      <c r="T1708" t="s">
        <v>8322</v>
      </c>
    </row>
    <row r="1709" spans="1:20" ht="43.5" x14ac:dyDescent="0.3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 s="9">
        <f t="shared" si="104"/>
        <v>42461.165972222225</v>
      </c>
      <c r="K1709">
        <v>1458178044</v>
      </c>
      <c r="L1709" s="12">
        <f t="shared" si="105"/>
        <v>42446.060694444444</v>
      </c>
      <c r="M1709" t="b">
        <v>0</v>
      </c>
      <c r="N1709">
        <v>4</v>
      </c>
      <c r="O1709" t="b">
        <v>0</v>
      </c>
      <c r="P1709" t="s">
        <v>8271</v>
      </c>
      <c r="Q1709" s="10">
        <f t="shared" si="106"/>
        <v>2.5333333333333332</v>
      </c>
      <c r="R1709">
        <f t="shared" si="107"/>
        <v>23.75</v>
      </c>
      <c r="S1709" t="s">
        <v>8321</v>
      </c>
      <c r="T1709" t="s">
        <v>8322</v>
      </c>
    </row>
    <row r="1710" spans="1:20" ht="43.5" x14ac:dyDescent="0.3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 s="9">
        <f t="shared" si="104"/>
        <v>42134.959027777775</v>
      </c>
      <c r="K1710">
        <v>1428341985</v>
      </c>
      <c r="L1710" s="12">
        <f t="shared" si="105"/>
        <v>42100.735937499994</v>
      </c>
      <c r="M1710" t="b">
        <v>0</v>
      </c>
      <c r="N1710">
        <v>2</v>
      </c>
      <c r="O1710" t="b">
        <v>0</v>
      </c>
      <c r="P1710" t="s">
        <v>8275</v>
      </c>
      <c r="Q1710" s="10">
        <f t="shared" si="106"/>
        <v>0.85129023676509719</v>
      </c>
      <c r="R1710">
        <f t="shared" si="107"/>
        <v>16</v>
      </c>
      <c r="S1710" t="s">
        <v>8326</v>
      </c>
      <c r="T1710" t="s">
        <v>8328</v>
      </c>
    </row>
    <row r="1711" spans="1:20" ht="43.5" x14ac:dyDescent="0.3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 s="9">
        <f t="shared" si="104"/>
        <v>41212.32104166667</v>
      </c>
      <c r="K1711">
        <v>1348731738</v>
      </c>
      <c r="L1711" s="12">
        <f t="shared" si="105"/>
        <v>41179.32104166667</v>
      </c>
      <c r="M1711" t="b">
        <v>0</v>
      </c>
      <c r="N1711">
        <v>8</v>
      </c>
      <c r="O1711" t="b">
        <v>0</v>
      </c>
      <c r="P1711" t="s">
        <v>8279</v>
      </c>
      <c r="Q1711" s="10">
        <f t="shared" si="106"/>
        <v>2.9894179894179893</v>
      </c>
      <c r="R1711">
        <f t="shared" si="107"/>
        <v>14.125</v>
      </c>
      <c r="S1711" t="s">
        <v>8329</v>
      </c>
      <c r="T1711" t="s">
        <v>8333</v>
      </c>
    </row>
    <row r="1712" spans="1:20" ht="43.5" x14ac:dyDescent="0.3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 s="9">
        <f t="shared" si="104"/>
        <v>41782.684664351851</v>
      </c>
      <c r="K1712">
        <v>1396974355</v>
      </c>
      <c r="L1712" s="12">
        <f t="shared" si="105"/>
        <v>41737.684664351851</v>
      </c>
      <c r="M1712" t="b">
        <v>0</v>
      </c>
      <c r="N1712">
        <v>81</v>
      </c>
      <c r="O1712" t="b">
        <v>1</v>
      </c>
      <c r="P1712" t="s">
        <v>8292</v>
      </c>
      <c r="Q1712" s="10">
        <f t="shared" si="106"/>
        <v>100.58763157894737</v>
      </c>
      <c r="R1712">
        <f t="shared" si="107"/>
        <v>47.189259259259259</v>
      </c>
      <c r="S1712" t="s">
        <v>8329</v>
      </c>
      <c r="T1712" t="s">
        <v>8350</v>
      </c>
    </row>
    <row r="1713" spans="1:20" ht="43.5" x14ac:dyDescent="0.3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 s="9">
        <f t="shared" si="104"/>
        <v>42303.009224537032</v>
      </c>
      <c r="K1713">
        <v>1442794397</v>
      </c>
      <c r="L1713" s="12">
        <f t="shared" si="105"/>
        <v>42268.009224537032</v>
      </c>
      <c r="M1713" t="b">
        <v>0</v>
      </c>
      <c r="N1713">
        <v>35</v>
      </c>
      <c r="O1713" t="b">
        <v>1</v>
      </c>
      <c r="P1713" t="s">
        <v>8271</v>
      </c>
      <c r="Q1713" s="10">
        <f t="shared" si="106"/>
        <v>105.26894736842105</v>
      </c>
      <c r="R1713">
        <f t="shared" si="107"/>
        <v>114.29199999999999</v>
      </c>
      <c r="S1713" t="s">
        <v>8321</v>
      </c>
      <c r="T1713" t="s">
        <v>8322</v>
      </c>
    </row>
    <row r="1714" spans="1:20" ht="43.5" x14ac:dyDescent="0.3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 s="9">
        <f t="shared" si="104"/>
        <v>41931.684861111113</v>
      </c>
      <c r="K1714">
        <v>1411143972</v>
      </c>
      <c r="L1714" s="12">
        <f t="shared" si="105"/>
        <v>41901.684861111113</v>
      </c>
      <c r="M1714" t="b">
        <v>0</v>
      </c>
      <c r="N1714">
        <v>22</v>
      </c>
      <c r="O1714" t="b">
        <v>0</v>
      </c>
      <c r="P1714" t="s">
        <v>8272</v>
      </c>
      <c r="Q1714" s="10">
        <f t="shared" si="106"/>
        <v>36.589147286821706</v>
      </c>
      <c r="R1714">
        <f t="shared" si="107"/>
        <v>64.36363636363636</v>
      </c>
      <c r="S1714" t="s">
        <v>8323</v>
      </c>
      <c r="T1714" t="s">
        <v>8324</v>
      </c>
    </row>
    <row r="1715" spans="1:20" ht="29" x14ac:dyDescent="0.3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 s="9">
        <f t="shared" si="104"/>
        <v>42215.521087962959</v>
      </c>
      <c r="K1715">
        <v>1435667422</v>
      </c>
      <c r="L1715" s="12">
        <f t="shared" si="105"/>
        <v>42185.521087962959</v>
      </c>
      <c r="M1715" t="b">
        <v>0</v>
      </c>
      <c r="N1715">
        <v>46</v>
      </c>
      <c r="O1715" t="b">
        <v>1</v>
      </c>
      <c r="P1715" t="s">
        <v>8271</v>
      </c>
      <c r="Q1715" s="10">
        <f t="shared" si="106"/>
        <v>138.62051149573753</v>
      </c>
      <c r="R1715">
        <f t="shared" si="107"/>
        <v>116.65217391304348</v>
      </c>
      <c r="S1715" t="s">
        <v>8321</v>
      </c>
      <c r="T1715" t="s">
        <v>8322</v>
      </c>
    </row>
    <row r="1716" spans="1:20" ht="58" x14ac:dyDescent="0.3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 s="9">
        <f t="shared" si="104"/>
        <v>41974.957881944443</v>
      </c>
      <c r="K1716">
        <v>1414879161</v>
      </c>
      <c r="L1716" s="12">
        <f t="shared" si="105"/>
        <v>41944.916215277779</v>
      </c>
      <c r="M1716" t="b">
        <v>0</v>
      </c>
      <c r="N1716">
        <v>10</v>
      </c>
      <c r="O1716" t="b">
        <v>0</v>
      </c>
      <c r="P1716" t="s">
        <v>8278</v>
      </c>
      <c r="Q1716" s="10">
        <f t="shared" si="106"/>
        <v>5.0256410256410255</v>
      </c>
      <c r="R1716">
        <f t="shared" si="107"/>
        <v>19.600000000000001</v>
      </c>
      <c r="S1716" t="s">
        <v>8329</v>
      </c>
      <c r="T1716" t="s">
        <v>8332</v>
      </c>
    </row>
    <row r="1717" spans="1:20" ht="58" x14ac:dyDescent="0.3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 s="9">
        <f t="shared" si="104"/>
        <v>42402.624166666668</v>
      </c>
      <c r="K1717">
        <v>1451833128</v>
      </c>
      <c r="L1717" s="12">
        <f t="shared" si="105"/>
        <v>42372.624166666668</v>
      </c>
      <c r="M1717" t="b">
        <v>0</v>
      </c>
      <c r="N1717">
        <v>46</v>
      </c>
      <c r="O1717" t="b">
        <v>0</v>
      </c>
      <c r="P1717" t="s">
        <v>8305</v>
      </c>
      <c r="Q1717" s="10">
        <f t="shared" si="106"/>
        <v>52.794871794871788</v>
      </c>
      <c r="R1717">
        <f t="shared" si="107"/>
        <v>44.760869565217391</v>
      </c>
      <c r="S1717" t="s">
        <v>8321</v>
      </c>
      <c r="T1717" t="s">
        <v>8363</v>
      </c>
    </row>
    <row r="1718" spans="1:20" ht="43.5" x14ac:dyDescent="0.3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 s="9">
        <f t="shared" si="104"/>
        <v>41810.917361111111</v>
      </c>
      <c r="K1718">
        <v>1400694790</v>
      </c>
      <c r="L1718" s="12">
        <f t="shared" si="105"/>
        <v>41780.745254629634</v>
      </c>
      <c r="M1718" t="b">
        <v>1</v>
      </c>
      <c r="N1718">
        <v>73</v>
      </c>
      <c r="O1718" t="b">
        <v>1</v>
      </c>
      <c r="P1718" t="s">
        <v>8303</v>
      </c>
      <c r="Q1718" s="10">
        <f t="shared" si="106"/>
        <v>100.7161125319693</v>
      </c>
      <c r="R1718">
        <f t="shared" si="107"/>
        <v>53.945205479452056</v>
      </c>
      <c r="S1718" t="s">
        <v>8321</v>
      </c>
      <c r="T1718" t="s">
        <v>8361</v>
      </c>
    </row>
    <row r="1719" spans="1:20" ht="29" x14ac:dyDescent="0.3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 s="9">
        <f t="shared" si="104"/>
        <v>42497.951979166668</v>
      </c>
      <c r="K1719">
        <v>1460069451</v>
      </c>
      <c r="L1719" s="12">
        <f t="shared" si="105"/>
        <v>42467.951979166668</v>
      </c>
      <c r="M1719" t="b">
        <v>0</v>
      </c>
      <c r="N1719">
        <v>271</v>
      </c>
      <c r="O1719" t="b">
        <v>1</v>
      </c>
      <c r="P1719" t="s">
        <v>8297</v>
      </c>
      <c r="Q1719" s="10">
        <f t="shared" si="106"/>
        <v>286.65822784810126</v>
      </c>
      <c r="R1719">
        <f t="shared" si="107"/>
        <v>41.782287822878232</v>
      </c>
      <c r="S1719" t="s">
        <v>8337</v>
      </c>
      <c r="T1719" t="s">
        <v>8355</v>
      </c>
    </row>
    <row r="1720" spans="1:20" ht="43.5" x14ac:dyDescent="0.3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 s="9">
        <f t="shared" si="104"/>
        <v>42580.232638888891</v>
      </c>
      <c r="K1720">
        <v>1468362207</v>
      </c>
      <c r="L1720" s="12">
        <f t="shared" si="105"/>
        <v>42563.932951388888</v>
      </c>
      <c r="M1720" t="b">
        <v>0</v>
      </c>
      <c r="N1720">
        <v>47</v>
      </c>
      <c r="O1720" t="b">
        <v>1</v>
      </c>
      <c r="P1720" t="s">
        <v>8265</v>
      </c>
      <c r="Q1720" s="10">
        <f t="shared" si="106"/>
        <v>109.77744436109028</v>
      </c>
      <c r="R1720">
        <f t="shared" si="107"/>
        <v>93.40425531914893</v>
      </c>
      <c r="S1720" t="s">
        <v>8314</v>
      </c>
      <c r="T1720" t="s">
        <v>8315</v>
      </c>
    </row>
    <row r="1721" spans="1:20" ht="43.5" x14ac:dyDescent="0.3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 s="9">
        <f t="shared" si="104"/>
        <v>41872.292997685188</v>
      </c>
      <c r="K1721">
        <v>1406012515</v>
      </c>
      <c r="L1721" s="12">
        <f t="shared" si="105"/>
        <v>41842.292997685188</v>
      </c>
      <c r="M1721" t="b">
        <v>0</v>
      </c>
      <c r="N1721">
        <v>53</v>
      </c>
      <c r="O1721" t="b">
        <v>1</v>
      </c>
      <c r="P1721" t="s">
        <v>8265</v>
      </c>
      <c r="Q1721" s="10">
        <f t="shared" si="106"/>
        <v>101.29975</v>
      </c>
      <c r="R1721">
        <f t="shared" si="107"/>
        <v>76.45264150943396</v>
      </c>
      <c r="S1721" t="s">
        <v>8314</v>
      </c>
      <c r="T1721" t="s">
        <v>8315</v>
      </c>
    </row>
    <row r="1722" spans="1:20" ht="43.5" x14ac:dyDescent="0.3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 s="9">
        <f t="shared" si="104"/>
        <v>40825.820150462961</v>
      </c>
      <c r="K1722">
        <v>1315597261</v>
      </c>
      <c r="L1722" s="12">
        <f t="shared" si="105"/>
        <v>40795.820150462961</v>
      </c>
      <c r="M1722" t="b">
        <v>0</v>
      </c>
      <c r="N1722">
        <v>100</v>
      </c>
      <c r="O1722" t="b">
        <v>1</v>
      </c>
      <c r="P1722" t="s">
        <v>8266</v>
      </c>
      <c r="Q1722" s="10">
        <f t="shared" si="106"/>
        <v>100.01249999999999</v>
      </c>
      <c r="R1722">
        <f t="shared" si="107"/>
        <v>40.005000000000003</v>
      </c>
      <c r="S1722" t="s">
        <v>8314</v>
      </c>
      <c r="T1722" t="s">
        <v>8316</v>
      </c>
    </row>
    <row r="1723" spans="1:20" ht="43.5" x14ac:dyDescent="0.3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 s="9">
        <f t="shared" si="104"/>
        <v>42139.928726851853</v>
      </c>
      <c r="K1723">
        <v>1429568242</v>
      </c>
      <c r="L1723" s="12">
        <f t="shared" si="105"/>
        <v>42114.928726851853</v>
      </c>
      <c r="M1723" t="b">
        <v>0</v>
      </c>
      <c r="N1723">
        <v>0</v>
      </c>
      <c r="O1723" t="b">
        <v>0</v>
      </c>
      <c r="P1723" t="s">
        <v>8267</v>
      </c>
      <c r="Q1723" s="10">
        <f t="shared" si="106"/>
        <v>0</v>
      </c>
      <c r="R1723" t="e">
        <f t="shared" si="107"/>
        <v>#DIV/0!</v>
      </c>
      <c r="S1723" t="s">
        <v>8314</v>
      </c>
      <c r="T1723" t="s">
        <v>8317</v>
      </c>
    </row>
    <row r="1724" spans="1:20" ht="43.5" x14ac:dyDescent="0.3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 s="9">
        <f t="shared" si="104"/>
        <v>42062.82576388889</v>
      </c>
      <c r="K1724">
        <v>1422474546</v>
      </c>
      <c r="L1724" s="12">
        <f t="shared" si="105"/>
        <v>42032.82576388889</v>
      </c>
      <c r="M1724" t="b">
        <v>0</v>
      </c>
      <c r="N1724">
        <v>7</v>
      </c>
      <c r="O1724" t="b">
        <v>0</v>
      </c>
      <c r="P1724" t="s">
        <v>8268</v>
      </c>
      <c r="Q1724" s="10">
        <f t="shared" si="106"/>
        <v>2.75</v>
      </c>
      <c r="R1724">
        <f t="shared" si="107"/>
        <v>15.714285714285714</v>
      </c>
      <c r="S1724" t="s">
        <v>8314</v>
      </c>
      <c r="T1724" t="s">
        <v>8318</v>
      </c>
    </row>
    <row r="1725" spans="1:20" ht="43.5" x14ac:dyDescent="0.3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 s="9">
        <f t="shared" si="104"/>
        <v>41004.290972222225</v>
      </c>
      <c r="K1725">
        <v>1330638829</v>
      </c>
      <c r="L1725" s="12">
        <f t="shared" si="105"/>
        <v>40969.912372685183</v>
      </c>
      <c r="M1725" t="b">
        <v>1</v>
      </c>
      <c r="N1725">
        <v>113</v>
      </c>
      <c r="O1725" t="b">
        <v>1</v>
      </c>
      <c r="P1725" t="s">
        <v>8269</v>
      </c>
      <c r="Q1725" s="10">
        <f t="shared" si="106"/>
        <v>156</v>
      </c>
      <c r="R1725">
        <f t="shared" si="107"/>
        <v>55.221238938053098</v>
      </c>
      <c r="S1725" t="s">
        <v>8314</v>
      </c>
      <c r="T1725" t="s">
        <v>8319</v>
      </c>
    </row>
    <row r="1726" spans="1:20" ht="43.5" x14ac:dyDescent="0.3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 s="9">
        <f t="shared" si="104"/>
        <v>41027.040208333332</v>
      </c>
      <c r="K1726">
        <v>1330394274</v>
      </c>
      <c r="L1726" s="12">
        <f t="shared" si="105"/>
        <v>40967.081874999996</v>
      </c>
      <c r="M1726" t="b">
        <v>1</v>
      </c>
      <c r="N1726">
        <v>62</v>
      </c>
      <c r="O1726" t="b">
        <v>1</v>
      </c>
      <c r="P1726" t="s">
        <v>8269</v>
      </c>
      <c r="Q1726" s="10">
        <f t="shared" si="106"/>
        <v>147.6</v>
      </c>
      <c r="R1726">
        <f t="shared" si="107"/>
        <v>95.225806451612897</v>
      </c>
      <c r="S1726" t="s">
        <v>8314</v>
      </c>
      <c r="T1726" t="s">
        <v>8319</v>
      </c>
    </row>
    <row r="1727" spans="1:20" ht="43.5" x14ac:dyDescent="0.3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 s="9">
        <f t="shared" si="104"/>
        <v>42085.333333333328</v>
      </c>
      <c r="K1727">
        <v>1424669929</v>
      </c>
      <c r="L1727" s="12">
        <f t="shared" si="105"/>
        <v>42058.235289351855</v>
      </c>
      <c r="M1727" t="b">
        <v>1</v>
      </c>
      <c r="N1727">
        <v>34</v>
      </c>
      <c r="O1727" t="b">
        <v>1</v>
      </c>
      <c r="P1727" t="s">
        <v>8269</v>
      </c>
      <c r="Q1727" s="10">
        <f t="shared" si="106"/>
        <v>136.4</v>
      </c>
      <c r="R1727">
        <f t="shared" si="107"/>
        <v>160.47058823529412</v>
      </c>
      <c r="S1727" t="s">
        <v>8314</v>
      </c>
      <c r="T1727" t="s">
        <v>8319</v>
      </c>
    </row>
    <row r="1728" spans="1:20" ht="58" x14ac:dyDescent="0.3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 s="9">
        <f t="shared" si="104"/>
        <v>42392.719814814816</v>
      </c>
      <c r="K1728">
        <v>1451409392</v>
      </c>
      <c r="L1728" s="12">
        <f t="shared" si="105"/>
        <v>42367.719814814816</v>
      </c>
      <c r="M1728" t="b">
        <v>0</v>
      </c>
      <c r="N1728">
        <v>49</v>
      </c>
      <c r="O1728" t="b">
        <v>1</v>
      </c>
      <c r="P1728" t="s">
        <v>8269</v>
      </c>
      <c r="Q1728" s="10">
        <f t="shared" si="106"/>
        <v>141.5</v>
      </c>
      <c r="R1728">
        <f t="shared" si="107"/>
        <v>115.51020408163265</v>
      </c>
      <c r="S1728" t="s">
        <v>8314</v>
      </c>
      <c r="T1728" t="s">
        <v>8319</v>
      </c>
    </row>
    <row r="1729" spans="1:20" ht="43.5" x14ac:dyDescent="0.3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 s="9">
        <f t="shared" si="104"/>
        <v>42721.290972222225</v>
      </c>
      <c r="K1729">
        <v>1478050429</v>
      </c>
      <c r="L1729" s="12">
        <f t="shared" si="105"/>
        <v>42676.065150462964</v>
      </c>
      <c r="M1729" t="b">
        <v>0</v>
      </c>
      <c r="N1729">
        <v>31</v>
      </c>
      <c r="O1729" t="b">
        <v>1</v>
      </c>
      <c r="P1729" t="s">
        <v>8271</v>
      </c>
      <c r="Q1729" s="10">
        <f t="shared" si="106"/>
        <v>100</v>
      </c>
      <c r="R1729">
        <f t="shared" si="107"/>
        <v>129.03225806451613</v>
      </c>
      <c r="S1729" t="s">
        <v>8321</v>
      </c>
      <c r="T1729" t="s">
        <v>8322</v>
      </c>
    </row>
    <row r="1730" spans="1:20" ht="43.5" x14ac:dyDescent="0.3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 s="9">
        <f t="shared" ref="J1730:J1793" si="108">(((I1730/60)/60)/24)+DATE(1970,1,1)</f>
        <v>41171.185891203706</v>
      </c>
      <c r="K1730">
        <v>1342844861</v>
      </c>
      <c r="L1730" s="12">
        <f t="shared" ref="L1730:L1793" si="109">(((K1730/60)/60)/24)+DATE(1970,1,1)</f>
        <v>41111.185891203706</v>
      </c>
      <c r="M1730" t="b">
        <v>0</v>
      </c>
      <c r="N1730">
        <v>120</v>
      </c>
      <c r="O1730" t="b">
        <v>1</v>
      </c>
      <c r="P1730" t="s">
        <v>8274</v>
      </c>
      <c r="Q1730" s="10">
        <f t="shared" ref="Q1730:Q1793" si="110">(E1730/D1730)*100</f>
        <v>130.65</v>
      </c>
      <c r="R1730">
        <f t="shared" ref="R1730:R1793" si="111">E1730/N1730</f>
        <v>43.55</v>
      </c>
      <c r="S1730" t="s">
        <v>8326</v>
      </c>
      <c r="T1730" t="s">
        <v>8327</v>
      </c>
    </row>
    <row r="1731" spans="1:20" ht="43.5" x14ac:dyDescent="0.3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 s="9">
        <f t="shared" si="108"/>
        <v>42051.783368055556</v>
      </c>
      <c r="K1731">
        <v>1421520483</v>
      </c>
      <c r="L1731" s="12">
        <f t="shared" si="109"/>
        <v>42021.783368055556</v>
      </c>
      <c r="M1731" t="b">
        <v>0</v>
      </c>
      <c r="N1731">
        <v>0</v>
      </c>
      <c r="O1731" t="b">
        <v>0</v>
      </c>
      <c r="P1731" t="s">
        <v>8275</v>
      </c>
      <c r="Q1731" s="10">
        <f t="shared" si="110"/>
        <v>0</v>
      </c>
      <c r="R1731" t="e">
        <f t="shared" si="111"/>
        <v>#DIV/0!</v>
      </c>
      <c r="S1731" t="s">
        <v>8326</v>
      </c>
      <c r="T1731" t="s">
        <v>8328</v>
      </c>
    </row>
    <row r="1732" spans="1:20" ht="58" x14ac:dyDescent="0.3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 s="9">
        <f t="shared" si="108"/>
        <v>41634.996458333335</v>
      </c>
      <c r="K1732">
        <v>1385510094</v>
      </c>
      <c r="L1732" s="12">
        <f t="shared" si="109"/>
        <v>41604.996458333335</v>
      </c>
      <c r="M1732" t="b">
        <v>0</v>
      </c>
      <c r="N1732">
        <v>52</v>
      </c>
      <c r="O1732" t="b">
        <v>0</v>
      </c>
      <c r="P1732" t="s">
        <v>8275</v>
      </c>
      <c r="Q1732" s="10">
        <f t="shared" si="110"/>
        <v>41.4</v>
      </c>
      <c r="R1732">
        <f t="shared" si="111"/>
        <v>31.846153846153847</v>
      </c>
      <c r="S1732" t="s">
        <v>8326</v>
      </c>
      <c r="T1732" t="s">
        <v>8328</v>
      </c>
    </row>
    <row r="1733" spans="1:20" ht="29" x14ac:dyDescent="0.3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 s="9">
        <f t="shared" si="108"/>
        <v>42795.083333333328</v>
      </c>
      <c r="K1733">
        <v>1485270311</v>
      </c>
      <c r="L1733" s="12">
        <f t="shared" si="109"/>
        <v>42759.628599537042</v>
      </c>
      <c r="M1733" t="b">
        <v>0</v>
      </c>
      <c r="N1733">
        <v>57</v>
      </c>
      <c r="O1733" t="b">
        <v>1</v>
      </c>
      <c r="P1733" t="s">
        <v>8276</v>
      </c>
      <c r="Q1733" s="10">
        <f t="shared" si="110"/>
        <v>105.125</v>
      </c>
      <c r="R1733">
        <f t="shared" si="111"/>
        <v>73.771929824561397</v>
      </c>
      <c r="S1733" t="s">
        <v>8329</v>
      </c>
      <c r="T1733" t="s">
        <v>8330</v>
      </c>
    </row>
    <row r="1734" spans="1:20" ht="43.5" x14ac:dyDescent="0.3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 s="9">
        <f t="shared" si="108"/>
        <v>41658.833680555559</v>
      </c>
      <c r="K1734">
        <v>1387569630</v>
      </c>
      <c r="L1734" s="12">
        <f t="shared" si="109"/>
        <v>41628.833680555559</v>
      </c>
      <c r="M1734" t="b">
        <v>0</v>
      </c>
      <c r="N1734">
        <v>52</v>
      </c>
      <c r="O1734" t="b">
        <v>1</v>
      </c>
      <c r="P1734" t="s">
        <v>8276</v>
      </c>
      <c r="Q1734" s="10">
        <f t="shared" si="110"/>
        <v>103.77499999999999</v>
      </c>
      <c r="R1734">
        <f t="shared" si="111"/>
        <v>79.82692307692308</v>
      </c>
      <c r="S1734" t="s">
        <v>8329</v>
      </c>
      <c r="T1734" t="s">
        <v>8330</v>
      </c>
    </row>
    <row r="1735" spans="1:20" ht="29" x14ac:dyDescent="0.3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 s="9">
        <f t="shared" si="108"/>
        <v>41944.917858796296</v>
      </c>
      <c r="K1735">
        <v>1412287303</v>
      </c>
      <c r="L1735" s="12">
        <f t="shared" si="109"/>
        <v>41914.917858796296</v>
      </c>
      <c r="M1735" t="b">
        <v>0</v>
      </c>
      <c r="N1735">
        <v>43</v>
      </c>
      <c r="O1735" t="b">
        <v>1</v>
      </c>
      <c r="P1735" t="s">
        <v>8276</v>
      </c>
      <c r="Q1735" s="10">
        <f t="shared" si="110"/>
        <v>107</v>
      </c>
      <c r="R1735">
        <f t="shared" si="111"/>
        <v>99.534883720930239</v>
      </c>
      <c r="S1735" t="s">
        <v>8329</v>
      </c>
      <c r="T1735" t="s">
        <v>8330</v>
      </c>
    </row>
    <row r="1736" spans="1:20" ht="58" x14ac:dyDescent="0.3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 s="9">
        <f t="shared" si="108"/>
        <v>42079.107222222221</v>
      </c>
      <c r="K1736">
        <v>1424057664</v>
      </c>
      <c r="L1736" s="12">
        <f t="shared" si="109"/>
        <v>42051.148888888885</v>
      </c>
      <c r="M1736" t="b">
        <v>0</v>
      </c>
      <c r="N1736">
        <v>115</v>
      </c>
      <c r="O1736" t="b">
        <v>1</v>
      </c>
      <c r="P1736" t="s">
        <v>8277</v>
      </c>
      <c r="Q1736" s="10">
        <f t="shared" si="110"/>
        <v>119.9</v>
      </c>
      <c r="R1736">
        <f t="shared" si="111"/>
        <v>41.704347826086959</v>
      </c>
      <c r="S1736" t="s">
        <v>8329</v>
      </c>
      <c r="T1736" t="s">
        <v>8331</v>
      </c>
    </row>
    <row r="1737" spans="1:20" ht="43.5" x14ac:dyDescent="0.3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 s="9">
        <f t="shared" si="108"/>
        <v>42485.207638888889</v>
      </c>
      <c r="K1737">
        <v>1458762717</v>
      </c>
      <c r="L1737" s="12">
        <f t="shared" si="109"/>
        <v>42452.827743055561</v>
      </c>
      <c r="M1737" t="b">
        <v>0</v>
      </c>
      <c r="N1737">
        <v>133</v>
      </c>
      <c r="O1737" t="b">
        <v>1</v>
      </c>
      <c r="P1737" t="s">
        <v>8277</v>
      </c>
      <c r="Q1737" s="10">
        <f t="shared" si="110"/>
        <v>155.17499999999998</v>
      </c>
      <c r="R1737">
        <f t="shared" si="111"/>
        <v>46.669172932330824</v>
      </c>
      <c r="S1737" t="s">
        <v>8329</v>
      </c>
      <c r="T1737" t="s">
        <v>8331</v>
      </c>
    </row>
    <row r="1738" spans="1:20" ht="43.5" x14ac:dyDescent="0.3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 s="9">
        <f t="shared" si="108"/>
        <v>42159</v>
      </c>
      <c r="K1738">
        <v>1430768468</v>
      </c>
      <c r="L1738" s="12">
        <f t="shared" si="109"/>
        <v>42128.820231481484</v>
      </c>
      <c r="M1738" t="b">
        <v>0</v>
      </c>
      <c r="N1738">
        <v>98</v>
      </c>
      <c r="O1738" t="b">
        <v>1</v>
      </c>
      <c r="P1738" t="s">
        <v>8277</v>
      </c>
      <c r="Q1738" s="10">
        <f t="shared" si="110"/>
        <v>104.67500000000001</v>
      </c>
      <c r="R1738">
        <f t="shared" si="111"/>
        <v>42.724489795918366</v>
      </c>
      <c r="S1738" t="s">
        <v>8329</v>
      </c>
      <c r="T1738" t="s">
        <v>8331</v>
      </c>
    </row>
    <row r="1739" spans="1:20" ht="58" x14ac:dyDescent="0.3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 s="9">
        <f t="shared" si="108"/>
        <v>42441.828287037039</v>
      </c>
      <c r="K1739">
        <v>1455220364</v>
      </c>
      <c r="L1739" s="12">
        <f t="shared" si="109"/>
        <v>42411.828287037039</v>
      </c>
      <c r="M1739" t="b">
        <v>0</v>
      </c>
      <c r="N1739">
        <v>8</v>
      </c>
      <c r="O1739" t="b">
        <v>0</v>
      </c>
      <c r="P1739" t="s">
        <v>8273</v>
      </c>
      <c r="Q1739" s="10">
        <f t="shared" si="110"/>
        <v>12</v>
      </c>
      <c r="R1739">
        <f t="shared" si="111"/>
        <v>60</v>
      </c>
      <c r="S1739" t="s">
        <v>8323</v>
      </c>
      <c r="T1739" t="s">
        <v>8325</v>
      </c>
    </row>
    <row r="1740" spans="1:20" ht="43.5" x14ac:dyDescent="0.3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 s="9">
        <f t="shared" si="108"/>
        <v>41847.643750000003</v>
      </c>
      <c r="K1740">
        <v>1403902060</v>
      </c>
      <c r="L1740" s="12">
        <f t="shared" si="109"/>
        <v>41817.866435185184</v>
      </c>
      <c r="M1740" t="b">
        <v>0</v>
      </c>
      <c r="N1740">
        <v>5</v>
      </c>
      <c r="O1740" t="b">
        <v>0</v>
      </c>
      <c r="P1740" t="s">
        <v>8273</v>
      </c>
      <c r="Q1740" s="10">
        <f t="shared" si="110"/>
        <v>1.625</v>
      </c>
      <c r="R1740">
        <f t="shared" si="111"/>
        <v>13</v>
      </c>
      <c r="S1740" t="s">
        <v>8323</v>
      </c>
      <c r="T1740" t="s">
        <v>8325</v>
      </c>
    </row>
    <row r="1741" spans="1:20" ht="43.5" x14ac:dyDescent="0.3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 s="9">
        <f t="shared" si="108"/>
        <v>41985.299305555556</v>
      </c>
      <c r="K1741">
        <v>1417654672</v>
      </c>
      <c r="L1741" s="12">
        <f t="shared" si="109"/>
        <v>41977.040185185186</v>
      </c>
      <c r="M1741" t="b">
        <v>0</v>
      </c>
      <c r="N1741">
        <v>8</v>
      </c>
      <c r="O1741" t="b">
        <v>0</v>
      </c>
      <c r="P1741" t="s">
        <v>8273</v>
      </c>
      <c r="Q1741" s="10">
        <f t="shared" si="110"/>
        <v>5.8500000000000005</v>
      </c>
      <c r="R1741">
        <f t="shared" si="111"/>
        <v>29.25</v>
      </c>
      <c r="S1741" t="s">
        <v>8323</v>
      </c>
      <c r="T1741" t="s">
        <v>8325</v>
      </c>
    </row>
    <row r="1742" spans="1:20" ht="29" x14ac:dyDescent="0.3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 s="9">
        <f t="shared" si="108"/>
        <v>42492.041666666672</v>
      </c>
      <c r="K1742">
        <v>1456987108</v>
      </c>
      <c r="L1742" s="12">
        <f t="shared" si="109"/>
        <v>42432.276712962965</v>
      </c>
      <c r="M1742" t="b">
        <v>0</v>
      </c>
      <c r="N1742">
        <v>0</v>
      </c>
      <c r="O1742" t="b">
        <v>0</v>
      </c>
      <c r="P1742" t="s">
        <v>8281</v>
      </c>
      <c r="Q1742" s="10">
        <f t="shared" si="110"/>
        <v>0</v>
      </c>
      <c r="R1742" t="e">
        <f t="shared" si="111"/>
        <v>#DIV/0!</v>
      </c>
      <c r="S1742" t="s">
        <v>8335</v>
      </c>
      <c r="T1742" t="s">
        <v>8336</v>
      </c>
    </row>
    <row r="1743" spans="1:20" ht="43.5" x14ac:dyDescent="0.3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 s="9">
        <f t="shared" si="108"/>
        <v>42414.110775462963</v>
      </c>
      <c r="K1743">
        <v>1452825571</v>
      </c>
      <c r="L1743" s="12">
        <f t="shared" si="109"/>
        <v>42384.110775462963</v>
      </c>
      <c r="M1743" t="b">
        <v>0</v>
      </c>
      <c r="N1743">
        <v>10</v>
      </c>
      <c r="O1743" t="b">
        <v>0</v>
      </c>
      <c r="P1743" t="s">
        <v>8282</v>
      </c>
      <c r="Q1743" s="10">
        <f t="shared" si="110"/>
        <v>2.5</v>
      </c>
      <c r="R1743">
        <f t="shared" si="111"/>
        <v>10</v>
      </c>
      <c r="S1743" t="s">
        <v>8337</v>
      </c>
      <c r="T1743" t="s">
        <v>8338</v>
      </c>
    </row>
    <row r="1744" spans="1:20" ht="43.5" x14ac:dyDescent="0.3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 s="9">
        <f t="shared" si="108"/>
        <v>42052.006099537044</v>
      </c>
      <c r="K1744">
        <v>1421539727</v>
      </c>
      <c r="L1744" s="12">
        <f t="shared" si="109"/>
        <v>42022.006099537044</v>
      </c>
      <c r="M1744" t="b">
        <v>0</v>
      </c>
      <c r="N1744">
        <v>0</v>
      </c>
      <c r="O1744" t="b">
        <v>0</v>
      </c>
      <c r="P1744" t="s">
        <v>8283</v>
      </c>
      <c r="Q1744" s="10">
        <f t="shared" si="110"/>
        <v>0</v>
      </c>
      <c r="R1744" t="e">
        <f t="shared" si="111"/>
        <v>#DIV/0!</v>
      </c>
      <c r="S1744" t="s">
        <v>8337</v>
      </c>
      <c r="T1744" t="s">
        <v>8339</v>
      </c>
    </row>
    <row r="1745" spans="1:20" ht="29" x14ac:dyDescent="0.3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 s="9">
        <f t="shared" si="108"/>
        <v>42461.166666666672</v>
      </c>
      <c r="K1745">
        <v>1456852647</v>
      </c>
      <c r="L1745" s="12">
        <f t="shared" si="109"/>
        <v>42430.720451388886</v>
      </c>
      <c r="M1745" t="b">
        <v>0</v>
      </c>
      <c r="N1745">
        <v>138</v>
      </c>
      <c r="O1745" t="b">
        <v>1</v>
      </c>
      <c r="P1745" t="s">
        <v>8285</v>
      </c>
      <c r="Q1745" s="10">
        <f t="shared" si="110"/>
        <v>280.375</v>
      </c>
      <c r="R1745">
        <f t="shared" si="111"/>
        <v>81.268115942028984</v>
      </c>
      <c r="S1745" t="s">
        <v>8342</v>
      </c>
      <c r="T1745" t="s">
        <v>8343</v>
      </c>
    </row>
    <row r="1746" spans="1:20" ht="43.5" x14ac:dyDescent="0.3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 s="9">
        <f t="shared" si="108"/>
        <v>41882.730219907404</v>
      </c>
      <c r="K1746">
        <v>1406914291</v>
      </c>
      <c r="L1746" s="12">
        <f t="shared" si="109"/>
        <v>41852.730219907404</v>
      </c>
      <c r="M1746" t="b">
        <v>1</v>
      </c>
      <c r="N1746">
        <v>54</v>
      </c>
      <c r="O1746" t="b">
        <v>1</v>
      </c>
      <c r="P1746" t="s">
        <v>8276</v>
      </c>
      <c r="Q1746" s="10">
        <f t="shared" si="110"/>
        <v>103.49999999999999</v>
      </c>
      <c r="R1746">
        <f t="shared" si="111"/>
        <v>76.666666666666671</v>
      </c>
      <c r="S1746" t="s">
        <v>8329</v>
      </c>
      <c r="T1746" t="s">
        <v>8330</v>
      </c>
    </row>
    <row r="1747" spans="1:20" ht="58" x14ac:dyDescent="0.3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 s="9">
        <f t="shared" si="108"/>
        <v>42592.166666666672</v>
      </c>
      <c r="K1747">
        <v>1468122163</v>
      </c>
      <c r="L1747" s="12">
        <f t="shared" si="109"/>
        <v>42561.154664351852</v>
      </c>
      <c r="M1747" t="b">
        <v>0</v>
      </c>
      <c r="N1747">
        <v>61</v>
      </c>
      <c r="O1747" t="b">
        <v>1</v>
      </c>
      <c r="P1747" t="s">
        <v>8271</v>
      </c>
      <c r="Q1747" s="10">
        <f t="shared" si="110"/>
        <v>100.44999999999999</v>
      </c>
      <c r="R1747">
        <f t="shared" si="111"/>
        <v>65.868852459016395</v>
      </c>
      <c r="S1747" t="s">
        <v>8321</v>
      </c>
      <c r="T1747" t="s">
        <v>8322</v>
      </c>
    </row>
    <row r="1748" spans="1:20" ht="58" x14ac:dyDescent="0.3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 s="9">
        <f t="shared" si="108"/>
        <v>42750.066192129627</v>
      </c>
      <c r="K1748">
        <v>1481852119</v>
      </c>
      <c r="L1748" s="12">
        <f t="shared" si="109"/>
        <v>42720.066192129627</v>
      </c>
      <c r="M1748" t="b">
        <v>0</v>
      </c>
      <c r="N1748">
        <v>109</v>
      </c>
      <c r="O1748" t="b">
        <v>1</v>
      </c>
      <c r="P1748" t="s">
        <v>8276</v>
      </c>
      <c r="Q1748" s="10">
        <f t="shared" si="110"/>
        <v>171.32499999999999</v>
      </c>
      <c r="R1748">
        <f t="shared" si="111"/>
        <v>62.871559633027523</v>
      </c>
      <c r="S1748" t="s">
        <v>8329</v>
      </c>
      <c r="T1748" t="s">
        <v>8330</v>
      </c>
    </row>
    <row r="1749" spans="1:20" ht="43.5" x14ac:dyDescent="0.3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 s="9">
        <f t="shared" si="108"/>
        <v>42158.1875</v>
      </c>
      <c r="K1749">
        <v>1430604395</v>
      </c>
      <c r="L1749" s="12">
        <f t="shared" si="109"/>
        <v>42126.92123842593</v>
      </c>
      <c r="M1749" t="b">
        <v>0</v>
      </c>
      <c r="N1749">
        <v>78</v>
      </c>
      <c r="O1749" t="b">
        <v>1</v>
      </c>
      <c r="P1749" t="s">
        <v>8276</v>
      </c>
      <c r="Q1749" s="10">
        <f t="shared" si="110"/>
        <v>136.625</v>
      </c>
      <c r="R1749">
        <f t="shared" si="111"/>
        <v>70.064102564102569</v>
      </c>
      <c r="S1749" t="s">
        <v>8329</v>
      </c>
      <c r="T1749" t="s">
        <v>8330</v>
      </c>
    </row>
    <row r="1750" spans="1:20" ht="43.5" x14ac:dyDescent="0.3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 s="9">
        <f t="shared" si="108"/>
        <v>41481.062905092593</v>
      </c>
      <c r="K1750">
        <v>1372210235</v>
      </c>
      <c r="L1750" s="12">
        <f t="shared" si="109"/>
        <v>41451.062905092593</v>
      </c>
      <c r="M1750" t="b">
        <v>0</v>
      </c>
      <c r="N1750">
        <v>66</v>
      </c>
      <c r="O1750" t="b">
        <v>1</v>
      </c>
      <c r="P1750" t="s">
        <v>8276</v>
      </c>
      <c r="Q1750" s="10">
        <f t="shared" si="110"/>
        <v>102.57499999999999</v>
      </c>
      <c r="R1750">
        <f t="shared" si="111"/>
        <v>62.166666666666664</v>
      </c>
      <c r="S1750" t="s">
        <v>8329</v>
      </c>
      <c r="T1750" t="s">
        <v>8330</v>
      </c>
    </row>
    <row r="1751" spans="1:20" ht="43.5" x14ac:dyDescent="0.3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 s="9">
        <f t="shared" si="108"/>
        <v>42005.175173611111</v>
      </c>
      <c r="K1751">
        <v>1414897935</v>
      </c>
      <c r="L1751" s="12">
        <f t="shared" si="109"/>
        <v>41945.133506944447</v>
      </c>
      <c r="M1751" t="b">
        <v>0</v>
      </c>
      <c r="N1751">
        <v>0</v>
      </c>
      <c r="O1751" t="b">
        <v>0</v>
      </c>
      <c r="P1751" t="s">
        <v>8287</v>
      </c>
      <c r="Q1751" s="10">
        <f t="shared" si="110"/>
        <v>0</v>
      </c>
      <c r="R1751" t="e">
        <f t="shared" si="111"/>
        <v>#DIV/0!</v>
      </c>
      <c r="S1751" t="s">
        <v>8326</v>
      </c>
      <c r="T1751" t="s">
        <v>8345</v>
      </c>
    </row>
    <row r="1752" spans="1:20" ht="29" x14ac:dyDescent="0.3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 s="9">
        <f t="shared" si="108"/>
        <v>41374.662858796299</v>
      </c>
      <c r="K1752">
        <v>1363017271</v>
      </c>
      <c r="L1752" s="12">
        <f t="shared" si="109"/>
        <v>41344.662858796299</v>
      </c>
      <c r="M1752" t="b">
        <v>1</v>
      </c>
      <c r="N1752">
        <v>150</v>
      </c>
      <c r="O1752" t="b">
        <v>1</v>
      </c>
      <c r="P1752" t="s">
        <v>8288</v>
      </c>
      <c r="Q1752" s="10">
        <f t="shared" si="110"/>
        <v>108.5175</v>
      </c>
      <c r="R1752">
        <f t="shared" si="111"/>
        <v>28.937999999999999</v>
      </c>
      <c r="S1752" t="s">
        <v>8326</v>
      </c>
      <c r="T1752" t="s">
        <v>8346</v>
      </c>
    </row>
    <row r="1753" spans="1:20" ht="58" x14ac:dyDescent="0.3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 s="9">
        <f t="shared" si="108"/>
        <v>40712.884791666671</v>
      </c>
      <c r="K1753">
        <v>1305839646</v>
      </c>
      <c r="L1753" s="12">
        <f t="shared" si="109"/>
        <v>40682.884791666671</v>
      </c>
      <c r="M1753" t="b">
        <v>0</v>
      </c>
      <c r="N1753">
        <v>2</v>
      </c>
      <c r="O1753" t="b">
        <v>0</v>
      </c>
      <c r="P1753" t="s">
        <v>8275</v>
      </c>
      <c r="Q1753" s="10">
        <f t="shared" si="110"/>
        <v>0.75</v>
      </c>
      <c r="R1753">
        <f t="shared" si="111"/>
        <v>15</v>
      </c>
      <c r="S1753" t="s">
        <v>8326</v>
      </c>
      <c r="T1753" t="s">
        <v>8328</v>
      </c>
    </row>
    <row r="1754" spans="1:20" ht="58" x14ac:dyDescent="0.3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 s="9">
        <f t="shared" si="108"/>
        <v>42513.916666666672</v>
      </c>
      <c r="K1754">
        <v>1461527631</v>
      </c>
      <c r="L1754" s="12">
        <f t="shared" si="109"/>
        <v>42484.829062500001</v>
      </c>
      <c r="M1754" t="b">
        <v>1</v>
      </c>
      <c r="N1754">
        <v>110</v>
      </c>
      <c r="O1754" t="b">
        <v>1</v>
      </c>
      <c r="P1754" t="s">
        <v>8285</v>
      </c>
      <c r="Q1754" s="10">
        <f t="shared" si="110"/>
        <v>132.42499999999998</v>
      </c>
      <c r="R1754">
        <f t="shared" si="111"/>
        <v>48.154545454545456</v>
      </c>
      <c r="S1754" t="s">
        <v>8342</v>
      </c>
      <c r="T1754" t="s">
        <v>8343</v>
      </c>
    </row>
    <row r="1755" spans="1:20" ht="58" x14ac:dyDescent="0.3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 s="9">
        <f t="shared" si="108"/>
        <v>40149.034722222219</v>
      </c>
      <c r="K1755">
        <v>1253712916</v>
      </c>
      <c r="L1755" s="12">
        <f t="shared" si="109"/>
        <v>40079.566157407404</v>
      </c>
      <c r="M1755" t="b">
        <v>0</v>
      </c>
      <c r="N1755">
        <v>0</v>
      </c>
      <c r="O1755" t="b">
        <v>0</v>
      </c>
      <c r="P1755" t="s">
        <v>8290</v>
      </c>
      <c r="Q1755" s="10">
        <f t="shared" si="110"/>
        <v>0</v>
      </c>
      <c r="R1755" t="e">
        <f t="shared" si="111"/>
        <v>#DIV/0!</v>
      </c>
      <c r="S1755" t="s">
        <v>8326</v>
      </c>
      <c r="T1755" t="s">
        <v>8348</v>
      </c>
    </row>
    <row r="1756" spans="1:20" ht="43.5" x14ac:dyDescent="0.3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 s="9">
        <f t="shared" si="108"/>
        <v>40702.729872685188</v>
      </c>
      <c r="K1756">
        <v>1304962261</v>
      </c>
      <c r="L1756" s="12">
        <f t="shared" si="109"/>
        <v>40672.729872685188</v>
      </c>
      <c r="M1756" t="b">
        <v>0</v>
      </c>
      <c r="N1756">
        <v>1</v>
      </c>
      <c r="O1756" t="b">
        <v>0</v>
      </c>
      <c r="P1756" t="s">
        <v>8290</v>
      </c>
      <c r="Q1756" s="10">
        <f t="shared" si="110"/>
        <v>2.5</v>
      </c>
      <c r="R1756">
        <f t="shared" si="111"/>
        <v>100</v>
      </c>
      <c r="S1756" t="s">
        <v>8326</v>
      </c>
      <c r="T1756" t="s">
        <v>8348</v>
      </c>
    </row>
    <row r="1757" spans="1:20" ht="29" x14ac:dyDescent="0.3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 s="9">
        <f t="shared" si="108"/>
        <v>41807.737060185187</v>
      </c>
      <c r="K1757">
        <v>1400175682</v>
      </c>
      <c r="L1757" s="12">
        <f t="shared" si="109"/>
        <v>41774.737060185187</v>
      </c>
      <c r="M1757" t="b">
        <v>0</v>
      </c>
      <c r="N1757">
        <v>88</v>
      </c>
      <c r="O1757" t="b">
        <v>1</v>
      </c>
      <c r="P1757" t="s">
        <v>8276</v>
      </c>
      <c r="Q1757" s="10">
        <f t="shared" si="110"/>
        <v>100.925</v>
      </c>
      <c r="R1757">
        <f t="shared" si="111"/>
        <v>45.875</v>
      </c>
      <c r="S1757" t="s">
        <v>8329</v>
      </c>
      <c r="T1757" t="s">
        <v>8330</v>
      </c>
    </row>
    <row r="1758" spans="1:20" ht="43.5" x14ac:dyDescent="0.3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 s="9">
        <f t="shared" si="108"/>
        <v>40970.290972222225</v>
      </c>
      <c r="K1758">
        <v>1328040375</v>
      </c>
      <c r="L1758" s="12">
        <f t="shared" si="109"/>
        <v>40939.837673611109</v>
      </c>
      <c r="M1758" t="b">
        <v>0</v>
      </c>
      <c r="N1758">
        <v>126</v>
      </c>
      <c r="O1758" t="b">
        <v>1</v>
      </c>
      <c r="P1758" t="s">
        <v>8276</v>
      </c>
      <c r="Q1758" s="10">
        <f t="shared" si="110"/>
        <v>265.25</v>
      </c>
      <c r="R1758">
        <f t="shared" si="111"/>
        <v>84.206349206349202</v>
      </c>
      <c r="S1758" t="s">
        <v>8329</v>
      </c>
      <c r="T1758" t="s">
        <v>8330</v>
      </c>
    </row>
    <row r="1759" spans="1:20" ht="58" x14ac:dyDescent="0.3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 s="9">
        <f t="shared" si="108"/>
        <v>40810.340902777774</v>
      </c>
      <c r="K1759">
        <v>1311667854</v>
      </c>
      <c r="L1759" s="12">
        <f t="shared" si="109"/>
        <v>40750.340902777774</v>
      </c>
      <c r="M1759" t="b">
        <v>0</v>
      </c>
      <c r="N1759">
        <v>47</v>
      </c>
      <c r="O1759" t="b">
        <v>1</v>
      </c>
      <c r="P1759" t="s">
        <v>8276</v>
      </c>
      <c r="Q1759" s="10">
        <f t="shared" si="110"/>
        <v>101.62500000000001</v>
      </c>
      <c r="R1759">
        <f t="shared" si="111"/>
        <v>86.489361702127653</v>
      </c>
      <c r="S1759" t="s">
        <v>8329</v>
      </c>
      <c r="T1759" t="s">
        <v>8330</v>
      </c>
    </row>
    <row r="1760" spans="1:20" ht="58" x14ac:dyDescent="0.3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 s="9">
        <f t="shared" si="108"/>
        <v>42834.492986111116</v>
      </c>
      <c r="K1760">
        <v>1489150194</v>
      </c>
      <c r="L1760" s="12">
        <f t="shared" si="109"/>
        <v>42804.534652777773</v>
      </c>
      <c r="M1760" t="b">
        <v>0</v>
      </c>
      <c r="N1760">
        <v>7</v>
      </c>
      <c r="O1760" t="b">
        <v>0</v>
      </c>
      <c r="P1760" t="s">
        <v>8293</v>
      </c>
      <c r="Q1760" s="10">
        <f t="shared" si="110"/>
        <v>44.3</v>
      </c>
      <c r="R1760">
        <f t="shared" si="111"/>
        <v>253.14285714285714</v>
      </c>
      <c r="S1760" t="s">
        <v>8329</v>
      </c>
      <c r="T1760" t="s">
        <v>8351</v>
      </c>
    </row>
    <row r="1761" spans="1:20" ht="43.5" x14ac:dyDescent="0.3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 s="9">
        <f t="shared" si="108"/>
        <v>41899.534618055557</v>
      </c>
      <c r="K1761">
        <v>1408366191</v>
      </c>
      <c r="L1761" s="12">
        <f t="shared" si="109"/>
        <v>41869.534618055557</v>
      </c>
      <c r="M1761" t="b">
        <v>0</v>
      </c>
      <c r="N1761">
        <v>3</v>
      </c>
      <c r="O1761" t="b">
        <v>0</v>
      </c>
      <c r="P1761" t="s">
        <v>8293</v>
      </c>
      <c r="Q1761" s="10">
        <f t="shared" si="110"/>
        <v>0.87500000000000011</v>
      </c>
      <c r="R1761">
        <f t="shared" si="111"/>
        <v>11.666666666666666</v>
      </c>
      <c r="S1761" t="s">
        <v>8329</v>
      </c>
      <c r="T1761" t="s">
        <v>8351</v>
      </c>
    </row>
    <row r="1762" spans="1:20" ht="43.5" x14ac:dyDescent="0.3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 s="9">
        <f t="shared" si="108"/>
        <v>41952.824895833335</v>
      </c>
      <c r="K1762">
        <v>1412966871</v>
      </c>
      <c r="L1762" s="12">
        <f t="shared" si="109"/>
        <v>41922.783229166671</v>
      </c>
      <c r="M1762" t="b">
        <v>0</v>
      </c>
      <c r="N1762">
        <v>8</v>
      </c>
      <c r="O1762" t="b">
        <v>0</v>
      </c>
      <c r="P1762" t="s">
        <v>8293</v>
      </c>
      <c r="Q1762" s="10">
        <f t="shared" si="110"/>
        <v>5.625</v>
      </c>
      <c r="R1762">
        <f t="shared" si="111"/>
        <v>28.125</v>
      </c>
      <c r="S1762" t="s">
        <v>8329</v>
      </c>
      <c r="T1762" t="s">
        <v>8351</v>
      </c>
    </row>
    <row r="1763" spans="1:20" ht="43.5" x14ac:dyDescent="0.3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 s="9">
        <f t="shared" si="108"/>
        <v>42385.208333333328</v>
      </c>
      <c r="K1763">
        <v>1447777481</v>
      </c>
      <c r="L1763" s="12">
        <f t="shared" si="109"/>
        <v>42325.683807870373</v>
      </c>
      <c r="M1763" t="b">
        <v>0</v>
      </c>
      <c r="N1763">
        <v>0</v>
      </c>
      <c r="O1763" t="b">
        <v>0</v>
      </c>
      <c r="P1763" t="s">
        <v>8293</v>
      </c>
      <c r="Q1763" s="10">
        <f t="shared" si="110"/>
        <v>0</v>
      </c>
      <c r="R1763" t="e">
        <f t="shared" si="111"/>
        <v>#DIV/0!</v>
      </c>
      <c r="S1763" t="s">
        <v>8329</v>
      </c>
      <c r="T1763" t="s">
        <v>8351</v>
      </c>
    </row>
    <row r="1764" spans="1:20" ht="43.5" x14ac:dyDescent="0.3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 s="9">
        <f t="shared" si="108"/>
        <v>42205.948981481488</v>
      </c>
      <c r="K1764">
        <v>1434840392</v>
      </c>
      <c r="L1764" s="12">
        <f t="shared" si="109"/>
        <v>42175.948981481488</v>
      </c>
      <c r="M1764" t="b">
        <v>0</v>
      </c>
      <c r="N1764">
        <v>15</v>
      </c>
      <c r="O1764" t="b">
        <v>0</v>
      </c>
      <c r="P1764" t="s">
        <v>8293</v>
      </c>
      <c r="Q1764" s="10">
        <f t="shared" si="110"/>
        <v>21.25</v>
      </c>
      <c r="R1764">
        <f t="shared" si="111"/>
        <v>56.666666666666664</v>
      </c>
      <c r="S1764" t="s">
        <v>8329</v>
      </c>
      <c r="T1764" t="s">
        <v>8351</v>
      </c>
    </row>
    <row r="1765" spans="1:20" ht="29" x14ac:dyDescent="0.3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 s="9">
        <f t="shared" si="108"/>
        <v>41954.884351851855</v>
      </c>
      <c r="K1765">
        <v>1414008808</v>
      </c>
      <c r="L1765" s="12">
        <f t="shared" si="109"/>
        <v>41934.842685185184</v>
      </c>
      <c r="M1765" t="b">
        <v>1</v>
      </c>
      <c r="N1765">
        <v>6</v>
      </c>
      <c r="O1765" t="b">
        <v>0</v>
      </c>
      <c r="P1765" t="s">
        <v>8285</v>
      </c>
      <c r="Q1765" s="10">
        <f t="shared" si="110"/>
        <v>1.7457500000000001</v>
      </c>
      <c r="R1765">
        <f t="shared" si="111"/>
        <v>11.638333333333334</v>
      </c>
      <c r="S1765" t="s">
        <v>8342</v>
      </c>
      <c r="T1765" t="s">
        <v>8343</v>
      </c>
    </row>
    <row r="1766" spans="1:20" ht="29" x14ac:dyDescent="0.3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 s="9">
        <f t="shared" si="108"/>
        <v>41468.899594907409</v>
      </c>
      <c r="K1766">
        <v>1371159325</v>
      </c>
      <c r="L1766" s="12">
        <f t="shared" si="109"/>
        <v>41438.899594907409</v>
      </c>
      <c r="M1766" t="b">
        <v>1</v>
      </c>
      <c r="N1766">
        <v>473</v>
      </c>
      <c r="O1766" t="b">
        <v>1</v>
      </c>
      <c r="P1766" t="s">
        <v>8295</v>
      </c>
      <c r="Q1766" s="10">
        <f t="shared" si="110"/>
        <v>346.6</v>
      </c>
      <c r="R1766">
        <f t="shared" si="111"/>
        <v>29.310782241014799</v>
      </c>
      <c r="S1766" t="s">
        <v>8323</v>
      </c>
      <c r="T1766" t="s">
        <v>8353</v>
      </c>
    </row>
    <row r="1767" spans="1:20" ht="43.5" x14ac:dyDescent="0.3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 s="9">
        <f t="shared" si="108"/>
        <v>41134.125</v>
      </c>
      <c r="K1767">
        <v>1341875544</v>
      </c>
      <c r="L1767" s="12">
        <f t="shared" si="109"/>
        <v>41099.966944444444</v>
      </c>
      <c r="M1767" t="b">
        <v>1</v>
      </c>
      <c r="N1767">
        <v>105</v>
      </c>
      <c r="O1767" t="b">
        <v>1</v>
      </c>
      <c r="P1767" t="s">
        <v>8295</v>
      </c>
      <c r="Q1767" s="10">
        <f t="shared" si="110"/>
        <v>585.35</v>
      </c>
      <c r="R1767">
        <f t="shared" si="111"/>
        <v>222.99047619047619</v>
      </c>
      <c r="S1767" t="s">
        <v>8323</v>
      </c>
      <c r="T1767" t="s">
        <v>8353</v>
      </c>
    </row>
    <row r="1768" spans="1:20" ht="29" x14ac:dyDescent="0.3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 s="9">
        <f t="shared" si="108"/>
        <v>42505.73265046296</v>
      </c>
      <c r="K1768">
        <v>1460482501</v>
      </c>
      <c r="L1768" s="12">
        <f t="shared" si="109"/>
        <v>42472.73265046296</v>
      </c>
      <c r="M1768" t="b">
        <v>0</v>
      </c>
      <c r="N1768">
        <v>49</v>
      </c>
      <c r="O1768" t="b">
        <v>1</v>
      </c>
      <c r="P1768" t="s">
        <v>8295</v>
      </c>
      <c r="Q1768" s="10">
        <f t="shared" si="110"/>
        <v>148.04999999999998</v>
      </c>
      <c r="R1768">
        <f t="shared" si="111"/>
        <v>120.85714285714286</v>
      </c>
      <c r="S1768" t="s">
        <v>8323</v>
      </c>
      <c r="T1768" t="s">
        <v>8353</v>
      </c>
    </row>
    <row r="1769" spans="1:20" ht="43.5" x14ac:dyDescent="0.3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 s="9">
        <f t="shared" si="108"/>
        <v>40891.207638888889</v>
      </c>
      <c r="K1769">
        <v>1321200332</v>
      </c>
      <c r="L1769" s="12">
        <f t="shared" si="109"/>
        <v>40860.67050925926</v>
      </c>
      <c r="M1769" t="b">
        <v>0</v>
      </c>
      <c r="N1769">
        <v>35</v>
      </c>
      <c r="O1769" t="b">
        <v>1</v>
      </c>
      <c r="P1769" t="s">
        <v>8279</v>
      </c>
      <c r="Q1769" s="10">
        <f t="shared" si="110"/>
        <v>100.69999999999999</v>
      </c>
      <c r="R1769">
        <f t="shared" si="111"/>
        <v>115.08571428571429</v>
      </c>
      <c r="S1769" t="s">
        <v>8329</v>
      </c>
      <c r="T1769" t="s">
        <v>8333</v>
      </c>
    </row>
    <row r="1770" spans="1:20" ht="43.5" x14ac:dyDescent="0.3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 s="9">
        <f t="shared" si="108"/>
        <v>42190.708530092597</v>
      </c>
      <c r="K1770">
        <v>1433523617</v>
      </c>
      <c r="L1770" s="12">
        <f t="shared" si="109"/>
        <v>42160.708530092597</v>
      </c>
      <c r="M1770" t="b">
        <v>0</v>
      </c>
      <c r="N1770">
        <v>40</v>
      </c>
      <c r="O1770" t="b">
        <v>1</v>
      </c>
      <c r="P1770" t="s">
        <v>8279</v>
      </c>
      <c r="Q1770" s="10">
        <f t="shared" si="110"/>
        <v>106.52500000000001</v>
      </c>
      <c r="R1770">
        <f t="shared" si="111"/>
        <v>106.52500000000001</v>
      </c>
      <c r="S1770" t="s">
        <v>8329</v>
      </c>
      <c r="T1770" t="s">
        <v>8333</v>
      </c>
    </row>
    <row r="1771" spans="1:20" ht="43.5" x14ac:dyDescent="0.3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 s="9">
        <f t="shared" si="108"/>
        <v>42177.208333333328</v>
      </c>
      <c r="K1771">
        <v>1431903495</v>
      </c>
      <c r="L1771" s="12">
        <f t="shared" si="109"/>
        <v>42141.95711805555</v>
      </c>
      <c r="M1771" t="b">
        <v>0</v>
      </c>
      <c r="N1771">
        <v>47</v>
      </c>
      <c r="O1771" t="b">
        <v>1</v>
      </c>
      <c r="P1771" t="s">
        <v>8276</v>
      </c>
      <c r="Q1771" s="10">
        <f t="shared" si="110"/>
        <v>106.075</v>
      </c>
      <c r="R1771">
        <f t="shared" si="111"/>
        <v>90.276595744680847</v>
      </c>
      <c r="S1771" t="s">
        <v>8329</v>
      </c>
      <c r="T1771" t="s">
        <v>8330</v>
      </c>
    </row>
    <row r="1772" spans="1:20" ht="58" x14ac:dyDescent="0.3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 s="9">
        <f t="shared" si="108"/>
        <v>42495.542905092589</v>
      </c>
      <c r="K1772">
        <v>1459861307</v>
      </c>
      <c r="L1772" s="12">
        <f t="shared" si="109"/>
        <v>42465.542905092589</v>
      </c>
      <c r="M1772" t="b">
        <v>0</v>
      </c>
      <c r="N1772">
        <v>63</v>
      </c>
      <c r="O1772" t="b">
        <v>1</v>
      </c>
      <c r="P1772" t="s">
        <v>8276</v>
      </c>
      <c r="Q1772" s="10">
        <f t="shared" si="110"/>
        <v>102.97499999999999</v>
      </c>
      <c r="R1772">
        <f t="shared" si="111"/>
        <v>65.38095238095238</v>
      </c>
      <c r="S1772" t="s">
        <v>8329</v>
      </c>
      <c r="T1772" t="s">
        <v>8330</v>
      </c>
    </row>
    <row r="1773" spans="1:20" ht="29" x14ac:dyDescent="0.3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 s="9">
        <f t="shared" si="108"/>
        <v>41214.849166666667</v>
      </c>
      <c r="K1773">
        <v>1349209368</v>
      </c>
      <c r="L1773" s="12">
        <f t="shared" si="109"/>
        <v>41184.849166666667</v>
      </c>
      <c r="M1773" t="b">
        <v>0</v>
      </c>
      <c r="N1773">
        <v>721</v>
      </c>
      <c r="O1773" t="b">
        <v>1</v>
      </c>
      <c r="P1773" t="s">
        <v>8280</v>
      </c>
      <c r="Q1773" s="10">
        <f t="shared" si="110"/>
        <v>704.18124999999998</v>
      </c>
      <c r="R1773">
        <f t="shared" si="111"/>
        <v>39.066920943134534</v>
      </c>
      <c r="S1773" t="s">
        <v>8329</v>
      </c>
      <c r="T1773" t="s">
        <v>8334</v>
      </c>
    </row>
    <row r="1774" spans="1:20" ht="58" x14ac:dyDescent="0.3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 s="9">
        <f t="shared" si="108"/>
        <v>41013.73333333333</v>
      </c>
      <c r="K1774">
        <v>1329442510</v>
      </c>
      <c r="L1774" s="12">
        <f t="shared" si="109"/>
        <v>40956.066087962965</v>
      </c>
      <c r="M1774" t="b">
        <v>0</v>
      </c>
      <c r="N1774">
        <v>72</v>
      </c>
      <c r="O1774" t="b">
        <v>1</v>
      </c>
      <c r="P1774" t="s">
        <v>8280</v>
      </c>
      <c r="Q1774" s="10">
        <f t="shared" si="110"/>
        <v>111.425</v>
      </c>
      <c r="R1774">
        <f t="shared" si="111"/>
        <v>61.902777777777779</v>
      </c>
      <c r="S1774" t="s">
        <v>8329</v>
      </c>
      <c r="T1774" t="s">
        <v>8334</v>
      </c>
    </row>
    <row r="1775" spans="1:20" ht="29" x14ac:dyDescent="0.3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 s="9">
        <f t="shared" si="108"/>
        <v>42804.621712962966</v>
      </c>
      <c r="K1775">
        <v>1486565716</v>
      </c>
      <c r="L1775" s="12">
        <f t="shared" si="109"/>
        <v>42774.621712962966</v>
      </c>
      <c r="M1775" t="b">
        <v>0</v>
      </c>
      <c r="N1775">
        <v>79</v>
      </c>
      <c r="O1775" t="b">
        <v>1</v>
      </c>
      <c r="P1775" t="s">
        <v>8297</v>
      </c>
      <c r="Q1775" s="10">
        <f t="shared" si="110"/>
        <v>137.4</v>
      </c>
      <c r="R1775">
        <f t="shared" si="111"/>
        <v>69.569620253164558</v>
      </c>
      <c r="S1775" t="s">
        <v>8337</v>
      </c>
      <c r="T1775" t="s">
        <v>8355</v>
      </c>
    </row>
    <row r="1776" spans="1:20" ht="43.5" x14ac:dyDescent="0.3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 s="9">
        <f t="shared" si="108"/>
        <v>41691.75</v>
      </c>
      <c r="K1776">
        <v>1390323617</v>
      </c>
      <c r="L1776" s="12">
        <f t="shared" si="109"/>
        <v>41660.708530092597</v>
      </c>
      <c r="M1776" t="b">
        <v>0</v>
      </c>
      <c r="N1776">
        <v>1980</v>
      </c>
      <c r="O1776" t="b">
        <v>1</v>
      </c>
      <c r="P1776" t="s">
        <v>8297</v>
      </c>
      <c r="Q1776" s="10">
        <f t="shared" si="110"/>
        <v>2647.0250000000001</v>
      </c>
      <c r="R1776">
        <f t="shared" si="111"/>
        <v>53.475252525252522</v>
      </c>
      <c r="S1776" t="s">
        <v>8337</v>
      </c>
      <c r="T1776" t="s">
        <v>8355</v>
      </c>
    </row>
    <row r="1777" spans="1:20" ht="43.5" x14ac:dyDescent="0.3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 s="9">
        <f t="shared" si="108"/>
        <v>41948.731944444444</v>
      </c>
      <c r="K1777">
        <v>1412611498</v>
      </c>
      <c r="L1777" s="12">
        <f t="shared" si="109"/>
        <v>41918.670115740737</v>
      </c>
      <c r="M1777" t="b">
        <v>1</v>
      </c>
      <c r="N1777">
        <v>67</v>
      </c>
      <c r="O1777" t="b">
        <v>1</v>
      </c>
      <c r="P1777" t="s">
        <v>8298</v>
      </c>
      <c r="Q1777" s="10">
        <f t="shared" si="110"/>
        <v>101.95</v>
      </c>
      <c r="R1777">
        <f t="shared" si="111"/>
        <v>60.865671641791046</v>
      </c>
      <c r="S1777" t="s">
        <v>8340</v>
      </c>
      <c r="T1777" t="s">
        <v>8356</v>
      </c>
    </row>
    <row r="1778" spans="1:20" ht="43.5" x14ac:dyDescent="0.3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 s="9">
        <f t="shared" si="108"/>
        <v>42187.916481481487</v>
      </c>
      <c r="K1778">
        <v>1433282384</v>
      </c>
      <c r="L1778" s="12">
        <f t="shared" si="109"/>
        <v>42157.916481481487</v>
      </c>
      <c r="M1778" t="b">
        <v>0</v>
      </c>
      <c r="N1778">
        <v>0</v>
      </c>
      <c r="O1778" t="b">
        <v>0</v>
      </c>
      <c r="P1778" t="s">
        <v>8272</v>
      </c>
      <c r="Q1778" s="10">
        <f t="shared" si="110"/>
        <v>0</v>
      </c>
      <c r="R1778" t="e">
        <f t="shared" si="111"/>
        <v>#DIV/0!</v>
      </c>
      <c r="S1778" t="s">
        <v>8323</v>
      </c>
      <c r="T1778" t="s">
        <v>8324</v>
      </c>
    </row>
    <row r="1779" spans="1:20" ht="43.5" x14ac:dyDescent="0.3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 s="9">
        <f t="shared" si="108"/>
        <v>41029.645925925928</v>
      </c>
      <c r="K1779">
        <v>1333207808</v>
      </c>
      <c r="L1779" s="12">
        <f t="shared" si="109"/>
        <v>40999.645925925928</v>
      </c>
      <c r="M1779" t="b">
        <v>0</v>
      </c>
      <c r="N1779">
        <v>95</v>
      </c>
      <c r="O1779" t="b">
        <v>1</v>
      </c>
      <c r="P1779" t="s">
        <v>8279</v>
      </c>
      <c r="Q1779" s="10">
        <f t="shared" si="110"/>
        <v>112.91099999999999</v>
      </c>
      <c r="R1779">
        <f t="shared" si="111"/>
        <v>47.541473684210523</v>
      </c>
      <c r="S1779" t="s">
        <v>8329</v>
      </c>
      <c r="T1779" t="s">
        <v>8333</v>
      </c>
    </row>
    <row r="1780" spans="1:20" ht="43.5" x14ac:dyDescent="0.3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 s="9">
        <f t="shared" si="108"/>
        <v>40760.878912037035</v>
      </c>
      <c r="K1780">
        <v>1309986338</v>
      </c>
      <c r="L1780" s="12">
        <f t="shared" si="109"/>
        <v>40730.878912037035</v>
      </c>
      <c r="M1780" t="b">
        <v>0</v>
      </c>
      <c r="N1780">
        <v>56</v>
      </c>
      <c r="O1780" t="b">
        <v>1</v>
      </c>
      <c r="P1780" t="s">
        <v>8279</v>
      </c>
      <c r="Q1780" s="10">
        <f t="shared" si="110"/>
        <v>112.7715</v>
      </c>
      <c r="R1780">
        <f t="shared" si="111"/>
        <v>80.551071428571419</v>
      </c>
      <c r="S1780" t="s">
        <v>8329</v>
      </c>
      <c r="T1780" t="s">
        <v>8333</v>
      </c>
    </row>
    <row r="1781" spans="1:20" ht="43.5" x14ac:dyDescent="0.3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 s="9">
        <f t="shared" si="108"/>
        <v>41274.75</v>
      </c>
      <c r="K1781">
        <v>1352820837</v>
      </c>
      <c r="L1781" s="12">
        <f t="shared" si="109"/>
        <v>41226.648576388885</v>
      </c>
      <c r="M1781" t="b">
        <v>0</v>
      </c>
      <c r="N1781">
        <v>170</v>
      </c>
      <c r="O1781" t="b">
        <v>1</v>
      </c>
      <c r="P1781" t="s">
        <v>8279</v>
      </c>
      <c r="Q1781" s="10">
        <f t="shared" si="110"/>
        <v>202.625</v>
      </c>
      <c r="R1781">
        <f t="shared" si="111"/>
        <v>47.676470588235297</v>
      </c>
      <c r="S1781" t="s">
        <v>8329</v>
      </c>
      <c r="T1781" t="s">
        <v>8333</v>
      </c>
    </row>
    <row r="1782" spans="1:20" ht="43.5" x14ac:dyDescent="0.3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 s="9">
        <f t="shared" si="108"/>
        <v>41981.207638888889</v>
      </c>
      <c r="K1782">
        <v>1415585474</v>
      </c>
      <c r="L1782" s="12">
        <f t="shared" si="109"/>
        <v>41953.091134259259</v>
      </c>
      <c r="M1782" t="b">
        <v>0</v>
      </c>
      <c r="N1782">
        <v>33</v>
      </c>
      <c r="O1782" t="b">
        <v>1</v>
      </c>
      <c r="P1782" t="s">
        <v>8300</v>
      </c>
      <c r="Q1782" s="10">
        <f t="shared" si="110"/>
        <v>112.94999999999999</v>
      </c>
      <c r="R1782">
        <f t="shared" si="111"/>
        <v>136.90909090909091</v>
      </c>
      <c r="S1782" t="s">
        <v>8329</v>
      </c>
      <c r="T1782" t="s">
        <v>8358</v>
      </c>
    </row>
    <row r="1783" spans="1:20" ht="43.5" x14ac:dyDescent="0.3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 s="9">
        <f t="shared" si="108"/>
        <v>41565.165972222225</v>
      </c>
      <c r="K1783">
        <v>1380477691</v>
      </c>
      <c r="L1783" s="12">
        <f t="shared" si="109"/>
        <v>41546.75105324074</v>
      </c>
      <c r="M1783" t="b">
        <v>0</v>
      </c>
      <c r="N1783">
        <v>71</v>
      </c>
      <c r="O1783" t="b">
        <v>1</v>
      </c>
      <c r="P1783" t="s">
        <v>8300</v>
      </c>
      <c r="Q1783" s="10">
        <f t="shared" si="110"/>
        <v>102.125</v>
      </c>
      <c r="R1783">
        <f t="shared" si="111"/>
        <v>57.535211267605632</v>
      </c>
      <c r="S1783" t="s">
        <v>8329</v>
      </c>
      <c r="T1783" t="s">
        <v>8358</v>
      </c>
    </row>
    <row r="1784" spans="1:20" ht="43.5" x14ac:dyDescent="0.3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 s="9">
        <f t="shared" si="108"/>
        <v>42236.458333333328</v>
      </c>
      <c r="K1784">
        <v>1438459303</v>
      </c>
      <c r="L1784" s="12">
        <f t="shared" si="109"/>
        <v>42217.834525462968</v>
      </c>
      <c r="M1784" t="b">
        <v>0</v>
      </c>
      <c r="N1784">
        <v>81</v>
      </c>
      <c r="O1784" t="b">
        <v>1</v>
      </c>
      <c r="P1784" t="s">
        <v>8300</v>
      </c>
      <c r="Q1784" s="10">
        <f t="shared" si="110"/>
        <v>107.24974999999999</v>
      </c>
      <c r="R1784">
        <f t="shared" si="111"/>
        <v>52.962839506172834</v>
      </c>
      <c r="S1784" t="s">
        <v>8329</v>
      </c>
      <c r="T1784" t="s">
        <v>8358</v>
      </c>
    </row>
    <row r="1785" spans="1:20" ht="43.5" x14ac:dyDescent="0.3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 s="9">
        <f t="shared" si="108"/>
        <v>41137.849143518521</v>
      </c>
      <c r="K1785">
        <v>1342556566</v>
      </c>
      <c r="L1785" s="12">
        <f t="shared" si="109"/>
        <v>41107.849143518521</v>
      </c>
      <c r="M1785" t="b">
        <v>0</v>
      </c>
      <c r="N1785">
        <v>60</v>
      </c>
      <c r="O1785" t="b">
        <v>1</v>
      </c>
      <c r="P1785" t="s">
        <v>8300</v>
      </c>
      <c r="Q1785" s="10">
        <f t="shared" si="110"/>
        <v>126.125</v>
      </c>
      <c r="R1785">
        <f t="shared" si="111"/>
        <v>84.083333333333329</v>
      </c>
      <c r="S1785" t="s">
        <v>8329</v>
      </c>
      <c r="T1785" t="s">
        <v>8358</v>
      </c>
    </row>
    <row r="1786" spans="1:20" ht="43.5" x14ac:dyDescent="0.3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 s="9">
        <f t="shared" si="108"/>
        <v>41059.791666666664</v>
      </c>
      <c r="K1786">
        <v>1335855631</v>
      </c>
      <c r="L1786" s="12">
        <f t="shared" si="109"/>
        <v>41030.292025462964</v>
      </c>
      <c r="M1786" t="b">
        <v>0</v>
      </c>
      <c r="N1786">
        <v>4</v>
      </c>
      <c r="O1786" t="b">
        <v>0</v>
      </c>
      <c r="P1786" t="s">
        <v>8304</v>
      </c>
      <c r="Q1786" s="10">
        <f t="shared" si="110"/>
        <v>1.125</v>
      </c>
      <c r="R1786">
        <f t="shared" si="111"/>
        <v>11.25</v>
      </c>
      <c r="S1786" t="s">
        <v>8326</v>
      </c>
      <c r="T1786" t="s">
        <v>8362</v>
      </c>
    </row>
    <row r="1787" spans="1:20" ht="43.5" x14ac:dyDescent="0.3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 s="9">
        <f t="shared" si="108"/>
        <v>41210.579027777778</v>
      </c>
      <c r="K1787">
        <v>1350050028</v>
      </c>
      <c r="L1787" s="12">
        <f t="shared" si="109"/>
        <v>41194.579027777778</v>
      </c>
      <c r="M1787" t="b">
        <v>0</v>
      </c>
      <c r="N1787">
        <v>0</v>
      </c>
      <c r="O1787" t="b">
        <v>0</v>
      </c>
      <c r="P1787" t="s">
        <v>8304</v>
      </c>
      <c r="Q1787" s="10">
        <f t="shared" si="110"/>
        <v>0</v>
      </c>
      <c r="R1787" t="e">
        <f t="shared" si="111"/>
        <v>#DIV/0!</v>
      </c>
      <c r="S1787" t="s">
        <v>8326</v>
      </c>
      <c r="T1787" t="s">
        <v>8362</v>
      </c>
    </row>
    <row r="1788" spans="1:20" ht="43.5" x14ac:dyDescent="0.3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 s="9">
        <f t="shared" si="108"/>
        <v>42232.958912037036</v>
      </c>
      <c r="K1788">
        <v>1434582050</v>
      </c>
      <c r="L1788" s="12">
        <f t="shared" si="109"/>
        <v>42172.958912037036</v>
      </c>
      <c r="M1788" t="b">
        <v>0</v>
      </c>
      <c r="N1788">
        <v>3</v>
      </c>
      <c r="O1788" t="b">
        <v>0</v>
      </c>
      <c r="P1788" t="s">
        <v>8304</v>
      </c>
      <c r="Q1788" s="10">
        <f t="shared" si="110"/>
        <v>0.85000000000000009</v>
      </c>
      <c r="R1788">
        <f t="shared" si="111"/>
        <v>11.333333333333334</v>
      </c>
      <c r="S1788" t="s">
        <v>8326</v>
      </c>
      <c r="T1788" t="s">
        <v>8362</v>
      </c>
    </row>
    <row r="1789" spans="1:20" ht="43.5" x14ac:dyDescent="0.3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 s="9">
        <f t="shared" si="108"/>
        <v>41341.126481481479</v>
      </c>
      <c r="K1789">
        <v>1360119728</v>
      </c>
      <c r="L1789" s="12">
        <f t="shared" si="109"/>
        <v>41311.126481481479</v>
      </c>
      <c r="M1789" t="b">
        <v>0</v>
      </c>
      <c r="N1789">
        <v>13</v>
      </c>
      <c r="O1789" t="b">
        <v>0</v>
      </c>
      <c r="P1789" t="s">
        <v>8304</v>
      </c>
      <c r="Q1789" s="10">
        <f t="shared" si="110"/>
        <v>14.249999999999998</v>
      </c>
      <c r="R1789">
        <f t="shared" si="111"/>
        <v>43.846153846153847</v>
      </c>
      <c r="S1789" t="s">
        <v>8326</v>
      </c>
      <c r="T1789" t="s">
        <v>8362</v>
      </c>
    </row>
    <row r="1790" spans="1:20" ht="58" x14ac:dyDescent="0.3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 s="9">
        <f t="shared" si="108"/>
        <v>42540.800648148142</v>
      </c>
      <c r="K1790">
        <v>1461179576</v>
      </c>
      <c r="L1790" s="12">
        <f t="shared" si="109"/>
        <v>42480.800648148142</v>
      </c>
      <c r="M1790" t="b">
        <v>0</v>
      </c>
      <c r="N1790">
        <v>9</v>
      </c>
      <c r="O1790" t="b">
        <v>0</v>
      </c>
      <c r="P1790" t="s">
        <v>8271</v>
      </c>
      <c r="Q1790" s="10">
        <f t="shared" si="110"/>
        <v>6.65</v>
      </c>
      <c r="R1790">
        <f t="shared" si="111"/>
        <v>29.555555555555557</v>
      </c>
      <c r="S1790" t="s">
        <v>8321</v>
      </c>
      <c r="T1790" t="s">
        <v>8322</v>
      </c>
    </row>
    <row r="1791" spans="1:20" ht="43.5" x14ac:dyDescent="0.3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 s="9">
        <f t="shared" si="108"/>
        <v>42034.703865740739</v>
      </c>
      <c r="K1791">
        <v>1420044814</v>
      </c>
      <c r="L1791" s="12">
        <f t="shared" si="109"/>
        <v>42004.703865740739</v>
      </c>
      <c r="M1791" t="b">
        <v>0</v>
      </c>
      <c r="N1791">
        <v>32</v>
      </c>
      <c r="O1791" t="b">
        <v>1</v>
      </c>
      <c r="P1791" t="s">
        <v>8305</v>
      </c>
      <c r="Q1791" s="10">
        <f t="shared" si="110"/>
        <v>101.375</v>
      </c>
      <c r="R1791">
        <f t="shared" si="111"/>
        <v>126.71875</v>
      </c>
      <c r="S1791" t="s">
        <v>8321</v>
      </c>
      <c r="T1791" t="s">
        <v>8363</v>
      </c>
    </row>
    <row r="1792" spans="1:20" ht="58" x14ac:dyDescent="0.3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 s="9">
        <f t="shared" si="108"/>
        <v>42270.559675925921</v>
      </c>
      <c r="K1792">
        <v>1439126756</v>
      </c>
      <c r="L1792" s="12">
        <f t="shared" si="109"/>
        <v>42225.559675925921</v>
      </c>
      <c r="M1792" t="b">
        <v>1</v>
      </c>
      <c r="N1792">
        <v>97</v>
      </c>
      <c r="O1792" t="b">
        <v>1</v>
      </c>
      <c r="P1792" t="s">
        <v>8303</v>
      </c>
      <c r="Q1792" s="10">
        <f t="shared" si="110"/>
        <v>128.92500000000001</v>
      </c>
      <c r="R1792">
        <f t="shared" si="111"/>
        <v>53.164948453608247</v>
      </c>
      <c r="S1792" t="s">
        <v>8321</v>
      </c>
      <c r="T1792" t="s">
        <v>8361</v>
      </c>
    </row>
    <row r="1793" spans="1:20" ht="43.5" x14ac:dyDescent="0.3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 s="9">
        <f t="shared" si="108"/>
        <v>42045.702893518523</v>
      </c>
      <c r="K1793">
        <v>1421772730</v>
      </c>
      <c r="L1793" s="12">
        <f t="shared" si="109"/>
        <v>42024.702893518523</v>
      </c>
      <c r="M1793" t="b">
        <v>0</v>
      </c>
      <c r="N1793">
        <v>55</v>
      </c>
      <c r="O1793" t="b">
        <v>1</v>
      </c>
      <c r="P1793" t="s">
        <v>8303</v>
      </c>
      <c r="Q1793" s="10">
        <f t="shared" si="110"/>
        <v>117.12499999999999</v>
      </c>
      <c r="R1793">
        <f t="shared" si="111"/>
        <v>85.181818181818187</v>
      </c>
      <c r="S1793" t="s">
        <v>8321</v>
      </c>
      <c r="T1793" t="s">
        <v>8361</v>
      </c>
    </row>
    <row r="1794" spans="1:20" ht="58" x14ac:dyDescent="0.3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 s="9">
        <f t="shared" ref="J1794:J1857" si="112">(((I1794/60)/60)/24)+DATE(1970,1,1)</f>
        <v>41873.155729166669</v>
      </c>
      <c r="K1794">
        <v>1406087055</v>
      </c>
      <c r="L1794" s="12">
        <f t="shared" ref="L1794:L1857" si="113">(((K1794/60)/60)/24)+DATE(1970,1,1)</f>
        <v>41843.155729166669</v>
      </c>
      <c r="M1794" t="b">
        <v>0</v>
      </c>
      <c r="N1794">
        <v>64</v>
      </c>
      <c r="O1794" t="b">
        <v>1</v>
      </c>
      <c r="P1794" t="s">
        <v>8303</v>
      </c>
      <c r="Q1794" s="10">
        <f t="shared" ref="Q1794:Q1857" si="114">(E1794/D1794)*100</f>
        <v>132.70650000000001</v>
      </c>
      <c r="R1794">
        <f t="shared" ref="R1794:R1857" si="115">E1794/N1794</f>
        <v>82.941562500000003</v>
      </c>
      <c r="S1794" t="s">
        <v>8321</v>
      </c>
      <c r="T1794" t="s">
        <v>8361</v>
      </c>
    </row>
    <row r="1795" spans="1:20" ht="58" x14ac:dyDescent="0.3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 s="9">
        <f t="shared" si="112"/>
        <v>41791.165972222225</v>
      </c>
      <c r="K1795">
        <v>1398980941</v>
      </c>
      <c r="L1795" s="12">
        <f t="shared" si="113"/>
        <v>41760.909039351849</v>
      </c>
      <c r="M1795" t="b">
        <v>0</v>
      </c>
      <c r="N1795">
        <v>17</v>
      </c>
      <c r="O1795" t="b">
        <v>0</v>
      </c>
      <c r="P1795" t="s">
        <v>8303</v>
      </c>
      <c r="Q1795" s="10">
        <f t="shared" si="114"/>
        <v>22.75</v>
      </c>
      <c r="R1795">
        <f t="shared" si="115"/>
        <v>53.529411764705884</v>
      </c>
      <c r="S1795" t="s">
        <v>8321</v>
      </c>
      <c r="T1795" t="s">
        <v>8361</v>
      </c>
    </row>
    <row r="1796" spans="1:20" ht="43.5" x14ac:dyDescent="0.3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 s="9">
        <f t="shared" si="112"/>
        <v>42038.083333333328</v>
      </c>
      <c r="K1796">
        <v>1420235311</v>
      </c>
      <c r="L1796" s="12">
        <f t="shared" si="113"/>
        <v>42006.908692129626</v>
      </c>
      <c r="M1796" t="b">
        <v>0</v>
      </c>
      <c r="N1796">
        <v>5</v>
      </c>
      <c r="O1796" t="b">
        <v>0</v>
      </c>
      <c r="P1796" t="s">
        <v>8303</v>
      </c>
      <c r="Q1796" s="10">
        <f t="shared" si="114"/>
        <v>29.625</v>
      </c>
      <c r="R1796">
        <f t="shared" si="115"/>
        <v>237</v>
      </c>
      <c r="S1796" t="s">
        <v>8321</v>
      </c>
      <c r="T1796" t="s">
        <v>8361</v>
      </c>
    </row>
    <row r="1797" spans="1:20" ht="29" x14ac:dyDescent="0.3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 s="9">
        <f t="shared" si="112"/>
        <v>41839.208333333336</v>
      </c>
      <c r="K1797">
        <v>1404932105</v>
      </c>
      <c r="L1797" s="12">
        <f t="shared" si="113"/>
        <v>41829.788252314815</v>
      </c>
      <c r="M1797" t="b">
        <v>1</v>
      </c>
      <c r="N1797">
        <v>41</v>
      </c>
      <c r="O1797" t="b">
        <v>1</v>
      </c>
      <c r="P1797" t="s">
        <v>8271</v>
      </c>
      <c r="Q1797" s="10">
        <f t="shared" si="114"/>
        <v>101</v>
      </c>
      <c r="R1797">
        <f t="shared" si="115"/>
        <v>98.536585365853654</v>
      </c>
      <c r="S1797" t="s">
        <v>8321</v>
      </c>
      <c r="T1797" t="s">
        <v>8322</v>
      </c>
    </row>
    <row r="1798" spans="1:20" ht="58" x14ac:dyDescent="0.3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 s="9">
        <f t="shared" si="112"/>
        <v>41827.083333333336</v>
      </c>
      <c r="K1798">
        <v>1402331262</v>
      </c>
      <c r="L1798" s="12">
        <f t="shared" si="113"/>
        <v>41799.685902777775</v>
      </c>
      <c r="M1798" t="b">
        <v>1</v>
      </c>
      <c r="N1798">
        <v>63</v>
      </c>
      <c r="O1798" t="b">
        <v>1</v>
      </c>
      <c r="P1798" t="s">
        <v>8271</v>
      </c>
      <c r="Q1798" s="10">
        <f t="shared" si="114"/>
        <v>127.15</v>
      </c>
      <c r="R1798">
        <f t="shared" si="115"/>
        <v>80.730158730158735</v>
      </c>
      <c r="S1798" t="s">
        <v>8321</v>
      </c>
      <c r="T1798" t="s">
        <v>8322</v>
      </c>
    </row>
    <row r="1799" spans="1:20" ht="43.5" x14ac:dyDescent="0.3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 s="9">
        <f t="shared" si="112"/>
        <v>42713.192997685182</v>
      </c>
      <c r="K1799">
        <v>1478662675</v>
      </c>
      <c r="L1799" s="12">
        <f t="shared" si="113"/>
        <v>42683.151331018518</v>
      </c>
      <c r="M1799" t="b">
        <v>0</v>
      </c>
      <c r="N1799">
        <v>0</v>
      </c>
      <c r="O1799" t="b">
        <v>0</v>
      </c>
      <c r="P1799" t="s">
        <v>8305</v>
      </c>
      <c r="Q1799" s="10">
        <f t="shared" si="114"/>
        <v>0</v>
      </c>
      <c r="R1799" t="e">
        <f t="shared" si="115"/>
        <v>#DIV/0!</v>
      </c>
      <c r="S1799" t="s">
        <v>8321</v>
      </c>
      <c r="T1799" t="s">
        <v>8363</v>
      </c>
    </row>
    <row r="1800" spans="1:20" ht="29" x14ac:dyDescent="0.3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 s="9">
        <f t="shared" si="112"/>
        <v>41859.795729166668</v>
      </c>
      <c r="K1800">
        <v>1404932751</v>
      </c>
      <c r="L1800" s="12">
        <f t="shared" si="113"/>
        <v>41829.795729166668</v>
      </c>
      <c r="M1800" t="b">
        <v>1</v>
      </c>
      <c r="N1800">
        <v>94</v>
      </c>
      <c r="O1800" t="b">
        <v>1</v>
      </c>
      <c r="P1800" t="s">
        <v>8271</v>
      </c>
      <c r="Q1800" s="10">
        <f t="shared" si="114"/>
        <v>126.25</v>
      </c>
      <c r="R1800">
        <f t="shared" si="115"/>
        <v>53.723404255319146</v>
      </c>
      <c r="S1800" t="s">
        <v>8321</v>
      </c>
      <c r="T1800" t="s">
        <v>8322</v>
      </c>
    </row>
    <row r="1801" spans="1:20" ht="58" x14ac:dyDescent="0.3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 s="9">
        <f t="shared" si="112"/>
        <v>42190.696793981479</v>
      </c>
      <c r="K1801">
        <v>1433090603</v>
      </c>
      <c r="L1801" s="12">
        <f t="shared" si="113"/>
        <v>42155.696793981479</v>
      </c>
      <c r="M1801" t="b">
        <v>1</v>
      </c>
      <c r="N1801">
        <v>113</v>
      </c>
      <c r="O1801" t="b">
        <v>1</v>
      </c>
      <c r="P1801" t="s">
        <v>8271</v>
      </c>
      <c r="Q1801" s="10">
        <f t="shared" si="114"/>
        <v>103.42499999999998</v>
      </c>
      <c r="R1801">
        <f t="shared" si="115"/>
        <v>36.610619469026545</v>
      </c>
      <c r="S1801" t="s">
        <v>8321</v>
      </c>
      <c r="T1801" t="s">
        <v>8322</v>
      </c>
    </row>
    <row r="1802" spans="1:20" ht="43.5" x14ac:dyDescent="0.3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 s="9">
        <f t="shared" si="112"/>
        <v>42767.979861111111</v>
      </c>
      <c r="K1802">
        <v>1483124208</v>
      </c>
      <c r="L1802" s="12">
        <f t="shared" si="113"/>
        <v>42734.789444444439</v>
      </c>
      <c r="M1802" t="b">
        <v>0</v>
      </c>
      <c r="N1802">
        <v>115</v>
      </c>
      <c r="O1802" t="b">
        <v>1</v>
      </c>
      <c r="P1802" t="s">
        <v>8271</v>
      </c>
      <c r="Q1802" s="10">
        <f t="shared" si="114"/>
        <v>100.39275000000001</v>
      </c>
      <c r="R1802">
        <f t="shared" si="115"/>
        <v>34.91921739130435</v>
      </c>
      <c r="S1802" t="s">
        <v>8321</v>
      </c>
      <c r="T1802" t="s">
        <v>8322</v>
      </c>
    </row>
    <row r="1803" spans="1:20" ht="58" x14ac:dyDescent="0.3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 s="9">
        <f t="shared" si="112"/>
        <v>42627.791666666672</v>
      </c>
      <c r="K1803">
        <v>1472498042</v>
      </c>
      <c r="L1803" s="12">
        <f t="shared" si="113"/>
        <v>42611.801412037035</v>
      </c>
      <c r="M1803" t="b">
        <v>1</v>
      </c>
      <c r="N1803">
        <v>21</v>
      </c>
      <c r="O1803" t="b">
        <v>1</v>
      </c>
      <c r="P1803" t="s">
        <v>8271</v>
      </c>
      <c r="Q1803" s="10">
        <f t="shared" si="114"/>
        <v>107.4</v>
      </c>
      <c r="R1803">
        <f t="shared" si="115"/>
        <v>204.57142857142858</v>
      </c>
      <c r="S1803" t="s">
        <v>8321</v>
      </c>
      <c r="T1803" t="s">
        <v>8322</v>
      </c>
    </row>
    <row r="1804" spans="1:20" ht="43.5" x14ac:dyDescent="0.3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 s="9">
        <f t="shared" si="112"/>
        <v>42216.855879629627</v>
      </c>
      <c r="K1804">
        <v>1435782748</v>
      </c>
      <c r="L1804" s="12">
        <f t="shared" si="113"/>
        <v>42186.855879629627</v>
      </c>
      <c r="M1804" t="b">
        <v>0</v>
      </c>
      <c r="N1804">
        <v>20</v>
      </c>
      <c r="O1804" t="b">
        <v>1</v>
      </c>
      <c r="P1804" t="s">
        <v>8271</v>
      </c>
      <c r="Q1804" s="10">
        <f t="shared" si="114"/>
        <v>102.02500000000001</v>
      </c>
      <c r="R1804">
        <f t="shared" si="115"/>
        <v>204.05</v>
      </c>
      <c r="S1804" t="s">
        <v>8321</v>
      </c>
      <c r="T1804" t="s">
        <v>8322</v>
      </c>
    </row>
    <row r="1805" spans="1:20" ht="43.5" x14ac:dyDescent="0.3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 s="9">
        <f t="shared" si="112"/>
        <v>42496.303715277783</v>
      </c>
      <c r="K1805">
        <v>1459927041</v>
      </c>
      <c r="L1805" s="12">
        <f t="shared" si="113"/>
        <v>42466.303715277783</v>
      </c>
      <c r="M1805" t="b">
        <v>0</v>
      </c>
      <c r="N1805">
        <v>89</v>
      </c>
      <c r="O1805" t="b">
        <v>1</v>
      </c>
      <c r="P1805" t="s">
        <v>8271</v>
      </c>
      <c r="Q1805" s="10">
        <f t="shared" si="114"/>
        <v>110.00000000000001</v>
      </c>
      <c r="R1805">
        <f t="shared" si="115"/>
        <v>49.438202247191015</v>
      </c>
      <c r="S1805" t="s">
        <v>8321</v>
      </c>
      <c r="T1805" t="s">
        <v>8322</v>
      </c>
    </row>
    <row r="1806" spans="1:20" ht="43.5" x14ac:dyDescent="0.3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 s="9">
        <f t="shared" si="112"/>
        <v>42791.057106481487</v>
      </c>
      <c r="K1806">
        <v>1484097734</v>
      </c>
      <c r="L1806" s="12">
        <f t="shared" si="113"/>
        <v>42746.057106481487</v>
      </c>
      <c r="M1806" t="b">
        <v>0</v>
      </c>
      <c r="N1806">
        <v>23</v>
      </c>
      <c r="O1806" t="b">
        <v>1</v>
      </c>
      <c r="P1806" t="s">
        <v>8271</v>
      </c>
      <c r="Q1806" s="10">
        <f t="shared" si="114"/>
        <v>106.25</v>
      </c>
      <c r="R1806">
        <f t="shared" si="115"/>
        <v>184.78260869565219</v>
      </c>
      <c r="S1806" t="s">
        <v>8321</v>
      </c>
      <c r="T1806" t="s">
        <v>8322</v>
      </c>
    </row>
    <row r="1807" spans="1:20" ht="43.5" x14ac:dyDescent="0.3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 s="9">
        <f t="shared" si="112"/>
        <v>42074.143321759257</v>
      </c>
      <c r="K1807">
        <v>1423455983</v>
      </c>
      <c r="L1807" s="12">
        <f t="shared" si="113"/>
        <v>42044.184988425928</v>
      </c>
      <c r="M1807" t="b">
        <v>0</v>
      </c>
      <c r="N1807">
        <v>48</v>
      </c>
      <c r="O1807" t="b">
        <v>1</v>
      </c>
      <c r="P1807" t="s">
        <v>8271</v>
      </c>
      <c r="Q1807" s="10">
        <f t="shared" si="114"/>
        <v>102.25</v>
      </c>
      <c r="R1807">
        <f t="shared" si="115"/>
        <v>85.208333333333329</v>
      </c>
      <c r="S1807" t="s">
        <v>8321</v>
      </c>
      <c r="T1807" t="s">
        <v>8322</v>
      </c>
    </row>
    <row r="1808" spans="1:20" ht="43.5" x14ac:dyDescent="0.3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 s="9">
        <f t="shared" si="112"/>
        <v>41964.708333333328</v>
      </c>
      <c r="K1808">
        <v>1414605776</v>
      </c>
      <c r="L1808" s="12">
        <f t="shared" si="113"/>
        <v>41941.75203703704</v>
      </c>
      <c r="M1808" t="b">
        <v>0</v>
      </c>
      <c r="N1808">
        <v>65</v>
      </c>
      <c r="O1808" t="b">
        <v>1</v>
      </c>
      <c r="P1808" t="s">
        <v>8271</v>
      </c>
      <c r="Q1808" s="10">
        <f t="shared" si="114"/>
        <v>111.07499999999999</v>
      </c>
      <c r="R1808">
        <f t="shared" si="115"/>
        <v>68.353846153846149</v>
      </c>
      <c r="S1808" t="s">
        <v>8321</v>
      </c>
      <c r="T1808" t="s">
        <v>8322</v>
      </c>
    </row>
    <row r="1809" spans="1:20" ht="58" x14ac:dyDescent="0.3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 s="9">
        <f t="shared" si="112"/>
        <v>42117.770833333328</v>
      </c>
      <c r="K1809">
        <v>1427363645</v>
      </c>
      <c r="L1809" s="12">
        <f t="shared" si="113"/>
        <v>42089.412557870368</v>
      </c>
      <c r="M1809" t="b">
        <v>0</v>
      </c>
      <c r="N1809">
        <v>30</v>
      </c>
      <c r="O1809" t="b">
        <v>1</v>
      </c>
      <c r="P1809" t="s">
        <v>8271</v>
      </c>
      <c r="Q1809" s="10">
        <f t="shared" si="114"/>
        <v>119.6</v>
      </c>
      <c r="R1809">
        <f t="shared" si="115"/>
        <v>159.46666666666667</v>
      </c>
      <c r="S1809" t="s">
        <v>8321</v>
      </c>
      <c r="T1809" t="s">
        <v>8322</v>
      </c>
    </row>
    <row r="1810" spans="1:20" ht="43.5" x14ac:dyDescent="0.3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 s="9">
        <f t="shared" si="112"/>
        <v>41782.83457175926</v>
      </c>
      <c r="K1810">
        <v>1398283307</v>
      </c>
      <c r="L1810" s="12">
        <f t="shared" si="113"/>
        <v>41752.83457175926</v>
      </c>
      <c r="M1810" t="b">
        <v>0</v>
      </c>
      <c r="N1810">
        <v>56</v>
      </c>
      <c r="O1810" t="b">
        <v>1</v>
      </c>
      <c r="P1810" t="s">
        <v>8271</v>
      </c>
      <c r="Q1810" s="10">
        <f t="shared" si="114"/>
        <v>100.875</v>
      </c>
      <c r="R1810">
        <f t="shared" si="115"/>
        <v>72.053571428571431</v>
      </c>
      <c r="S1810" t="s">
        <v>8321</v>
      </c>
      <c r="T1810" t="s">
        <v>8322</v>
      </c>
    </row>
    <row r="1811" spans="1:20" ht="43.5" x14ac:dyDescent="0.3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 s="9">
        <f t="shared" si="112"/>
        <v>42445.165972222225</v>
      </c>
      <c r="K1811">
        <v>1456862924</v>
      </c>
      <c r="L1811" s="12">
        <f t="shared" si="113"/>
        <v>42430.839398148149</v>
      </c>
      <c r="M1811" t="b">
        <v>0</v>
      </c>
      <c r="N1811">
        <v>31</v>
      </c>
      <c r="O1811" t="b">
        <v>1</v>
      </c>
      <c r="P1811" t="s">
        <v>8271</v>
      </c>
      <c r="Q1811" s="10">
        <f t="shared" si="114"/>
        <v>105.4</v>
      </c>
      <c r="R1811">
        <f t="shared" si="115"/>
        <v>136</v>
      </c>
      <c r="S1811" t="s">
        <v>8321</v>
      </c>
      <c r="T1811" t="s">
        <v>8322</v>
      </c>
    </row>
    <row r="1812" spans="1:20" ht="43.5" x14ac:dyDescent="0.3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 s="9">
        <f t="shared" si="112"/>
        <v>41824.458333333336</v>
      </c>
      <c r="K1812">
        <v>1401910634</v>
      </c>
      <c r="L1812" s="12">
        <f t="shared" si="113"/>
        <v>41794.817523148151</v>
      </c>
      <c r="M1812" t="b">
        <v>0</v>
      </c>
      <c r="N1812">
        <v>13</v>
      </c>
      <c r="O1812" t="b">
        <v>1</v>
      </c>
      <c r="P1812" t="s">
        <v>8271</v>
      </c>
      <c r="Q1812" s="10">
        <f t="shared" si="114"/>
        <v>100</v>
      </c>
      <c r="R1812">
        <f t="shared" si="115"/>
        <v>307.69230769230768</v>
      </c>
      <c r="S1812" t="s">
        <v>8321</v>
      </c>
      <c r="T1812" t="s">
        <v>8322</v>
      </c>
    </row>
    <row r="1813" spans="1:20" ht="43.5" x14ac:dyDescent="0.3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 s="9">
        <f t="shared" si="112"/>
        <v>42638.958333333328</v>
      </c>
      <c r="K1813">
        <v>1469871148</v>
      </c>
      <c r="L1813" s="12">
        <f t="shared" si="113"/>
        <v>42581.397546296299</v>
      </c>
      <c r="M1813" t="b">
        <v>0</v>
      </c>
      <c r="N1813">
        <v>80</v>
      </c>
      <c r="O1813" t="b">
        <v>1</v>
      </c>
      <c r="P1813" t="s">
        <v>8271</v>
      </c>
      <c r="Q1813" s="10">
        <f t="shared" si="114"/>
        <v>113.65</v>
      </c>
      <c r="R1813">
        <f t="shared" si="115"/>
        <v>56.825000000000003</v>
      </c>
      <c r="S1813" t="s">
        <v>8321</v>
      </c>
      <c r="T1813" t="s">
        <v>8322</v>
      </c>
    </row>
    <row r="1814" spans="1:20" ht="43.5" x14ac:dyDescent="0.3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 s="9">
        <f t="shared" si="112"/>
        <v>42150.647534722222</v>
      </c>
      <c r="K1814">
        <v>1430494347</v>
      </c>
      <c r="L1814" s="12">
        <f t="shared" si="113"/>
        <v>42125.647534722222</v>
      </c>
      <c r="M1814" t="b">
        <v>0</v>
      </c>
      <c r="N1814">
        <v>62</v>
      </c>
      <c r="O1814" t="b">
        <v>1</v>
      </c>
      <c r="P1814" t="s">
        <v>8271</v>
      </c>
      <c r="Q1814" s="10">
        <f t="shared" si="114"/>
        <v>127.49999999999999</v>
      </c>
      <c r="R1814">
        <f t="shared" si="115"/>
        <v>82.258064516129039</v>
      </c>
      <c r="S1814" t="s">
        <v>8321</v>
      </c>
      <c r="T1814" t="s">
        <v>8322</v>
      </c>
    </row>
    <row r="1815" spans="1:20" ht="58" x14ac:dyDescent="0.3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 s="9">
        <f t="shared" si="112"/>
        <v>42507.894432870366</v>
      </c>
      <c r="K1815">
        <v>1458336479</v>
      </c>
      <c r="L1815" s="12">
        <f t="shared" si="113"/>
        <v>42447.894432870366</v>
      </c>
      <c r="M1815" t="b">
        <v>0</v>
      </c>
      <c r="N1815">
        <v>49</v>
      </c>
      <c r="O1815" t="b">
        <v>1</v>
      </c>
      <c r="P1815" t="s">
        <v>8271</v>
      </c>
      <c r="Q1815" s="10">
        <f t="shared" si="114"/>
        <v>100.05</v>
      </c>
      <c r="R1815">
        <f t="shared" si="115"/>
        <v>81.673469387755105</v>
      </c>
      <c r="S1815" t="s">
        <v>8321</v>
      </c>
      <c r="T1815" t="s">
        <v>8322</v>
      </c>
    </row>
    <row r="1816" spans="1:20" ht="43.5" x14ac:dyDescent="0.3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 s="9">
        <f t="shared" si="112"/>
        <v>41867.667326388888</v>
      </c>
      <c r="K1816">
        <v>1406390457</v>
      </c>
      <c r="L1816" s="12">
        <f t="shared" si="113"/>
        <v>41846.667326388888</v>
      </c>
      <c r="M1816" t="b">
        <v>0</v>
      </c>
      <c r="N1816">
        <v>48</v>
      </c>
      <c r="O1816" t="b">
        <v>1</v>
      </c>
      <c r="P1816" t="s">
        <v>8271</v>
      </c>
      <c r="Q1816" s="10">
        <f t="shared" si="114"/>
        <v>101.82500000000002</v>
      </c>
      <c r="R1816">
        <f t="shared" si="115"/>
        <v>84.854166666666671</v>
      </c>
      <c r="S1816" t="s">
        <v>8321</v>
      </c>
      <c r="T1816" t="s">
        <v>8322</v>
      </c>
    </row>
    <row r="1817" spans="1:20" ht="43.5" x14ac:dyDescent="0.3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 s="9">
        <f t="shared" si="112"/>
        <v>41948.536111111112</v>
      </c>
      <c r="K1817">
        <v>1412233497</v>
      </c>
      <c r="L1817" s="12">
        <f t="shared" si="113"/>
        <v>41914.295104166667</v>
      </c>
      <c r="M1817" t="b">
        <v>0</v>
      </c>
      <c r="N1817">
        <v>114</v>
      </c>
      <c r="O1817" t="b">
        <v>1</v>
      </c>
      <c r="P1817" t="s">
        <v>8271</v>
      </c>
      <c r="Q1817" s="10">
        <f t="shared" si="114"/>
        <v>113.625</v>
      </c>
      <c r="R1817">
        <f t="shared" si="115"/>
        <v>39.868421052631582</v>
      </c>
      <c r="S1817" t="s">
        <v>8321</v>
      </c>
      <c r="T1817" t="s">
        <v>8322</v>
      </c>
    </row>
    <row r="1818" spans="1:20" ht="58" x14ac:dyDescent="0.3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 s="9">
        <f t="shared" si="112"/>
        <v>42015.870486111111</v>
      </c>
      <c r="K1818">
        <v>1419281610</v>
      </c>
      <c r="L1818" s="12">
        <f t="shared" si="113"/>
        <v>41995.870486111111</v>
      </c>
      <c r="M1818" t="b">
        <v>0</v>
      </c>
      <c r="N1818">
        <v>33</v>
      </c>
      <c r="O1818" t="b">
        <v>1</v>
      </c>
      <c r="P1818" t="s">
        <v>8271</v>
      </c>
      <c r="Q1818" s="10">
        <f t="shared" si="114"/>
        <v>100.125</v>
      </c>
      <c r="R1818">
        <f t="shared" si="115"/>
        <v>121.36363636363636</v>
      </c>
      <c r="S1818" t="s">
        <v>8321</v>
      </c>
      <c r="T1818" t="s">
        <v>8322</v>
      </c>
    </row>
    <row r="1819" spans="1:20" ht="43.5" x14ac:dyDescent="0.3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 s="9">
        <f t="shared" si="112"/>
        <v>42133.866307870368</v>
      </c>
      <c r="K1819">
        <v>1428526049</v>
      </c>
      <c r="L1819" s="12">
        <f t="shared" si="113"/>
        <v>42102.866307870368</v>
      </c>
      <c r="M1819" t="b">
        <v>0</v>
      </c>
      <c r="N1819">
        <v>13</v>
      </c>
      <c r="O1819" t="b">
        <v>1</v>
      </c>
      <c r="P1819" t="s">
        <v>8271</v>
      </c>
      <c r="Q1819" s="10">
        <f t="shared" si="114"/>
        <v>100.75</v>
      </c>
      <c r="R1819">
        <f t="shared" si="115"/>
        <v>310</v>
      </c>
      <c r="S1819" t="s">
        <v>8321</v>
      </c>
      <c r="T1819" t="s">
        <v>8322</v>
      </c>
    </row>
    <row r="1820" spans="1:20" ht="43.5" x14ac:dyDescent="0.3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 s="9">
        <f t="shared" si="112"/>
        <v>42568.449861111112</v>
      </c>
      <c r="K1820">
        <v>1467024468</v>
      </c>
      <c r="L1820" s="12">
        <f t="shared" si="113"/>
        <v>42548.449861111112</v>
      </c>
      <c r="M1820" t="b">
        <v>0</v>
      </c>
      <c r="N1820">
        <v>8</v>
      </c>
      <c r="O1820" t="b">
        <v>0</v>
      </c>
      <c r="P1820" t="s">
        <v>8271</v>
      </c>
      <c r="Q1820" s="10">
        <f t="shared" si="114"/>
        <v>20.125</v>
      </c>
      <c r="R1820">
        <f t="shared" si="115"/>
        <v>100.625</v>
      </c>
      <c r="S1820" t="s">
        <v>8321</v>
      </c>
      <c r="T1820" t="s">
        <v>8322</v>
      </c>
    </row>
    <row r="1821" spans="1:20" ht="29" x14ac:dyDescent="0.3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 s="9">
        <f t="shared" si="112"/>
        <v>42242.108252314814</v>
      </c>
      <c r="K1821">
        <v>1435372553</v>
      </c>
      <c r="L1821" s="12">
        <f t="shared" si="113"/>
        <v>42182.108252314814</v>
      </c>
      <c r="M1821" t="b">
        <v>0</v>
      </c>
      <c r="N1821">
        <v>88</v>
      </c>
      <c r="O1821" t="b">
        <v>1</v>
      </c>
      <c r="P1821" t="s">
        <v>8305</v>
      </c>
      <c r="Q1821" s="10">
        <f t="shared" si="114"/>
        <v>110.24425000000002</v>
      </c>
      <c r="R1821">
        <f t="shared" si="115"/>
        <v>50.111022727272733</v>
      </c>
      <c r="S1821" t="s">
        <v>8321</v>
      </c>
      <c r="T1821" t="s">
        <v>8363</v>
      </c>
    </row>
    <row r="1822" spans="1:20" ht="43.5" x14ac:dyDescent="0.3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 s="9">
        <f t="shared" si="112"/>
        <v>41802.727893518517</v>
      </c>
      <c r="K1822">
        <v>1400002090</v>
      </c>
      <c r="L1822" s="12">
        <f t="shared" si="113"/>
        <v>41772.727893518517</v>
      </c>
      <c r="M1822" t="b">
        <v>0</v>
      </c>
      <c r="N1822">
        <v>58</v>
      </c>
      <c r="O1822" t="b">
        <v>1</v>
      </c>
      <c r="P1822" t="s">
        <v>8305</v>
      </c>
      <c r="Q1822" s="10">
        <f t="shared" si="114"/>
        <v>107.65274999999998</v>
      </c>
      <c r="R1822">
        <f t="shared" si="115"/>
        <v>74.243275862068955</v>
      </c>
      <c r="S1822" t="s">
        <v>8321</v>
      </c>
      <c r="T1822" t="s">
        <v>8363</v>
      </c>
    </row>
    <row r="1823" spans="1:20" ht="58" x14ac:dyDescent="0.3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 s="9">
        <f t="shared" si="112"/>
        <v>42468.774305555555</v>
      </c>
      <c r="K1823">
        <v>1457628680</v>
      </c>
      <c r="L1823" s="12">
        <f t="shared" si="113"/>
        <v>42439.702314814815</v>
      </c>
      <c r="M1823" t="b">
        <v>0</v>
      </c>
      <c r="N1823">
        <v>1</v>
      </c>
      <c r="O1823" t="b">
        <v>0</v>
      </c>
      <c r="P1823" t="s">
        <v>8271</v>
      </c>
      <c r="Q1823" s="10">
        <f t="shared" si="114"/>
        <v>0.625</v>
      </c>
      <c r="R1823">
        <f t="shared" si="115"/>
        <v>25</v>
      </c>
      <c r="S1823" t="s">
        <v>8321</v>
      </c>
      <c r="T1823" t="s">
        <v>8322</v>
      </c>
    </row>
    <row r="1824" spans="1:20" ht="43.5" x14ac:dyDescent="0.3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 s="9">
        <f t="shared" si="112"/>
        <v>42342.697210648148</v>
      </c>
      <c r="K1824">
        <v>1444059839</v>
      </c>
      <c r="L1824" s="12">
        <f t="shared" si="113"/>
        <v>42282.655543981484</v>
      </c>
      <c r="M1824" t="b">
        <v>0</v>
      </c>
      <c r="N1824">
        <v>0</v>
      </c>
      <c r="O1824" t="b">
        <v>0</v>
      </c>
      <c r="P1824" t="s">
        <v>8271</v>
      </c>
      <c r="Q1824" s="10">
        <f t="shared" si="114"/>
        <v>0</v>
      </c>
      <c r="R1824" t="e">
        <f t="shared" si="115"/>
        <v>#DIV/0!</v>
      </c>
      <c r="S1824" t="s">
        <v>8321</v>
      </c>
      <c r="T1824" t="s">
        <v>8322</v>
      </c>
    </row>
    <row r="1825" spans="1:20" ht="29" x14ac:dyDescent="0.3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 s="9">
        <f t="shared" si="112"/>
        <v>41863.951516203706</v>
      </c>
      <c r="K1825">
        <v>1405291811</v>
      </c>
      <c r="L1825" s="12">
        <f t="shared" si="113"/>
        <v>41833.951516203706</v>
      </c>
      <c r="M1825" t="b">
        <v>0</v>
      </c>
      <c r="N1825">
        <v>4</v>
      </c>
      <c r="O1825" t="b">
        <v>0</v>
      </c>
      <c r="P1825" t="s">
        <v>8271</v>
      </c>
      <c r="Q1825" s="10">
        <f t="shared" si="114"/>
        <v>0.67500000000000004</v>
      </c>
      <c r="R1825">
        <f t="shared" si="115"/>
        <v>6.75</v>
      </c>
      <c r="S1825" t="s">
        <v>8321</v>
      </c>
      <c r="T1825" t="s">
        <v>8322</v>
      </c>
    </row>
    <row r="1826" spans="1:20" ht="58" x14ac:dyDescent="0.3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 s="9">
        <f t="shared" si="112"/>
        <v>42129.783333333333</v>
      </c>
      <c r="K1826">
        <v>1428340931</v>
      </c>
      <c r="L1826" s="12">
        <f t="shared" si="113"/>
        <v>42100.723738425921</v>
      </c>
      <c r="M1826" t="b">
        <v>0</v>
      </c>
      <c r="N1826">
        <v>6</v>
      </c>
      <c r="O1826" t="b">
        <v>0</v>
      </c>
      <c r="P1826" t="s">
        <v>8303</v>
      </c>
      <c r="Q1826" s="10">
        <f t="shared" si="114"/>
        <v>11.57920670115792</v>
      </c>
      <c r="R1826">
        <f t="shared" si="115"/>
        <v>78.333333333333329</v>
      </c>
      <c r="S1826" t="s">
        <v>8321</v>
      </c>
      <c r="T1826" t="s">
        <v>8361</v>
      </c>
    </row>
    <row r="1827" spans="1:20" ht="29" x14ac:dyDescent="0.3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 s="9">
        <f t="shared" si="112"/>
        <v>42167.156319444446</v>
      </c>
      <c r="K1827">
        <v>1428896706</v>
      </c>
      <c r="L1827" s="12">
        <f t="shared" si="113"/>
        <v>42107.156319444446</v>
      </c>
      <c r="M1827" t="b">
        <v>0</v>
      </c>
      <c r="N1827">
        <v>2</v>
      </c>
      <c r="O1827" t="b">
        <v>0</v>
      </c>
      <c r="P1827" t="s">
        <v>8303</v>
      </c>
      <c r="Q1827" s="10">
        <f t="shared" si="114"/>
        <v>0.26829268292682928</v>
      </c>
      <c r="R1827">
        <f t="shared" si="115"/>
        <v>5.5</v>
      </c>
      <c r="S1827" t="s">
        <v>8321</v>
      </c>
      <c r="T1827" t="s">
        <v>8361</v>
      </c>
    </row>
    <row r="1828" spans="1:20" ht="29" x14ac:dyDescent="0.3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 s="9">
        <f t="shared" si="112"/>
        <v>42833.537557870368</v>
      </c>
      <c r="K1828">
        <v>1489067645</v>
      </c>
      <c r="L1828" s="12">
        <f t="shared" si="113"/>
        <v>42803.579224537039</v>
      </c>
      <c r="M1828" t="b">
        <v>0</v>
      </c>
      <c r="N1828">
        <v>12</v>
      </c>
      <c r="O1828" t="b">
        <v>0</v>
      </c>
      <c r="P1828" t="s">
        <v>8271</v>
      </c>
      <c r="Q1828" s="10">
        <f t="shared" si="114"/>
        <v>15.731707317073171</v>
      </c>
      <c r="R1828">
        <f t="shared" si="115"/>
        <v>53.75</v>
      </c>
      <c r="S1828" t="s">
        <v>8321</v>
      </c>
      <c r="T1828" t="s">
        <v>8322</v>
      </c>
    </row>
    <row r="1829" spans="1:20" ht="43.5" x14ac:dyDescent="0.3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 s="9">
        <f t="shared" si="112"/>
        <v>42357.671631944439</v>
      </c>
      <c r="K1829">
        <v>1447949229</v>
      </c>
      <c r="L1829" s="12">
        <f t="shared" si="113"/>
        <v>42327.671631944439</v>
      </c>
      <c r="M1829" t="b">
        <v>0</v>
      </c>
      <c r="N1829">
        <v>6</v>
      </c>
      <c r="O1829" t="b">
        <v>0</v>
      </c>
      <c r="P1829" t="s">
        <v>8283</v>
      </c>
      <c r="Q1829" s="10">
        <f t="shared" si="114"/>
        <v>6.4439140811455857</v>
      </c>
      <c r="R1829">
        <f t="shared" si="115"/>
        <v>45</v>
      </c>
      <c r="S1829" t="s">
        <v>8337</v>
      </c>
      <c r="T1829" t="s">
        <v>8339</v>
      </c>
    </row>
    <row r="1830" spans="1:20" ht="43.5" x14ac:dyDescent="0.3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 s="9">
        <f t="shared" si="112"/>
        <v>41935.979629629634</v>
      </c>
      <c r="K1830">
        <v>1411515040</v>
      </c>
      <c r="L1830" s="12">
        <f t="shared" si="113"/>
        <v>41905.979629629634</v>
      </c>
      <c r="M1830" t="b">
        <v>1</v>
      </c>
      <c r="N1830">
        <v>25</v>
      </c>
      <c r="O1830" t="b">
        <v>0</v>
      </c>
      <c r="P1830" t="s">
        <v>8285</v>
      </c>
      <c r="Q1830" s="10">
        <f t="shared" si="114"/>
        <v>21.30952380952381</v>
      </c>
      <c r="R1830">
        <f t="shared" si="115"/>
        <v>35.799999999999997</v>
      </c>
      <c r="S1830" t="s">
        <v>8342</v>
      </c>
      <c r="T1830" t="s">
        <v>8343</v>
      </c>
    </row>
    <row r="1831" spans="1:20" ht="43.5" x14ac:dyDescent="0.3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 s="9">
        <f t="shared" si="112"/>
        <v>41527.165972222225</v>
      </c>
      <c r="K1831">
        <v>1376066243</v>
      </c>
      <c r="L1831" s="12">
        <f t="shared" si="113"/>
        <v>41495.692627314813</v>
      </c>
      <c r="M1831" t="b">
        <v>0</v>
      </c>
      <c r="N1831">
        <v>90</v>
      </c>
      <c r="O1831" t="b">
        <v>1</v>
      </c>
      <c r="P1831" t="s">
        <v>8276</v>
      </c>
      <c r="Q1831" s="10">
        <f t="shared" si="114"/>
        <v>126.92857142857143</v>
      </c>
      <c r="R1831">
        <f t="shared" si="115"/>
        <v>59.233333333333334</v>
      </c>
      <c r="S1831" t="s">
        <v>8329</v>
      </c>
      <c r="T1831" t="s">
        <v>8330</v>
      </c>
    </row>
    <row r="1832" spans="1:20" ht="58" x14ac:dyDescent="0.3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 s="9">
        <f t="shared" si="112"/>
        <v>42306.120636574073</v>
      </c>
      <c r="K1832">
        <v>1443495223</v>
      </c>
      <c r="L1832" s="12">
        <f t="shared" si="113"/>
        <v>42276.120636574073</v>
      </c>
      <c r="M1832" t="b">
        <v>0</v>
      </c>
      <c r="N1832">
        <v>0</v>
      </c>
      <c r="O1832" t="b">
        <v>0</v>
      </c>
      <c r="P1832" t="s">
        <v>8272</v>
      </c>
      <c r="Q1832" s="10">
        <f t="shared" si="114"/>
        <v>0</v>
      </c>
      <c r="R1832" t="e">
        <f t="shared" si="115"/>
        <v>#DIV/0!</v>
      </c>
      <c r="S1832" t="s">
        <v>8323</v>
      </c>
      <c r="T1832" t="s">
        <v>8324</v>
      </c>
    </row>
    <row r="1833" spans="1:20" ht="43.5" x14ac:dyDescent="0.3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 s="9">
        <f t="shared" si="112"/>
        <v>42205.916666666672</v>
      </c>
      <c r="K1833">
        <v>1433747376</v>
      </c>
      <c r="L1833" s="12">
        <f t="shared" si="113"/>
        <v>42163.29833333334</v>
      </c>
      <c r="M1833" t="b">
        <v>0</v>
      </c>
      <c r="N1833">
        <v>41</v>
      </c>
      <c r="O1833" t="b">
        <v>1</v>
      </c>
      <c r="P1833" t="s">
        <v>8303</v>
      </c>
      <c r="Q1833" s="10">
        <f t="shared" si="114"/>
        <v>100.71428571428571</v>
      </c>
      <c r="R1833">
        <f t="shared" si="115"/>
        <v>103.17073170731707</v>
      </c>
      <c r="S1833" t="s">
        <v>8321</v>
      </c>
      <c r="T1833" t="s">
        <v>8361</v>
      </c>
    </row>
    <row r="1834" spans="1:20" ht="43.5" x14ac:dyDescent="0.3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 s="9">
        <f t="shared" si="112"/>
        <v>41400.702210648145</v>
      </c>
      <c r="K1834">
        <v>1365699071</v>
      </c>
      <c r="L1834" s="12">
        <f t="shared" si="113"/>
        <v>41375.702210648145</v>
      </c>
      <c r="M1834" t="b">
        <v>1</v>
      </c>
      <c r="N1834">
        <v>62</v>
      </c>
      <c r="O1834" t="b">
        <v>1</v>
      </c>
      <c r="P1834" t="s">
        <v>8271</v>
      </c>
      <c r="Q1834" s="10">
        <f t="shared" si="114"/>
        <v>114.16238095238094</v>
      </c>
      <c r="R1834">
        <f t="shared" si="115"/>
        <v>77.335806451612896</v>
      </c>
      <c r="S1834" t="s">
        <v>8321</v>
      </c>
      <c r="T1834" t="s">
        <v>8322</v>
      </c>
    </row>
    <row r="1835" spans="1:20" ht="43.5" x14ac:dyDescent="0.3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 s="9">
        <f t="shared" si="112"/>
        <v>41501.446851851848</v>
      </c>
      <c r="K1835">
        <v>1373971408</v>
      </c>
      <c r="L1835" s="12">
        <f t="shared" si="113"/>
        <v>41471.446851851848</v>
      </c>
      <c r="M1835" t="b">
        <v>0</v>
      </c>
      <c r="N1835">
        <v>1</v>
      </c>
      <c r="O1835" t="b">
        <v>0</v>
      </c>
      <c r="P1835" t="s">
        <v>8275</v>
      </c>
      <c r="Q1835" s="10">
        <f t="shared" si="114"/>
        <v>0.11655011655011654</v>
      </c>
      <c r="R1835">
        <f t="shared" si="115"/>
        <v>5</v>
      </c>
      <c r="S1835" t="s">
        <v>8326</v>
      </c>
      <c r="T1835" t="s">
        <v>8328</v>
      </c>
    </row>
    <row r="1836" spans="1:20" ht="43.5" x14ac:dyDescent="0.3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 s="9">
        <f t="shared" si="112"/>
        <v>41913.165972222225</v>
      </c>
      <c r="K1836">
        <v>1410366708</v>
      </c>
      <c r="L1836" s="12">
        <f t="shared" si="113"/>
        <v>41892.688750000001</v>
      </c>
      <c r="M1836" t="b">
        <v>0</v>
      </c>
      <c r="N1836">
        <v>16</v>
      </c>
      <c r="O1836" t="b">
        <v>0</v>
      </c>
      <c r="P1836" t="s">
        <v>8289</v>
      </c>
      <c r="Q1836" s="10">
        <f t="shared" si="114"/>
        <v>49.186046511627907</v>
      </c>
      <c r="R1836">
        <f t="shared" si="115"/>
        <v>132.1875</v>
      </c>
      <c r="S1836" t="s">
        <v>8342</v>
      </c>
      <c r="T1836" t="s">
        <v>8347</v>
      </c>
    </row>
    <row r="1837" spans="1:20" ht="43.5" x14ac:dyDescent="0.3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 s="9">
        <f t="shared" si="112"/>
        <v>41821.993414351848</v>
      </c>
      <c r="K1837">
        <v>1401666631</v>
      </c>
      <c r="L1837" s="12">
        <f t="shared" si="113"/>
        <v>41791.993414351848</v>
      </c>
      <c r="M1837" t="b">
        <v>1</v>
      </c>
      <c r="N1837">
        <v>46</v>
      </c>
      <c r="O1837" t="b">
        <v>1</v>
      </c>
      <c r="P1837" t="s">
        <v>8271</v>
      </c>
      <c r="Q1837" s="10">
        <f t="shared" si="114"/>
        <v>107.20930232558139</v>
      </c>
      <c r="R1837">
        <f t="shared" si="115"/>
        <v>100.21739130434783</v>
      </c>
      <c r="S1837" t="s">
        <v>8321</v>
      </c>
      <c r="T1837" t="s">
        <v>8322</v>
      </c>
    </row>
    <row r="1838" spans="1:20" ht="43.5" x14ac:dyDescent="0.3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 s="9">
        <f t="shared" si="112"/>
        <v>42494.958333333328</v>
      </c>
      <c r="K1838">
        <v>1459856860</v>
      </c>
      <c r="L1838" s="12">
        <f t="shared" si="113"/>
        <v>42465.491435185191</v>
      </c>
      <c r="M1838" t="b">
        <v>0</v>
      </c>
      <c r="N1838">
        <v>89</v>
      </c>
      <c r="O1838" t="b">
        <v>1</v>
      </c>
      <c r="P1838" t="s">
        <v>8271</v>
      </c>
      <c r="Q1838" s="10">
        <f t="shared" si="114"/>
        <v>102.54767441860466</v>
      </c>
      <c r="R1838">
        <f t="shared" si="115"/>
        <v>49.545505617977533</v>
      </c>
      <c r="S1838" t="s">
        <v>8321</v>
      </c>
      <c r="T1838" t="s">
        <v>8322</v>
      </c>
    </row>
    <row r="1839" spans="1:20" ht="58" x14ac:dyDescent="0.3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 s="9">
        <f t="shared" si="112"/>
        <v>42527.839583333334</v>
      </c>
      <c r="K1839">
        <v>1461438495</v>
      </c>
      <c r="L1839" s="12">
        <f t="shared" si="113"/>
        <v>42483.797395833331</v>
      </c>
      <c r="M1839" t="b">
        <v>0</v>
      </c>
      <c r="N1839">
        <v>0</v>
      </c>
      <c r="O1839" t="b">
        <v>0</v>
      </c>
      <c r="P1839" t="s">
        <v>8281</v>
      </c>
      <c r="Q1839" s="10">
        <f t="shared" si="114"/>
        <v>0</v>
      </c>
      <c r="R1839" t="e">
        <f t="shared" si="115"/>
        <v>#DIV/0!</v>
      </c>
      <c r="S1839" t="s">
        <v>8335</v>
      </c>
      <c r="T1839" t="s">
        <v>8336</v>
      </c>
    </row>
    <row r="1840" spans="1:20" ht="43.5" x14ac:dyDescent="0.3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 s="9">
        <f t="shared" si="112"/>
        <v>42417.999305555553</v>
      </c>
      <c r="K1840">
        <v>1452058282</v>
      </c>
      <c r="L1840" s="12">
        <f t="shared" si="113"/>
        <v>42375.230115740742</v>
      </c>
      <c r="M1840" t="b">
        <v>0</v>
      </c>
      <c r="N1840">
        <v>1</v>
      </c>
      <c r="O1840" t="b">
        <v>0</v>
      </c>
      <c r="P1840" t="s">
        <v>8268</v>
      </c>
      <c r="Q1840" s="10">
        <f t="shared" si="114"/>
        <v>0.22727272727272727</v>
      </c>
      <c r="R1840">
        <f t="shared" si="115"/>
        <v>10</v>
      </c>
      <c r="S1840" t="s">
        <v>8314</v>
      </c>
      <c r="T1840" t="s">
        <v>8318</v>
      </c>
    </row>
    <row r="1841" spans="1:20" ht="43.5" x14ac:dyDescent="0.3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 s="9">
        <f t="shared" si="112"/>
        <v>42556.874236111107</v>
      </c>
      <c r="K1841">
        <v>1465160334</v>
      </c>
      <c r="L1841" s="12">
        <f t="shared" si="113"/>
        <v>42526.874236111107</v>
      </c>
      <c r="M1841" t="b">
        <v>0</v>
      </c>
      <c r="N1841">
        <v>65</v>
      </c>
      <c r="O1841" t="b">
        <v>1</v>
      </c>
      <c r="P1841" t="s">
        <v>8276</v>
      </c>
      <c r="Q1841" s="10">
        <f t="shared" si="114"/>
        <v>109.68181818181819</v>
      </c>
      <c r="R1841">
        <f t="shared" si="115"/>
        <v>74.246153846153845</v>
      </c>
      <c r="S1841" t="s">
        <v>8329</v>
      </c>
      <c r="T1841" t="s">
        <v>8330</v>
      </c>
    </row>
    <row r="1842" spans="1:20" ht="43.5" x14ac:dyDescent="0.3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 s="9">
        <f t="shared" si="112"/>
        <v>42232.675821759258</v>
      </c>
      <c r="K1842">
        <v>1436285591</v>
      </c>
      <c r="L1842" s="12">
        <f t="shared" si="113"/>
        <v>42192.675821759258</v>
      </c>
      <c r="M1842" t="b">
        <v>0</v>
      </c>
      <c r="N1842">
        <v>9</v>
      </c>
      <c r="O1842" t="b">
        <v>0</v>
      </c>
      <c r="P1842" t="s">
        <v>8287</v>
      </c>
      <c r="Q1842" s="10">
        <f t="shared" si="114"/>
        <v>18.181818181818183</v>
      </c>
      <c r="R1842">
        <f t="shared" si="115"/>
        <v>88.888888888888886</v>
      </c>
      <c r="S1842" t="s">
        <v>8326</v>
      </c>
      <c r="T1842" t="s">
        <v>8345</v>
      </c>
    </row>
    <row r="1843" spans="1:20" ht="43.5" x14ac:dyDescent="0.3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 s="9">
        <f t="shared" si="112"/>
        <v>41329.878148148149</v>
      </c>
      <c r="K1843">
        <v>1359147872</v>
      </c>
      <c r="L1843" s="12">
        <f t="shared" si="113"/>
        <v>41299.878148148149</v>
      </c>
      <c r="M1843" t="b">
        <v>0</v>
      </c>
      <c r="N1843">
        <v>59</v>
      </c>
      <c r="O1843" t="b">
        <v>1</v>
      </c>
      <c r="P1843" t="s">
        <v>8274</v>
      </c>
      <c r="Q1843" s="10">
        <f t="shared" si="114"/>
        <v>102.58775877587757</v>
      </c>
      <c r="R1843">
        <f t="shared" si="115"/>
        <v>77.271186440677965</v>
      </c>
      <c r="S1843" t="s">
        <v>8326</v>
      </c>
      <c r="T1843" t="s">
        <v>8327</v>
      </c>
    </row>
    <row r="1844" spans="1:20" x14ac:dyDescent="0.3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 s="9">
        <f t="shared" si="112"/>
        <v>41998.208333333328</v>
      </c>
      <c r="K1844">
        <v>1414889665</v>
      </c>
      <c r="L1844" s="12">
        <f t="shared" si="113"/>
        <v>41945.037789351853</v>
      </c>
      <c r="M1844" t="b">
        <v>0</v>
      </c>
      <c r="N1844">
        <v>3</v>
      </c>
      <c r="O1844" t="b">
        <v>0</v>
      </c>
      <c r="P1844" t="s">
        <v>8270</v>
      </c>
      <c r="Q1844" s="10">
        <f t="shared" si="114"/>
        <v>0.6696428571428571</v>
      </c>
      <c r="R1844">
        <f t="shared" si="115"/>
        <v>10</v>
      </c>
      <c r="S1844" t="s">
        <v>8314</v>
      </c>
      <c r="T1844" t="s">
        <v>8320</v>
      </c>
    </row>
    <row r="1845" spans="1:20" ht="43.5" x14ac:dyDescent="0.3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 s="9">
        <f t="shared" si="112"/>
        <v>41721</v>
      </c>
      <c r="K1845">
        <v>1393882717</v>
      </c>
      <c r="L1845" s="12">
        <f t="shared" si="113"/>
        <v>41701.901817129627</v>
      </c>
      <c r="M1845" t="b">
        <v>0</v>
      </c>
      <c r="N1845">
        <v>108</v>
      </c>
      <c r="O1845" t="b">
        <v>1</v>
      </c>
      <c r="P1845" t="s">
        <v>8266</v>
      </c>
      <c r="Q1845" s="10">
        <f t="shared" si="114"/>
        <v>103.29622222222221</v>
      </c>
      <c r="R1845">
        <f t="shared" si="115"/>
        <v>43.040092592592593</v>
      </c>
      <c r="S1845" t="s">
        <v>8314</v>
      </c>
      <c r="T1845" t="s">
        <v>8316</v>
      </c>
    </row>
    <row r="1846" spans="1:20" ht="58" x14ac:dyDescent="0.3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 s="9">
        <f t="shared" si="112"/>
        <v>40338.791666666664</v>
      </c>
      <c r="K1846">
        <v>1268337744</v>
      </c>
      <c r="L1846" s="12">
        <f t="shared" si="113"/>
        <v>40248.834999999999</v>
      </c>
      <c r="M1846" t="b">
        <v>0</v>
      </c>
      <c r="N1846">
        <v>27</v>
      </c>
      <c r="O1846" t="b">
        <v>1</v>
      </c>
      <c r="P1846" t="s">
        <v>8266</v>
      </c>
      <c r="Q1846" s="10">
        <f t="shared" si="114"/>
        <v>100.49377777777779</v>
      </c>
      <c r="R1846">
        <f t="shared" si="115"/>
        <v>167.48962962962963</v>
      </c>
      <c r="S1846" t="s">
        <v>8314</v>
      </c>
      <c r="T1846" t="s">
        <v>8316</v>
      </c>
    </row>
    <row r="1847" spans="1:20" ht="43.5" x14ac:dyDescent="0.3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 s="9">
        <f t="shared" si="112"/>
        <v>42227.542268518519</v>
      </c>
      <c r="K1847">
        <v>1436965252</v>
      </c>
      <c r="L1847" s="12">
        <f t="shared" si="113"/>
        <v>42200.542268518519</v>
      </c>
      <c r="M1847" t="b">
        <v>0</v>
      </c>
      <c r="N1847">
        <v>9</v>
      </c>
      <c r="O1847" t="b">
        <v>0</v>
      </c>
      <c r="P1847" t="s">
        <v>8267</v>
      </c>
      <c r="Q1847" s="10">
        <f t="shared" si="114"/>
        <v>7.5111111111111111</v>
      </c>
      <c r="R1847">
        <f t="shared" si="115"/>
        <v>37.555555555555557</v>
      </c>
      <c r="S1847" t="s">
        <v>8314</v>
      </c>
      <c r="T1847" t="s">
        <v>8317</v>
      </c>
    </row>
    <row r="1848" spans="1:20" ht="29" x14ac:dyDescent="0.3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 s="9">
        <f t="shared" si="112"/>
        <v>40576.332638888889</v>
      </c>
      <c r="K1848">
        <v>1292316697</v>
      </c>
      <c r="L1848" s="12">
        <f t="shared" si="113"/>
        <v>40526.36917824074</v>
      </c>
      <c r="M1848" t="b">
        <v>1</v>
      </c>
      <c r="N1848">
        <v>168</v>
      </c>
      <c r="O1848" t="b">
        <v>1</v>
      </c>
      <c r="P1848" t="s">
        <v>8269</v>
      </c>
      <c r="Q1848" s="10">
        <f t="shared" si="114"/>
        <v>106.68444444444445</v>
      </c>
      <c r="R1848">
        <f t="shared" si="115"/>
        <v>28.576190476190476</v>
      </c>
      <c r="S1848" t="s">
        <v>8314</v>
      </c>
      <c r="T1848" t="s">
        <v>8319</v>
      </c>
    </row>
    <row r="1849" spans="1:20" ht="43.5" x14ac:dyDescent="0.3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 s="9">
        <f t="shared" si="112"/>
        <v>42306.046689814815</v>
      </c>
      <c r="K1849">
        <v>1443488834</v>
      </c>
      <c r="L1849" s="12">
        <f t="shared" si="113"/>
        <v>42276.046689814815</v>
      </c>
      <c r="M1849" t="b">
        <v>0</v>
      </c>
      <c r="N1849">
        <v>1</v>
      </c>
      <c r="O1849" t="b">
        <v>0</v>
      </c>
      <c r="P1849" t="s">
        <v>8272</v>
      </c>
      <c r="Q1849" s="10">
        <f t="shared" si="114"/>
        <v>0.55555555555555558</v>
      </c>
      <c r="R1849">
        <f t="shared" si="115"/>
        <v>25</v>
      </c>
      <c r="S1849" t="s">
        <v>8323</v>
      </c>
      <c r="T1849" t="s">
        <v>8324</v>
      </c>
    </row>
    <row r="1850" spans="1:20" ht="43.5" x14ac:dyDescent="0.3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 s="9">
        <f t="shared" si="112"/>
        <v>41995.207638888889</v>
      </c>
      <c r="K1850">
        <v>1416363886</v>
      </c>
      <c r="L1850" s="12">
        <f t="shared" si="113"/>
        <v>41962.100532407407</v>
      </c>
      <c r="M1850" t="b">
        <v>0</v>
      </c>
      <c r="N1850">
        <v>43</v>
      </c>
      <c r="O1850" t="b">
        <v>1</v>
      </c>
      <c r="P1850" t="s">
        <v>8276</v>
      </c>
      <c r="Q1850" s="10">
        <f t="shared" si="114"/>
        <v>100</v>
      </c>
      <c r="R1850">
        <f t="shared" si="115"/>
        <v>104.65116279069767</v>
      </c>
      <c r="S1850" t="s">
        <v>8329</v>
      </c>
      <c r="T1850" t="s">
        <v>8330</v>
      </c>
    </row>
    <row r="1851" spans="1:20" ht="43.5" x14ac:dyDescent="0.3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 s="9">
        <f t="shared" si="112"/>
        <v>42629.965324074074</v>
      </c>
      <c r="K1851">
        <v>1471475404</v>
      </c>
      <c r="L1851" s="12">
        <f t="shared" si="113"/>
        <v>42599.965324074074</v>
      </c>
      <c r="M1851" t="b">
        <v>0</v>
      </c>
      <c r="N1851">
        <v>2</v>
      </c>
      <c r="O1851" t="b">
        <v>0</v>
      </c>
      <c r="P1851" t="s">
        <v>8278</v>
      </c>
      <c r="Q1851" s="10">
        <f t="shared" si="114"/>
        <v>2.2444444444444445</v>
      </c>
      <c r="R1851">
        <f t="shared" si="115"/>
        <v>50.5</v>
      </c>
      <c r="S1851" t="s">
        <v>8329</v>
      </c>
      <c r="T1851" t="s">
        <v>8332</v>
      </c>
    </row>
    <row r="1852" spans="1:20" ht="43.5" x14ac:dyDescent="0.3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 s="9">
        <f t="shared" si="112"/>
        <v>41281.333333333336</v>
      </c>
      <c r="K1852">
        <v>1354790790</v>
      </c>
      <c r="L1852" s="12">
        <f t="shared" si="113"/>
        <v>41249.448958333334</v>
      </c>
      <c r="M1852" t="b">
        <v>0</v>
      </c>
      <c r="N1852">
        <v>211</v>
      </c>
      <c r="O1852" t="b">
        <v>1</v>
      </c>
      <c r="P1852" t="s">
        <v>8280</v>
      </c>
      <c r="Q1852" s="10">
        <f t="shared" si="114"/>
        <v>112.36044444444444</v>
      </c>
      <c r="R1852">
        <f t="shared" si="115"/>
        <v>23.963127962085309</v>
      </c>
      <c r="S1852" t="s">
        <v>8329</v>
      </c>
      <c r="T1852" t="s">
        <v>8334</v>
      </c>
    </row>
    <row r="1853" spans="1:20" ht="43.5" x14ac:dyDescent="0.3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 s="9">
        <f t="shared" si="112"/>
        <v>41734.124756944446</v>
      </c>
      <c r="K1853">
        <v>1394078379</v>
      </c>
      <c r="L1853" s="12">
        <f t="shared" si="113"/>
        <v>41704.16642361111</v>
      </c>
      <c r="M1853" t="b">
        <v>0</v>
      </c>
      <c r="N1853">
        <v>3</v>
      </c>
      <c r="O1853" t="b">
        <v>0</v>
      </c>
      <c r="P1853" t="s">
        <v>8282</v>
      </c>
      <c r="Q1853" s="10">
        <f t="shared" si="114"/>
        <v>2.4222222222222221</v>
      </c>
      <c r="R1853">
        <f t="shared" si="115"/>
        <v>36.333333333333336</v>
      </c>
      <c r="S1853" t="s">
        <v>8337</v>
      </c>
      <c r="T1853" t="s">
        <v>8338</v>
      </c>
    </row>
    <row r="1854" spans="1:20" ht="43.5" x14ac:dyDescent="0.3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 s="9">
        <f t="shared" si="112"/>
        <v>42262.465972222228</v>
      </c>
      <c r="K1854">
        <v>1439696174</v>
      </c>
      <c r="L1854" s="12">
        <f t="shared" si="113"/>
        <v>42232.15016203704</v>
      </c>
      <c r="M1854" t="b">
        <v>0</v>
      </c>
      <c r="N1854">
        <v>2</v>
      </c>
      <c r="O1854" t="b">
        <v>0</v>
      </c>
      <c r="P1854" t="s">
        <v>8287</v>
      </c>
      <c r="Q1854" s="10">
        <f t="shared" si="114"/>
        <v>1.2222222222222223</v>
      </c>
      <c r="R1854">
        <f t="shared" si="115"/>
        <v>27.5</v>
      </c>
      <c r="S1854" t="s">
        <v>8326</v>
      </c>
      <c r="T1854" t="s">
        <v>8345</v>
      </c>
    </row>
    <row r="1855" spans="1:20" ht="43.5" x14ac:dyDescent="0.3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 s="9">
        <f t="shared" si="112"/>
        <v>40706.166666666664</v>
      </c>
      <c r="K1855">
        <v>1304129088</v>
      </c>
      <c r="L1855" s="12">
        <f t="shared" si="113"/>
        <v>40663.08666666667</v>
      </c>
      <c r="M1855" t="b">
        <v>0</v>
      </c>
      <c r="N1855">
        <v>87</v>
      </c>
      <c r="O1855" t="b">
        <v>1</v>
      </c>
      <c r="P1855" t="s">
        <v>8276</v>
      </c>
      <c r="Q1855" s="10">
        <f t="shared" si="114"/>
        <v>103.55555555555556</v>
      </c>
      <c r="R1855">
        <f t="shared" si="115"/>
        <v>53.5632183908046</v>
      </c>
      <c r="S1855" t="s">
        <v>8329</v>
      </c>
      <c r="T1855" t="s">
        <v>8330</v>
      </c>
    </row>
    <row r="1856" spans="1:20" ht="43.5" x14ac:dyDescent="0.3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 s="9">
        <f t="shared" si="112"/>
        <v>41602.534641203703</v>
      </c>
      <c r="K1856">
        <v>1382701793</v>
      </c>
      <c r="L1856" s="12">
        <f t="shared" si="113"/>
        <v>41572.492974537039</v>
      </c>
      <c r="M1856" t="b">
        <v>0</v>
      </c>
      <c r="N1856">
        <v>70</v>
      </c>
      <c r="O1856" t="b">
        <v>1</v>
      </c>
      <c r="P1856" t="s">
        <v>8292</v>
      </c>
      <c r="Q1856" s="10">
        <f t="shared" si="114"/>
        <v>100.66666666666666</v>
      </c>
      <c r="R1856">
        <f t="shared" si="115"/>
        <v>64.714285714285708</v>
      </c>
      <c r="S1856" t="s">
        <v>8329</v>
      </c>
      <c r="T1856" t="s">
        <v>8350</v>
      </c>
    </row>
    <row r="1857" spans="1:20" ht="43.5" x14ac:dyDescent="0.3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 s="9">
        <f t="shared" si="112"/>
        <v>42132.036527777775</v>
      </c>
      <c r="K1857">
        <v>1428454356</v>
      </c>
      <c r="L1857" s="12">
        <f t="shared" si="113"/>
        <v>42102.036527777775</v>
      </c>
      <c r="M1857" t="b">
        <v>0</v>
      </c>
      <c r="N1857">
        <v>1</v>
      </c>
      <c r="O1857" t="b">
        <v>0</v>
      </c>
      <c r="P1857" t="s">
        <v>8293</v>
      </c>
      <c r="Q1857" s="10">
        <f t="shared" si="114"/>
        <v>2.2222222222222223E-2</v>
      </c>
      <c r="R1857">
        <f t="shared" si="115"/>
        <v>1</v>
      </c>
      <c r="S1857" t="s">
        <v>8329</v>
      </c>
      <c r="T1857" t="s">
        <v>8351</v>
      </c>
    </row>
    <row r="1858" spans="1:20" ht="43.5" x14ac:dyDescent="0.3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 s="9">
        <f t="shared" ref="J1858:J1921" si="116">(((I1858/60)/60)/24)+DATE(1970,1,1)</f>
        <v>41844.766099537039</v>
      </c>
      <c r="K1858">
        <v>1403547791</v>
      </c>
      <c r="L1858" s="12">
        <f t="shared" ref="L1858:L1921" si="117">(((K1858/60)/60)/24)+DATE(1970,1,1)</f>
        <v>41813.766099537039</v>
      </c>
      <c r="M1858" t="b">
        <v>0</v>
      </c>
      <c r="N1858">
        <v>58</v>
      </c>
      <c r="O1858" t="b">
        <v>1</v>
      </c>
      <c r="P1858" t="s">
        <v>8276</v>
      </c>
      <c r="Q1858" s="10">
        <f t="shared" ref="Q1858:Q1921" si="118">(E1858/D1858)*100</f>
        <v>112.26666666666667</v>
      </c>
      <c r="R1858">
        <f t="shared" ref="R1858:R1921" si="119">E1858/N1858</f>
        <v>87.103448275862064</v>
      </c>
      <c r="S1858" t="s">
        <v>8329</v>
      </c>
      <c r="T1858" t="s">
        <v>8330</v>
      </c>
    </row>
    <row r="1859" spans="1:20" ht="43.5" x14ac:dyDescent="0.3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 s="9">
        <f t="shared" si="116"/>
        <v>41813.667361111111</v>
      </c>
      <c r="K1859">
        <v>1401724860</v>
      </c>
      <c r="L1859" s="12">
        <f t="shared" si="117"/>
        <v>41792.667361111111</v>
      </c>
      <c r="M1859" t="b">
        <v>0</v>
      </c>
      <c r="N1859">
        <v>106</v>
      </c>
      <c r="O1859" t="b">
        <v>1</v>
      </c>
      <c r="P1859" t="s">
        <v>8276</v>
      </c>
      <c r="Q1859" s="10">
        <f t="shared" si="118"/>
        <v>119.97755555555555</v>
      </c>
      <c r="R1859">
        <f t="shared" si="119"/>
        <v>50.9338679245283</v>
      </c>
      <c r="S1859" t="s">
        <v>8329</v>
      </c>
      <c r="T1859" t="s">
        <v>8330</v>
      </c>
    </row>
    <row r="1860" spans="1:20" ht="58" x14ac:dyDescent="0.3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 s="9">
        <f t="shared" si="116"/>
        <v>42231.165972222225</v>
      </c>
      <c r="K1860">
        <v>1437668354</v>
      </c>
      <c r="L1860" s="12">
        <f t="shared" si="117"/>
        <v>42208.680023148147</v>
      </c>
      <c r="M1860" t="b">
        <v>0</v>
      </c>
      <c r="N1860">
        <v>61</v>
      </c>
      <c r="O1860" t="b">
        <v>1</v>
      </c>
      <c r="P1860" t="s">
        <v>8300</v>
      </c>
      <c r="Q1860" s="10">
        <f t="shared" si="118"/>
        <v>100.4</v>
      </c>
      <c r="R1860">
        <f t="shared" si="119"/>
        <v>74.06557377049181</v>
      </c>
      <c r="S1860" t="s">
        <v>8329</v>
      </c>
      <c r="T1860" t="s">
        <v>8358</v>
      </c>
    </row>
    <row r="1861" spans="1:20" ht="58" x14ac:dyDescent="0.3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 s="9">
        <f t="shared" si="116"/>
        <v>42238.84646990741</v>
      </c>
      <c r="K1861">
        <v>1437682735</v>
      </c>
      <c r="L1861" s="12">
        <f t="shared" si="117"/>
        <v>42208.84646990741</v>
      </c>
      <c r="M1861" t="b">
        <v>0</v>
      </c>
      <c r="N1861">
        <v>69</v>
      </c>
      <c r="O1861" t="b">
        <v>1</v>
      </c>
      <c r="P1861" t="s">
        <v>8271</v>
      </c>
      <c r="Q1861" s="10">
        <f t="shared" si="118"/>
        <v>100.24444444444444</v>
      </c>
      <c r="R1861">
        <f t="shared" si="119"/>
        <v>65.376811594202906</v>
      </c>
      <c r="S1861" t="s">
        <v>8321</v>
      </c>
      <c r="T1861" t="s">
        <v>8322</v>
      </c>
    </row>
    <row r="1862" spans="1:20" ht="43.5" x14ac:dyDescent="0.3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 s="9">
        <f t="shared" si="116"/>
        <v>42398.970138888893</v>
      </c>
      <c r="K1862">
        <v>1453334629</v>
      </c>
      <c r="L1862" s="12">
        <f t="shared" si="117"/>
        <v>42390.002650462964</v>
      </c>
      <c r="M1862" t="b">
        <v>0</v>
      </c>
      <c r="N1862">
        <v>0</v>
      </c>
      <c r="O1862" t="b">
        <v>0</v>
      </c>
      <c r="P1862" t="s">
        <v>8271</v>
      </c>
      <c r="Q1862" s="10">
        <f t="shared" si="118"/>
        <v>0</v>
      </c>
      <c r="R1862" t="e">
        <f t="shared" si="119"/>
        <v>#DIV/0!</v>
      </c>
      <c r="S1862" t="s">
        <v>8321</v>
      </c>
      <c r="T1862" t="s">
        <v>8322</v>
      </c>
    </row>
    <row r="1863" spans="1:20" ht="43.5" x14ac:dyDescent="0.3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 s="9">
        <f t="shared" si="116"/>
        <v>42696.249305555553</v>
      </c>
      <c r="K1863">
        <v>1476715869</v>
      </c>
      <c r="L1863" s="12">
        <f t="shared" si="117"/>
        <v>42660.618854166663</v>
      </c>
      <c r="M1863" t="b">
        <v>0</v>
      </c>
      <c r="N1863">
        <v>103</v>
      </c>
      <c r="O1863" t="b">
        <v>1</v>
      </c>
      <c r="P1863" t="s">
        <v>8303</v>
      </c>
      <c r="Q1863" s="10">
        <f t="shared" si="118"/>
        <v>116.02222222222223</v>
      </c>
      <c r="R1863">
        <f t="shared" si="119"/>
        <v>50.689320388349515</v>
      </c>
      <c r="S1863" t="s">
        <v>8321</v>
      </c>
      <c r="T1863" t="s">
        <v>8361</v>
      </c>
    </row>
    <row r="1864" spans="1:20" ht="43.5" x14ac:dyDescent="0.3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 s="9">
        <f t="shared" si="116"/>
        <v>41864.207638888889</v>
      </c>
      <c r="K1864">
        <v>1405923687</v>
      </c>
      <c r="L1864" s="12">
        <f t="shared" si="117"/>
        <v>41841.26489583333</v>
      </c>
      <c r="M1864" t="b">
        <v>1</v>
      </c>
      <c r="N1864">
        <v>57</v>
      </c>
      <c r="O1864" t="b">
        <v>1</v>
      </c>
      <c r="P1864" t="s">
        <v>8271</v>
      </c>
      <c r="Q1864" s="10">
        <f t="shared" si="118"/>
        <v>101.53333333333335</v>
      </c>
      <c r="R1864">
        <f t="shared" si="119"/>
        <v>80.15789473684211</v>
      </c>
      <c r="S1864" t="s">
        <v>8321</v>
      </c>
      <c r="T1864" t="s">
        <v>8322</v>
      </c>
    </row>
    <row r="1865" spans="1:20" ht="29" x14ac:dyDescent="0.3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 s="9">
        <f t="shared" si="116"/>
        <v>42678.546111111107</v>
      </c>
      <c r="K1865">
        <v>1475672784</v>
      </c>
      <c r="L1865" s="12">
        <f t="shared" si="117"/>
        <v>42648.546111111107</v>
      </c>
      <c r="M1865" t="b">
        <v>1</v>
      </c>
      <c r="N1865">
        <v>104</v>
      </c>
      <c r="O1865" t="b">
        <v>1</v>
      </c>
      <c r="P1865" t="s">
        <v>8271</v>
      </c>
      <c r="Q1865" s="10">
        <f t="shared" si="118"/>
        <v>116.02222222222223</v>
      </c>
      <c r="R1865">
        <f t="shared" si="119"/>
        <v>50.20192307692308</v>
      </c>
      <c r="S1865" t="s">
        <v>8321</v>
      </c>
      <c r="T1865" t="s">
        <v>8322</v>
      </c>
    </row>
    <row r="1866" spans="1:20" ht="43.5" x14ac:dyDescent="0.3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 s="9">
        <f t="shared" si="116"/>
        <v>42461.165972222225</v>
      </c>
      <c r="K1866">
        <v>1456526879</v>
      </c>
      <c r="L1866" s="12">
        <f t="shared" si="117"/>
        <v>42426.949988425928</v>
      </c>
      <c r="M1866" t="b">
        <v>1</v>
      </c>
      <c r="N1866">
        <v>100</v>
      </c>
      <c r="O1866" t="b">
        <v>1</v>
      </c>
      <c r="P1866" t="s">
        <v>8271</v>
      </c>
      <c r="Q1866" s="10">
        <f t="shared" si="118"/>
        <v>116.84444444444443</v>
      </c>
      <c r="R1866">
        <f t="shared" si="119"/>
        <v>52.58</v>
      </c>
      <c r="S1866" t="s">
        <v>8321</v>
      </c>
      <c r="T1866" t="s">
        <v>8322</v>
      </c>
    </row>
    <row r="1867" spans="1:20" ht="58" x14ac:dyDescent="0.3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 s="9">
        <f t="shared" si="116"/>
        <v>42798.425370370373</v>
      </c>
      <c r="K1867">
        <v>1486030352</v>
      </c>
      <c r="L1867" s="12">
        <f t="shared" si="117"/>
        <v>42768.425370370373</v>
      </c>
      <c r="M1867" t="b">
        <v>0</v>
      </c>
      <c r="N1867">
        <v>91</v>
      </c>
      <c r="O1867" t="b">
        <v>1</v>
      </c>
      <c r="P1867" t="s">
        <v>8271</v>
      </c>
      <c r="Q1867" s="10">
        <f t="shared" si="118"/>
        <v>170.44444444444446</v>
      </c>
      <c r="R1867">
        <f t="shared" si="119"/>
        <v>84.285714285714292</v>
      </c>
      <c r="S1867" t="s">
        <v>8321</v>
      </c>
      <c r="T1867" t="s">
        <v>8322</v>
      </c>
    </row>
    <row r="1868" spans="1:20" ht="43.5" x14ac:dyDescent="0.3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 s="9">
        <f t="shared" si="116"/>
        <v>41881.200150462959</v>
      </c>
      <c r="K1868">
        <v>1406782093</v>
      </c>
      <c r="L1868" s="12">
        <f t="shared" si="117"/>
        <v>41851.200150462959</v>
      </c>
      <c r="M1868" t="b">
        <v>0</v>
      </c>
      <c r="N1868">
        <v>40</v>
      </c>
      <c r="O1868" t="b">
        <v>1</v>
      </c>
      <c r="P1868" t="s">
        <v>8271</v>
      </c>
      <c r="Q1868" s="10">
        <f t="shared" si="118"/>
        <v>101.44444444444444</v>
      </c>
      <c r="R1868">
        <f t="shared" si="119"/>
        <v>114.125</v>
      </c>
      <c r="S1868" t="s">
        <v>8321</v>
      </c>
      <c r="T1868" t="s">
        <v>8322</v>
      </c>
    </row>
    <row r="1869" spans="1:20" ht="43.5" x14ac:dyDescent="0.3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 s="9">
        <f t="shared" si="116"/>
        <v>42616.873020833329</v>
      </c>
      <c r="K1869">
        <v>1467752229</v>
      </c>
      <c r="L1869" s="12">
        <f t="shared" si="117"/>
        <v>42556.873020833329</v>
      </c>
      <c r="M1869" t="b">
        <v>0</v>
      </c>
      <c r="N1869">
        <v>31</v>
      </c>
      <c r="O1869" t="b">
        <v>1</v>
      </c>
      <c r="P1869" t="s">
        <v>8271</v>
      </c>
      <c r="Q1869" s="10">
        <f t="shared" si="118"/>
        <v>100</v>
      </c>
      <c r="R1869">
        <f t="shared" si="119"/>
        <v>145.16129032258064</v>
      </c>
      <c r="S1869" t="s">
        <v>8321</v>
      </c>
      <c r="T1869" t="s">
        <v>8322</v>
      </c>
    </row>
    <row r="1870" spans="1:20" ht="29" x14ac:dyDescent="0.3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 s="9">
        <f t="shared" si="116"/>
        <v>41973.794699074075</v>
      </c>
      <c r="K1870">
        <v>1414778662</v>
      </c>
      <c r="L1870" s="12">
        <f t="shared" si="117"/>
        <v>41943.753032407411</v>
      </c>
      <c r="M1870" t="b">
        <v>0</v>
      </c>
      <c r="N1870">
        <v>63</v>
      </c>
      <c r="O1870" t="b">
        <v>1</v>
      </c>
      <c r="P1870" t="s">
        <v>8271</v>
      </c>
      <c r="Q1870" s="10">
        <f t="shared" si="118"/>
        <v>102.04444444444445</v>
      </c>
      <c r="R1870">
        <f t="shared" si="119"/>
        <v>72.888888888888886</v>
      </c>
      <c r="S1870" t="s">
        <v>8321</v>
      </c>
      <c r="T1870" t="s">
        <v>8322</v>
      </c>
    </row>
    <row r="1871" spans="1:20" ht="43.5" x14ac:dyDescent="0.3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 s="9">
        <f t="shared" si="116"/>
        <v>41801.814791666664</v>
      </c>
      <c r="K1871">
        <v>1399923198</v>
      </c>
      <c r="L1871" s="12">
        <f t="shared" si="117"/>
        <v>41771.814791666664</v>
      </c>
      <c r="M1871" t="b">
        <v>0</v>
      </c>
      <c r="N1871">
        <v>17</v>
      </c>
      <c r="O1871" t="b">
        <v>1</v>
      </c>
      <c r="P1871" t="s">
        <v>8305</v>
      </c>
      <c r="Q1871" s="10">
        <f t="shared" si="118"/>
        <v>101.11111111111111</v>
      </c>
      <c r="R1871">
        <f t="shared" si="119"/>
        <v>267.64705882352939</v>
      </c>
      <c r="S1871" t="s">
        <v>8321</v>
      </c>
      <c r="T1871" t="s">
        <v>8363</v>
      </c>
    </row>
    <row r="1872" spans="1:20" ht="58" x14ac:dyDescent="0.3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 s="9">
        <f t="shared" si="116"/>
        <v>41890.882928240739</v>
      </c>
      <c r="K1872">
        <v>1408050685</v>
      </c>
      <c r="L1872" s="12">
        <f t="shared" si="117"/>
        <v>41865.882928240739</v>
      </c>
      <c r="M1872" t="b">
        <v>0</v>
      </c>
      <c r="N1872">
        <v>52</v>
      </c>
      <c r="O1872" t="b">
        <v>1</v>
      </c>
      <c r="P1872" t="s">
        <v>8305</v>
      </c>
      <c r="Q1872" s="10">
        <f t="shared" si="118"/>
        <v>109.66666666666667</v>
      </c>
      <c r="R1872">
        <f t="shared" si="119"/>
        <v>94.90384615384616</v>
      </c>
      <c r="S1872" t="s">
        <v>8321</v>
      </c>
      <c r="T1872" t="s">
        <v>8363</v>
      </c>
    </row>
    <row r="1873" spans="1:20" ht="58" x14ac:dyDescent="0.3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 s="9">
        <f t="shared" si="116"/>
        <v>42615.850381944445</v>
      </c>
      <c r="K1873">
        <v>1468959873</v>
      </c>
      <c r="L1873" s="12">
        <f t="shared" si="117"/>
        <v>42570.850381944445</v>
      </c>
      <c r="M1873" t="b">
        <v>0</v>
      </c>
      <c r="N1873">
        <v>1</v>
      </c>
      <c r="O1873" t="b">
        <v>0</v>
      </c>
      <c r="P1873" t="s">
        <v>8271</v>
      </c>
      <c r="Q1873" s="10">
        <f t="shared" si="118"/>
        <v>1.1111111111111112</v>
      </c>
      <c r="R1873">
        <f t="shared" si="119"/>
        <v>50</v>
      </c>
      <c r="S1873" t="s">
        <v>8321</v>
      </c>
      <c r="T1873" t="s">
        <v>8322</v>
      </c>
    </row>
    <row r="1874" spans="1:20" ht="43.5" x14ac:dyDescent="0.3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 s="9">
        <f t="shared" si="116"/>
        <v>41131.916666666664</v>
      </c>
      <c r="K1874">
        <v>1341800110</v>
      </c>
      <c r="L1874" s="12">
        <f t="shared" si="117"/>
        <v>41099.093865740739</v>
      </c>
      <c r="M1874" t="b">
        <v>0</v>
      </c>
      <c r="N1874">
        <v>105</v>
      </c>
      <c r="O1874" t="b">
        <v>1</v>
      </c>
      <c r="P1874" t="s">
        <v>8279</v>
      </c>
      <c r="Q1874" s="10">
        <f t="shared" si="118"/>
        <v>116.32786885245903</v>
      </c>
      <c r="R1874">
        <f t="shared" si="119"/>
        <v>50.685714285714283</v>
      </c>
      <c r="S1874" t="s">
        <v>8329</v>
      </c>
      <c r="T1874" t="s">
        <v>8333</v>
      </c>
    </row>
    <row r="1875" spans="1:20" ht="58" x14ac:dyDescent="0.3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 s="9">
        <f t="shared" si="116"/>
        <v>41644.651493055557</v>
      </c>
      <c r="K1875">
        <v>1386344289</v>
      </c>
      <c r="L1875" s="12">
        <f t="shared" si="117"/>
        <v>41614.651493055557</v>
      </c>
      <c r="M1875" t="b">
        <v>0</v>
      </c>
      <c r="N1875">
        <v>75</v>
      </c>
      <c r="O1875" t="b">
        <v>1</v>
      </c>
      <c r="P1875" t="s">
        <v>8297</v>
      </c>
      <c r="Q1875" s="10">
        <f t="shared" si="118"/>
        <v>105.81826105905425</v>
      </c>
      <c r="R1875">
        <f t="shared" si="119"/>
        <v>64.74666666666667</v>
      </c>
      <c r="S1875" t="s">
        <v>8337</v>
      </c>
      <c r="T1875" t="s">
        <v>8355</v>
      </c>
    </row>
    <row r="1876" spans="1:20" ht="43.5" x14ac:dyDescent="0.3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 s="9">
        <f t="shared" si="116"/>
        <v>42046.641435185185</v>
      </c>
      <c r="K1876">
        <v>1421076220</v>
      </c>
      <c r="L1876" s="12">
        <f t="shared" si="117"/>
        <v>42016.641435185185</v>
      </c>
      <c r="M1876" t="b">
        <v>0</v>
      </c>
      <c r="N1876">
        <v>76</v>
      </c>
      <c r="O1876" t="b">
        <v>1</v>
      </c>
      <c r="P1876" t="s">
        <v>8280</v>
      </c>
      <c r="Q1876" s="10">
        <f t="shared" si="118"/>
        <v>107.65217391304347</v>
      </c>
      <c r="R1876">
        <f t="shared" si="119"/>
        <v>65.15789473684211</v>
      </c>
      <c r="S1876" t="s">
        <v>8329</v>
      </c>
      <c r="T1876" t="s">
        <v>8334</v>
      </c>
    </row>
    <row r="1877" spans="1:20" ht="43.5" x14ac:dyDescent="0.3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 s="9">
        <f t="shared" si="116"/>
        <v>42112.702800925923</v>
      </c>
      <c r="K1877">
        <v>1426783922</v>
      </c>
      <c r="L1877" s="12">
        <f t="shared" si="117"/>
        <v>42082.702800925923</v>
      </c>
      <c r="M1877" t="b">
        <v>0</v>
      </c>
      <c r="N1877">
        <v>1</v>
      </c>
      <c r="O1877" t="b">
        <v>0</v>
      </c>
      <c r="P1877" t="s">
        <v>8273</v>
      </c>
      <c r="Q1877" s="10">
        <f t="shared" si="118"/>
        <v>0.60869565217391308</v>
      </c>
      <c r="R1877">
        <f t="shared" si="119"/>
        <v>28</v>
      </c>
      <c r="S1877" t="s">
        <v>8323</v>
      </c>
      <c r="T1877" t="s">
        <v>8325</v>
      </c>
    </row>
    <row r="1878" spans="1:20" ht="29" x14ac:dyDescent="0.3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 s="9">
        <f t="shared" si="116"/>
        <v>42227.771990740745</v>
      </c>
      <c r="K1878">
        <v>1436725900</v>
      </c>
      <c r="L1878" s="12">
        <f t="shared" si="117"/>
        <v>42197.771990740745</v>
      </c>
      <c r="M1878" t="b">
        <v>0</v>
      </c>
      <c r="N1878">
        <v>115</v>
      </c>
      <c r="O1878" t="b">
        <v>1</v>
      </c>
      <c r="P1878" t="s">
        <v>8297</v>
      </c>
      <c r="Q1878" s="10">
        <f t="shared" si="118"/>
        <v>120.32608695652173</v>
      </c>
      <c r="R1878">
        <f t="shared" si="119"/>
        <v>48.130434782608695</v>
      </c>
      <c r="S1878" t="s">
        <v>8337</v>
      </c>
      <c r="T1878" t="s">
        <v>8355</v>
      </c>
    </row>
    <row r="1879" spans="1:20" ht="43.5" x14ac:dyDescent="0.3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 s="9">
        <f t="shared" si="116"/>
        <v>42477.776412037041</v>
      </c>
      <c r="K1879">
        <v>1455737882</v>
      </c>
      <c r="L1879" s="12">
        <f t="shared" si="117"/>
        <v>42417.818078703705</v>
      </c>
      <c r="M1879" t="b">
        <v>0</v>
      </c>
      <c r="N1879">
        <v>50</v>
      </c>
      <c r="O1879" t="b">
        <v>1</v>
      </c>
      <c r="P1879" t="s">
        <v>8269</v>
      </c>
      <c r="Q1879" s="10">
        <f t="shared" si="118"/>
        <v>111.8936170212766</v>
      </c>
      <c r="R1879">
        <f t="shared" si="119"/>
        <v>105.18</v>
      </c>
      <c r="S1879" t="s">
        <v>8314</v>
      </c>
      <c r="T1879" t="s">
        <v>8319</v>
      </c>
    </row>
    <row r="1880" spans="1:20" ht="43.5" x14ac:dyDescent="0.3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 s="9">
        <f t="shared" si="116"/>
        <v>42110.477500000001</v>
      </c>
      <c r="K1880">
        <v>1427369256</v>
      </c>
      <c r="L1880" s="12">
        <f t="shared" si="117"/>
        <v>42089.477500000001</v>
      </c>
      <c r="M1880" t="b">
        <v>0</v>
      </c>
      <c r="N1880">
        <v>103</v>
      </c>
      <c r="O1880" t="b">
        <v>1</v>
      </c>
      <c r="P1880" t="s">
        <v>8285</v>
      </c>
      <c r="Q1880" s="10">
        <f t="shared" si="118"/>
        <v>125.60416666666667</v>
      </c>
      <c r="R1880">
        <f t="shared" si="119"/>
        <v>58.533980582524272</v>
      </c>
      <c r="S1880" t="s">
        <v>8342</v>
      </c>
      <c r="T1880" t="s">
        <v>8343</v>
      </c>
    </row>
    <row r="1881" spans="1:20" ht="58" x14ac:dyDescent="0.3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 s="9">
        <f t="shared" si="116"/>
        <v>42055.357094907406</v>
      </c>
      <c r="K1881">
        <v>1421829253</v>
      </c>
      <c r="L1881" s="12">
        <f t="shared" si="117"/>
        <v>42025.357094907406</v>
      </c>
      <c r="M1881" t="b">
        <v>1</v>
      </c>
      <c r="N1881">
        <v>10</v>
      </c>
      <c r="O1881" t="b">
        <v>0</v>
      </c>
      <c r="P1881" t="s">
        <v>8285</v>
      </c>
      <c r="Q1881" s="10">
        <f t="shared" si="118"/>
        <v>13.5625</v>
      </c>
      <c r="R1881">
        <f t="shared" si="119"/>
        <v>65.099999999999994</v>
      </c>
      <c r="S1881" t="s">
        <v>8342</v>
      </c>
      <c r="T1881" t="s">
        <v>8343</v>
      </c>
    </row>
    <row r="1882" spans="1:20" ht="43.5" x14ac:dyDescent="0.3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 s="9">
        <f t="shared" si="116"/>
        <v>40895.765092592592</v>
      </c>
      <c r="K1882">
        <v>1320776504</v>
      </c>
      <c r="L1882" s="12">
        <f t="shared" si="117"/>
        <v>40855.765092592592</v>
      </c>
      <c r="M1882" t="b">
        <v>0</v>
      </c>
      <c r="N1882">
        <v>14</v>
      </c>
      <c r="O1882" t="b">
        <v>0</v>
      </c>
      <c r="P1882" t="s">
        <v>8304</v>
      </c>
      <c r="Q1882" s="10">
        <f t="shared" si="118"/>
        <v>11.458333333333332</v>
      </c>
      <c r="R1882">
        <f t="shared" si="119"/>
        <v>39.285714285714285</v>
      </c>
      <c r="S1882" t="s">
        <v>8326</v>
      </c>
      <c r="T1882" t="s">
        <v>8362</v>
      </c>
    </row>
    <row r="1883" spans="1:20" ht="43.5" x14ac:dyDescent="0.3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 s="9">
        <f t="shared" si="116"/>
        <v>41452.075821759259</v>
      </c>
      <c r="K1883">
        <v>1369705751</v>
      </c>
      <c r="L1883" s="12">
        <f t="shared" si="117"/>
        <v>41422.075821759259</v>
      </c>
      <c r="M1883" t="b">
        <v>0</v>
      </c>
      <c r="N1883">
        <v>149</v>
      </c>
      <c r="O1883" t="b">
        <v>1</v>
      </c>
      <c r="P1883" t="s">
        <v>8274</v>
      </c>
      <c r="Q1883" s="10">
        <f t="shared" si="118"/>
        <v>147.32653061224491</v>
      </c>
      <c r="R1883">
        <f t="shared" si="119"/>
        <v>48.449664429530202</v>
      </c>
      <c r="S1883" t="s">
        <v>8326</v>
      </c>
      <c r="T1883" t="s">
        <v>8327</v>
      </c>
    </row>
    <row r="1884" spans="1:20" ht="58" x14ac:dyDescent="0.3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 s="9">
        <f t="shared" si="116"/>
        <v>41099.088506944441</v>
      </c>
      <c r="K1884">
        <v>1339207647</v>
      </c>
      <c r="L1884" s="12">
        <f t="shared" si="117"/>
        <v>41069.088506944441</v>
      </c>
      <c r="M1884" t="b">
        <v>0</v>
      </c>
      <c r="N1884">
        <v>263</v>
      </c>
      <c r="O1884" t="b">
        <v>1</v>
      </c>
      <c r="P1884" t="s">
        <v>8295</v>
      </c>
      <c r="Q1884" s="10">
        <f t="shared" si="118"/>
        <v>819.18387755102037</v>
      </c>
      <c r="R1884">
        <f t="shared" si="119"/>
        <v>152.62361216730039</v>
      </c>
      <c r="S1884" t="s">
        <v>8323</v>
      </c>
      <c r="T1884" t="s">
        <v>8353</v>
      </c>
    </row>
    <row r="1885" spans="1:20" ht="43.5" x14ac:dyDescent="0.3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 s="9">
        <f t="shared" si="116"/>
        <v>42083.852083333331</v>
      </c>
      <c r="K1885">
        <v>1425067296</v>
      </c>
      <c r="L1885" s="12">
        <f t="shared" si="117"/>
        <v>42062.834444444445</v>
      </c>
      <c r="M1885" t="b">
        <v>0</v>
      </c>
      <c r="N1885">
        <v>33</v>
      </c>
      <c r="O1885" t="b">
        <v>1</v>
      </c>
      <c r="P1885" t="s">
        <v>8271</v>
      </c>
      <c r="Q1885" s="10">
        <f t="shared" si="118"/>
        <v>100</v>
      </c>
      <c r="R1885">
        <f t="shared" si="119"/>
        <v>148.4848484848485</v>
      </c>
      <c r="S1885" t="s">
        <v>8321</v>
      </c>
      <c r="T1885" t="s">
        <v>8322</v>
      </c>
    </row>
    <row r="1886" spans="1:20" ht="43.5" x14ac:dyDescent="0.3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 s="9">
        <f t="shared" si="116"/>
        <v>42259.873402777783</v>
      </c>
      <c r="K1886">
        <v>1436907462</v>
      </c>
      <c r="L1886" s="12">
        <f t="shared" si="117"/>
        <v>42199.873402777783</v>
      </c>
      <c r="M1886" t="b">
        <v>0</v>
      </c>
      <c r="N1886">
        <v>0</v>
      </c>
      <c r="O1886" t="b">
        <v>0</v>
      </c>
      <c r="P1886" t="s">
        <v>8287</v>
      </c>
      <c r="Q1886" s="10">
        <f t="shared" si="118"/>
        <v>0</v>
      </c>
      <c r="R1886" t="e">
        <f t="shared" si="119"/>
        <v>#DIV/0!</v>
      </c>
      <c r="S1886" t="s">
        <v>8326</v>
      </c>
      <c r="T1886" t="s">
        <v>8345</v>
      </c>
    </row>
    <row r="1887" spans="1:20" x14ac:dyDescent="0.3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 s="9">
        <f t="shared" si="116"/>
        <v>42794.208333333328</v>
      </c>
      <c r="K1887">
        <v>1485556626</v>
      </c>
      <c r="L1887" s="12">
        <f t="shared" si="117"/>
        <v>42762.942430555559</v>
      </c>
      <c r="M1887" t="b">
        <v>0</v>
      </c>
      <c r="N1887">
        <v>81</v>
      </c>
      <c r="O1887" t="b">
        <v>1</v>
      </c>
      <c r="P1887" t="s">
        <v>8271</v>
      </c>
      <c r="Q1887" s="10">
        <f t="shared" si="118"/>
        <v>112.10242048409683</v>
      </c>
      <c r="R1887">
        <f t="shared" si="119"/>
        <v>69.18518518518519</v>
      </c>
      <c r="S1887" t="s">
        <v>8321</v>
      </c>
      <c r="T1887" t="s">
        <v>8322</v>
      </c>
    </row>
    <row r="1888" spans="1:20" ht="58" x14ac:dyDescent="0.3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 s="9">
        <f t="shared" si="116"/>
        <v>42604.125</v>
      </c>
      <c r="K1888">
        <v>1469126462</v>
      </c>
      <c r="L1888" s="12">
        <f t="shared" si="117"/>
        <v>42572.778495370367</v>
      </c>
      <c r="M1888" t="b">
        <v>0</v>
      </c>
      <c r="N1888">
        <v>75</v>
      </c>
      <c r="O1888" t="b">
        <v>1</v>
      </c>
      <c r="P1888" t="s">
        <v>8265</v>
      </c>
      <c r="Q1888" s="10">
        <f t="shared" si="118"/>
        <v>120.5</v>
      </c>
      <c r="R1888">
        <f t="shared" si="119"/>
        <v>80.333333333333329</v>
      </c>
      <c r="S1888" t="s">
        <v>8314</v>
      </c>
      <c r="T1888" t="s">
        <v>8315</v>
      </c>
    </row>
    <row r="1889" spans="1:20" ht="43.5" x14ac:dyDescent="0.3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 s="9">
        <f t="shared" si="116"/>
        <v>42487.623923611114</v>
      </c>
      <c r="K1889">
        <v>1459177107</v>
      </c>
      <c r="L1889" s="12">
        <f t="shared" si="117"/>
        <v>42457.623923611114</v>
      </c>
      <c r="M1889" t="b">
        <v>0</v>
      </c>
      <c r="N1889">
        <v>61</v>
      </c>
      <c r="O1889" t="b">
        <v>1</v>
      </c>
      <c r="P1889" t="s">
        <v>8265</v>
      </c>
      <c r="Q1889" s="10">
        <f t="shared" si="118"/>
        <v>120</v>
      </c>
      <c r="R1889">
        <f t="shared" si="119"/>
        <v>98.360655737704917</v>
      </c>
      <c r="S1889" t="s">
        <v>8314</v>
      </c>
      <c r="T1889" t="s">
        <v>8315</v>
      </c>
    </row>
    <row r="1890" spans="1:20" ht="58" x14ac:dyDescent="0.3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 s="9">
        <f t="shared" si="116"/>
        <v>41992.861192129625</v>
      </c>
      <c r="K1890">
        <v>1413834007</v>
      </c>
      <c r="L1890" s="12">
        <f t="shared" si="117"/>
        <v>41932.819525462961</v>
      </c>
      <c r="M1890" t="b">
        <v>0</v>
      </c>
      <c r="N1890">
        <v>70</v>
      </c>
      <c r="O1890" t="b">
        <v>1</v>
      </c>
      <c r="P1890" t="s">
        <v>8265</v>
      </c>
      <c r="Q1890" s="10">
        <f t="shared" si="118"/>
        <v>107.61100000000002</v>
      </c>
      <c r="R1890">
        <f t="shared" si="119"/>
        <v>76.865000000000009</v>
      </c>
      <c r="S1890" t="s">
        <v>8314</v>
      </c>
      <c r="T1890" t="s">
        <v>8315</v>
      </c>
    </row>
    <row r="1891" spans="1:20" ht="43.5" x14ac:dyDescent="0.3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 s="9">
        <f t="shared" si="116"/>
        <v>41431.814317129632</v>
      </c>
      <c r="K1891">
        <v>1368646357</v>
      </c>
      <c r="L1891" s="12">
        <f t="shared" si="117"/>
        <v>41409.814317129632</v>
      </c>
      <c r="M1891" t="b">
        <v>0</v>
      </c>
      <c r="N1891">
        <v>23</v>
      </c>
      <c r="O1891" t="b">
        <v>1</v>
      </c>
      <c r="P1891" t="s">
        <v>8266</v>
      </c>
      <c r="Q1891" s="10">
        <f t="shared" si="118"/>
        <v>148.30000000000001</v>
      </c>
      <c r="R1891">
        <f t="shared" si="119"/>
        <v>322.39130434782606</v>
      </c>
      <c r="S1891" t="s">
        <v>8314</v>
      </c>
      <c r="T1891" t="s">
        <v>8316</v>
      </c>
    </row>
    <row r="1892" spans="1:20" ht="43.5" x14ac:dyDescent="0.3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 s="9">
        <f t="shared" si="116"/>
        <v>42767.333333333328</v>
      </c>
      <c r="K1892">
        <v>1481949983</v>
      </c>
      <c r="L1892" s="12">
        <f t="shared" si="117"/>
        <v>42721.198877314819</v>
      </c>
      <c r="M1892" t="b">
        <v>0</v>
      </c>
      <c r="N1892">
        <v>43</v>
      </c>
      <c r="O1892" t="b">
        <v>1</v>
      </c>
      <c r="P1892" t="s">
        <v>8266</v>
      </c>
      <c r="Q1892" s="10">
        <f t="shared" si="118"/>
        <v>105.2</v>
      </c>
      <c r="R1892">
        <f t="shared" si="119"/>
        <v>122.32558139534883</v>
      </c>
      <c r="S1892" t="s">
        <v>8314</v>
      </c>
      <c r="T1892" t="s">
        <v>8316</v>
      </c>
    </row>
    <row r="1893" spans="1:20" ht="43.5" x14ac:dyDescent="0.3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 s="9">
        <f t="shared" si="116"/>
        <v>41217.794976851852</v>
      </c>
      <c r="K1893">
        <v>1350324286</v>
      </c>
      <c r="L1893" s="12">
        <f t="shared" si="117"/>
        <v>41197.753310185188</v>
      </c>
      <c r="M1893" t="b">
        <v>0</v>
      </c>
      <c r="N1893">
        <v>26</v>
      </c>
      <c r="O1893" t="b">
        <v>1</v>
      </c>
      <c r="P1893" t="s">
        <v>8266</v>
      </c>
      <c r="Q1893" s="10">
        <f t="shared" si="118"/>
        <v>100</v>
      </c>
      <c r="R1893">
        <f t="shared" si="119"/>
        <v>192.30769230769232</v>
      </c>
      <c r="S1893" t="s">
        <v>8314</v>
      </c>
      <c r="T1893" t="s">
        <v>8316</v>
      </c>
    </row>
    <row r="1894" spans="1:20" x14ac:dyDescent="0.3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 s="9">
        <f t="shared" si="116"/>
        <v>41001.776631944449</v>
      </c>
      <c r="K1894">
        <v>1332182301</v>
      </c>
      <c r="L1894" s="12">
        <f t="shared" si="117"/>
        <v>40987.776631944449</v>
      </c>
      <c r="M1894" t="b">
        <v>0</v>
      </c>
      <c r="N1894">
        <v>27</v>
      </c>
      <c r="O1894" t="b">
        <v>1</v>
      </c>
      <c r="P1894" t="s">
        <v>8266</v>
      </c>
      <c r="Q1894" s="10">
        <f t="shared" si="118"/>
        <v>100.49999999999999</v>
      </c>
      <c r="R1894">
        <f t="shared" si="119"/>
        <v>186.11111111111111</v>
      </c>
      <c r="S1894" t="s">
        <v>8314</v>
      </c>
      <c r="T1894" t="s">
        <v>8316</v>
      </c>
    </row>
    <row r="1895" spans="1:20" ht="43.5" x14ac:dyDescent="0.3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 s="9">
        <f t="shared" si="116"/>
        <v>41742.083333333336</v>
      </c>
      <c r="K1895">
        <v>1395277318</v>
      </c>
      <c r="L1895" s="12">
        <f t="shared" si="117"/>
        <v>41718.043032407404</v>
      </c>
      <c r="M1895" t="b">
        <v>0</v>
      </c>
      <c r="N1895">
        <v>81</v>
      </c>
      <c r="O1895" t="b">
        <v>1</v>
      </c>
      <c r="P1895" t="s">
        <v>8266</v>
      </c>
      <c r="Q1895" s="10">
        <f t="shared" si="118"/>
        <v>104</v>
      </c>
      <c r="R1895">
        <f t="shared" si="119"/>
        <v>64.197530864197532</v>
      </c>
      <c r="S1895" t="s">
        <v>8314</v>
      </c>
      <c r="T1895" t="s">
        <v>8316</v>
      </c>
    </row>
    <row r="1896" spans="1:20" ht="29" x14ac:dyDescent="0.3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 s="9">
        <f t="shared" si="116"/>
        <v>40761.625</v>
      </c>
      <c r="K1896">
        <v>1311963128</v>
      </c>
      <c r="L1896" s="12">
        <f t="shared" si="117"/>
        <v>40753.758425925924</v>
      </c>
      <c r="M1896" t="b">
        <v>0</v>
      </c>
      <c r="N1896">
        <v>78</v>
      </c>
      <c r="O1896" t="b">
        <v>1</v>
      </c>
      <c r="P1896" t="s">
        <v>8266</v>
      </c>
      <c r="Q1896" s="10">
        <f t="shared" si="118"/>
        <v>141</v>
      </c>
      <c r="R1896">
        <f t="shared" si="119"/>
        <v>90.384615384615387</v>
      </c>
      <c r="S1896" t="s">
        <v>8314</v>
      </c>
      <c r="T1896" t="s">
        <v>8316</v>
      </c>
    </row>
    <row r="1897" spans="1:20" ht="29" x14ac:dyDescent="0.3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 s="9">
        <f t="shared" si="116"/>
        <v>40753.053657407407</v>
      </c>
      <c r="K1897">
        <v>1309310236</v>
      </c>
      <c r="L1897" s="12">
        <f t="shared" si="117"/>
        <v>40723.053657407407</v>
      </c>
      <c r="M1897" t="b">
        <v>0</v>
      </c>
      <c r="N1897">
        <v>39</v>
      </c>
      <c r="O1897" t="b">
        <v>1</v>
      </c>
      <c r="P1897" t="s">
        <v>8266</v>
      </c>
      <c r="Q1897" s="10">
        <f t="shared" si="118"/>
        <v>113.03159999999998</v>
      </c>
      <c r="R1897">
        <f t="shared" si="119"/>
        <v>144.91230769230768</v>
      </c>
      <c r="S1897" t="s">
        <v>8314</v>
      </c>
      <c r="T1897" t="s">
        <v>8316</v>
      </c>
    </row>
    <row r="1898" spans="1:20" ht="29" x14ac:dyDescent="0.3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 s="9">
        <f t="shared" si="116"/>
        <v>42251.708333333328</v>
      </c>
      <c r="K1898">
        <v>1438811418</v>
      </c>
      <c r="L1898" s="12">
        <f t="shared" si="117"/>
        <v>42221.909930555557</v>
      </c>
      <c r="M1898" t="b">
        <v>0</v>
      </c>
      <c r="N1898">
        <v>0</v>
      </c>
      <c r="O1898" t="b">
        <v>0</v>
      </c>
      <c r="P1898" t="s">
        <v>8267</v>
      </c>
      <c r="Q1898" s="10">
        <f t="shared" si="118"/>
        <v>0</v>
      </c>
      <c r="R1898" t="e">
        <f t="shared" si="119"/>
        <v>#DIV/0!</v>
      </c>
      <c r="S1898" t="s">
        <v>8314</v>
      </c>
      <c r="T1898" t="s">
        <v>8317</v>
      </c>
    </row>
    <row r="1899" spans="1:20" ht="43.5" x14ac:dyDescent="0.3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 s="9">
        <f t="shared" si="116"/>
        <v>41934.07671296296</v>
      </c>
      <c r="K1899">
        <v>1411350628</v>
      </c>
      <c r="L1899" s="12">
        <f t="shared" si="117"/>
        <v>41904.07671296296</v>
      </c>
      <c r="M1899" t="b">
        <v>0</v>
      </c>
      <c r="N1899">
        <v>0</v>
      </c>
      <c r="O1899" t="b">
        <v>0</v>
      </c>
      <c r="P1899" t="s">
        <v>8267</v>
      </c>
      <c r="Q1899" s="10">
        <f t="shared" si="118"/>
        <v>0</v>
      </c>
      <c r="R1899" t="e">
        <f t="shared" si="119"/>
        <v>#DIV/0!</v>
      </c>
      <c r="S1899" t="s">
        <v>8314</v>
      </c>
      <c r="T1899" t="s">
        <v>8317</v>
      </c>
    </row>
    <row r="1900" spans="1:20" ht="43.5" x14ac:dyDescent="0.3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 s="9">
        <f t="shared" si="116"/>
        <v>42231.913090277783</v>
      </c>
      <c r="K1900">
        <v>1434491691</v>
      </c>
      <c r="L1900" s="12">
        <f t="shared" si="117"/>
        <v>42171.913090277783</v>
      </c>
      <c r="M1900" t="b">
        <v>0</v>
      </c>
      <c r="N1900">
        <v>0</v>
      </c>
      <c r="O1900" t="b">
        <v>0</v>
      </c>
      <c r="P1900" t="s">
        <v>8268</v>
      </c>
      <c r="Q1900" s="10">
        <f t="shared" si="118"/>
        <v>0</v>
      </c>
      <c r="R1900" t="e">
        <f t="shared" si="119"/>
        <v>#DIV/0!</v>
      </c>
      <c r="S1900" t="s">
        <v>8314</v>
      </c>
      <c r="T1900" t="s">
        <v>8318</v>
      </c>
    </row>
    <row r="1901" spans="1:20" ht="43.5" x14ac:dyDescent="0.3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 s="9">
        <f t="shared" si="116"/>
        <v>42751.075949074075</v>
      </c>
      <c r="K1901">
        <v>1481939362</v>
      </c>
      <c r="L1901" s="12">
        <f t="shared" si="117"/>
        <v>42721.075949074075</v>
      </c>
      <c r="M1901" t="b">
        <v>0</v>
      </c>
      <c r="N1901">
        <v>1</v>
      </c>
      <c r="O1901" t="b">
        <v>0</v>
      </c>
      <c r="P1901" t="s">
        <v>8268</v>
      </c>
      <c r="Q1901" s="10">
        <f t="shared" si="118"/>
        <v>60</v>
      </c>
      <c r="R1901">
        <f t="shared" si="119"/>
        <v>3000</v>
      </c>
      <c r="S1901" t="s">
        <v>8314</v>
      </c>
      <c r="T1901" t="s">
        <v>8318</v>
      </c>
    </row>
    <row r="1902" spans="1:20" ht="43.5" x14ac:dyDescent="0.3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 s="9">
        <f t="shared" si="116"/>
        <v>42797.833333333328</v>
      </c>
      <c r="K1902">
        <v>1485977434</v>
      </c>
      <c r="L1902" s="12">
        <f t="shared" si="117"/>
        <v>42767.812893518523</v>
      </c>
      <c r="M1902" t="b">
        <v>0</v>
      </c>
      <c r="N1902">
        <v>0</v>
      </c>
      <c r="O1902" t="b">
        <v>0</v>
      </c>
      <c r="P1902" t="s">
        <v>8268</v>
      </c>
      <c r="Q1902" s="10">
        <f t="shared" si="118"/>
        <v>0</v>
      </c>
      <c r="R1902" t="e">
        <f t="shared" si="119"/>
        <v>#DIV/0!</v>
      </c>
      <c r="S1902" t="s">
        <v>8314</v>
      </c>
      <c r="T1902" t="s">
        <v>8318</v>
      </c>
    </row>
    <row r="1903" spans="1:20" ht="43.5" x14ac:dyDescent="0.3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 s="9">
        <f t="shared" si="116"/>
        <v>42206.290972222225</v>
      </c>
      <c r="K1903">
        <v>1435383457</v>
      </c>
      <c r="L1903" s="12">
        <f t="shared" si="117"/>
        <v>42182.234456018516</v>
      </c>
      <c r="M1903" t="b">
        <v>0</v>
      </c>
      <c r="N1903">
        <v>5</v>
      </c>
      <c r="O1903" t="b">
        <v>0</v>
      </c>
      <c r="P1903" t="s">
        <v>8268</v>
      </c>
      <c r="Q1903" s="10">
        <f t="shared" si="118"/>
        <v>16</v>
      </c>
      <c r="R1903">
        <f t="shared" si="119"/>
        <v>160</v>
      </c>
      <c r="S1903" t="s">
        <v>8314</v>
      </c>
      <c r="T1903" t="s">
        <v>8318</v>
      </c>
    </row>
    <row r="1904" spans="1:20" ht="43.5" x14ac:dyDescent="0.3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 s="9">
        <f t="shared" si="116"/>
        <v>42279.441412037035</v>
      </c>
      <c r="K1904">
        <v>1440326138</v>
      </c>
      <c r="L1904" s="12">
        <f t="shared" si="117"/>
        <v>42239.441412037035</v>
      </c>
      <c r="M1904" t="b">
        <v>0</v>
      </c>
      <c r="N1904">
        <v>3</v>
      </c>
      <c r="O1904" t="b">
        <v>0</v>
      </c>
      <c r="P1904" t="s">
        <v>8268</v>
      </c>
      <c r="Q1904" s="10">
        <f t="shared" si="118"/>
        <v>5</v>
      </c>
      <c r="R1904">
        <f t="shared" si="119"/>
        <v>83.333333333333329</v>
      </c>
      <c r="S1904" t="s">
        <v>8314</v>
      </c>
      <c r="T1904" t="s">
        <v>8318</v>
      </c>
    </row>
    <row r="1905" spans="1:20" ht="43.5" x14ac:dyDescent="0.3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 s="9">
        <f t="shared" si="116"/>
        <v>42266.159918981488</v>
      </c>
      <c r="K1905">
        <v>1440042617</v>
      </c>
      <c r="L1905" s="12">
        <f t="shared" si="117"/>
        <v>42236.159918981488</v>
      </c>
      <c r="M1905" t="b">
        <v>0</v>
      </c>
      <c r="N1905">
        <v>12</v>
      </c>
      <c r="O1905" t="b">
        <v>0</v>
      </c>
      <c r="P1905" t="s">
        <v>8268</v>
      </c>
      <c r="Q1905" s="10">
        <f t="shared" si="118"/>
        <v>44.6</v>
      </c>
      <c r="R1905">
        <f t="shared" si="119"/>
        <v>185.83333333333334</v>
      </c>
      <c r="S1905" t="s">
        <v>8314</v>
      </c>
      <c r="T1905" t="s">
        <v>8318</v>
      </c>
    </row>
    <row r="1906" spans="1:20" ht="43.5" x14ac:dyDescent="0.3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 s="9">
        <f t="shared" si="116"/>
        <v>42139.628344907411</v>
      </c>
      <c r="K1906">
        <v>1426518289</v>
      </c>
      <c r="L1906" s="12">
        <f t="shared" si="117"/>
        <v>42079.628344907411</v>
      </c>
      <c r="M1906" t="b">
        <v>0</v>
      </c>
      <c r="N1906">
        <v>1</v>
      </c>
      <c r="O1906" t="b">
        <v>0</v>
      </c>
      <c r="P1906" t="s">
        <v>8268</v>
      </c>
      <c r="Q1906" s="10">
        <f t="shared" si="118"/>
        <v>2</v>
      </c>
      <c r="R1906">
        <f t="shared" si="119"/>
        <v>100</v>
      </c>
      <c r="S1906" t="s">
        <v>8314</v>
      </c>
      <c r="T1906" t="s">
        <v>8318</v>
      </c>
    </row>
    <row r="1907" spans="1:20" ht="43.5" x14ac:dyDescent="0.3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 s="9">
        <f t="shared" si="116"/>
        <v>41137.053067129629</v>
      </c>
      <c r="K1907">
        <v>1342487785</v>
      </c>
      <c r="L1907" s="12">
        <f t="shared" si="117"/>
        <v>41107.053067129629</v>
      </c>
      <c r="M1907" t="b">
        <v>1</v>
      </c>
      <c r="N1907">
        <v>96</v>
      </c>
      <c r="O1907" t="b">
        <v>1</v>
      </c>
      <c r="P1907" t="s">
        <v>8269</v>
      </c>
      <c r="Q1907" s="10">
        <f t="shared" si="118"/>
        <v>103.71999999999998</v>
      </c>
      <c r="R1907">
        <f t="shared" si="119"/>
        <v>54.020833333333336</v>
      </c>
      <c r="S1907" t="s">
        <v>8314</v>
      </c>
      <c r="T1907" t="s">
        <v>8319</v>
      </c>
    </row>
    <row r="1908" spans="1:20" ht="43.5" x14ac:dyDescent="0.3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 s="9">
        <f t="shared" si="116"/>
        <v>40530.405150462961</v>
      </c>
      <c r="K1908">
        <v>1288341805</v>
      </c>
      <c r="L1908" s="12">
        <f t="shared" si="117"/>
        <v>40480.363483796296</v>
      </c>
      <c r="M1908" t="b">
        <v>1</v>
      </c>
      <c r="N1908">
        <v>223</v>
      </c>
      <c r="O1908" t="b">
        <v>1</v>
      </c>
      <c r="P1908" t="s">
        <v>8269</v>
      </c>
      <c r="Q1908" s="10">
        <f t="shared" si="118"/>
        <v>305.46000000000004</v>
      </c>
      <c r="R1908">
        <f t="shared" si="119"/>
        <v>68.488789237668158</v>
      </c>
      <c r="S1908" t="s">
        <v>8314</v>
      </c>
      <c r="T1908" t="s">
        <v>8319</v>
      </c>
    </row>
    <row r="1909" spans="1:20" ht="58" x14ac:dyDescent="0.3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 s="9">
        <f t="shared" si="116"/>
        <v>40467.152083333334</v>
      </c>
      <c r="K1909">
        <v>1284042614</v>
      </c>
      <c r="L1909" s="12">
        <f t="shared" si="117"/>
        <v>40430.604328703703</v>
      </c>
      <c r="M1909" t="b">
        <v>1</v>
      </c>
      <c r="N1909">
        <v>62</v>
      </c>
      <c r="O1909" t="b">
        <v>1</v>
      </c>
      <c r="P1909" t="s">
        <v>8269</v>
      </c>
      <c r="Q1909" s="10">
        <f t="shared" si="118"/>
        <v>134.1</v>
      </c>
      <c r="R1909">
        <f t="shared" si="119"/>
        <v>108.14516129032258</v>
      </c>
      <c r="S1909" t="s">
        <v>8314</v>
      </c>
      <c r="T1909" t="s">
        <v>8319</v>
      </c>
    </row>
    <row r="1910" spans="1:20" ht="43.5" x14ac:dyDescent="0.3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 s="9">
        <f t="shared" si="116"/>
        <v>40330.165972222225</v>
      </c>
      <c r="K1910">
        <v>1269878058</v>
      </c>
      <c r="L1910" s="12">
        <f t="shared" si="117"/>
        <v>40266.662708333337</v>
      </c>
      <c r="M1910" t="b">
        <v>1</v>
      </c>
      <c r="N1910">
        <v>108</v>
      </c>
      <c r="O1910" t="b">
        <v>1</v>
      </c>
      <c r="P1910" t="s">
        <v>8269</v>
      </c>
      <c r="Q1910" s="10">
        <f t="shared" si="118"/>
        <v>184.56</v>
      </c>
      <c r="R1910">
        <f t="shared" si="119"/>
        <v>85.444444444444443</v>
      </c>
      <c r="S1910" t="s">
        <v>8314</v>
      </c>
      <c r="T1910" t="s">
        <v>8319</v>
      </c>
    </row>
    <row r="1911" spans="1:20" ht="58" x14ac:dyDescent="0.3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 s="9">
        <f t="shared" si="116"/>
        <v>41040.620312500003</v>
      </c>
      <c r="K1911">
        <v>1334155995</v>
      </c>
      <c r="L1911" s="12">
        <f t="shared" si="117"/>
        <v>41010.620312500003</v>
      </c>
      <c r="M1911" t="b">
        <v>1</v>
      </c>
      <c r="N1911">
        <v>91</v>
      </c>
      <c r="O1911" t="b">
        <v>1</v>
      </c>
      <c r="P1911" t="s">
        <v>8269</v>
      </c>
      <c r="Q1911" s="10">
        <f t="shared" si="118"/>
        <v>118.19999999999999</v>
      </c>
      <c r="R1911">
        <f t="shared" si="119"/>
        <v>64.945054945054949</v>
      </c>
      <c r="S1911" t="s">
        <v>8314</v>
      </c>
      <c r="T1911" t="s">
        <v>8319</v>
      </c>
    </row>
    <row r="1912" spans="1:20" ht="58" x14ac:dyDescent="0.3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 s="9">
        <f t="shared" si="116"/>
        <v>40308.844444444447</v>
      </c>
      <c r="K1912">
        <v>1269928430</v>
      </c>
      <c r="L1912" s="12">
        <f t="shared" si="117"/>
        <v>40267.245717592588</v>
      </c>
      <c r="M1912" t="b">
        <v>1</v>
      </c>
      <c r="N1912">
        <v>58</v>
      </c>
      <c r="O1912" t="b">
        <v>1</v>
      </c>
      <c r="P1912" t="s">
        <v>8269</v>
      </c>
      <c r="Q1912" s="10">
        <f t="shared" si="118"/>
        <v>111.1</v>
      </c>
      <c r="R1912">
        <f t="shared" si="119"/>
        <v>95.775862068965523</v>
      </c>
      <c r="S1912" t="s">
        <v>8314</v>
      </c>
      <c r="T1912" t="s">
        <v>8319</v>
      </c>
    </row>
    <row r="1913" spans="1:20" ht="43.5" x14ac:dyDescent="0.3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 s="9">
        <f t="shared" si="116"/>
        <v>40854.194189814814</v>
      </c>
      <c r="K1913">
        <v>1316749178</v>
      </c>
      <c r="L1913" s="12">
        <f t="shared" si="117"/>
        <v>40809.15252314815</v>
      </c>
      <c r="M1913" t="b">
        <v>1</v>
      </c>
      <c r="N1913">
        <v>111</v>
      </c>
      <c r="O1913" t="b">
        <v>1</v>
      </c>
      <c r="P1913" t="s">
        <v>8269</v>
      </c>
      <c r="Q1913" s="10">
        <f t="shared" si="118"/>
        <v>111.4</v>
      </c>
      <c r="R1913">
        <f t="shared" si="119"/>
        <v>50.18018018018018</v>
      </c>
      <c r="S1913" t="s">
        <v>8314</v>
      </c>
      <c r="T1913" t="s">
        <v>8319</v>
      </c>
    </row>
    <row r="1914" spans="1:20" ht="58" x14ac:dyDescent="0.3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 s="9">
        <f t="shared" si="116"/>
        <v>40727.498449074075</v>
      </c>
      <c r="K1914">
        <v>1307102266</v>
      </c>
      <c r="L1914" s="12">
        <f t="shared" si="117"/>
        <v>40697.498449074075</v>
      </c>
      <c r="M1914" t="b">
        <v>1</v>
      </c>
      <c r="N1914">
        <v>118</v>
      </c>
      <c r="O1914" t="b">
        <v>1</v>
      </c>
      <c r="P1914" t="s">
        <v>8269</v>
      </c>
      <c r="Q1914" s="10">
        <f t="shared" si="118"/>
        <v>107.7758</v>
      </c>
      <c r="R1914">
        <f t="shared" si="119"/>
        <v>45.667711864406776</v>
      </c>
      <c r="S1914" t="s">
        <v>8314</v>
      </c>
      <c r="T1914" t="s">
        <v>8319</v>
      </c>
    </row>
    <row r="1915" spans="1:20" ht="43.5" x14ac:dyDescent="0.3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 s="9">
        <f t="shared" si="116"/>
        <v>41395.000694444447</v>
      </c>
      <c r="K1915">
        <v>1365791246</v>
      </c>
      <c r="L1915" s="12">
        <f t="shared" si="117"/>
        <v>41376.769050925926</v>
      </c>
      <c r="M1915" t="b">
        <v>1</v>
      </c>
      <c r="N1915">
        <v>128</v>
      </c>
      <c r="O1915" t="b">
        <v>1</v>
      </c>
      <c r="P1915" t="s">
        <v>8269</v>
      </c>
      <c r="Q1915" s="10">
        <f t="shared" si="118"/>
        <v>120.02</v>
      </c>
      <c r="R1915">
        <f t="shared" si="119"/>
        <v>46.8828125</v>
      </c>
      <c r="S1915" t="s">
        <v>8314</v>
      </c>
      <c r="T1915" t="s">
        <v>8319</v>
      </c>
    </row>
    <row r="1916" spans="1:20" ht="72.5" x14ac:dyDescent="0.3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 s="9">
        <f t="shared" si="116"/>
        <v>40378.666666666664</v>
      </c>
      <c r="K1916">
        <v>1276480894</v>
      </c>
      <c r="L1916" s="12">
        <f t="shared" si="117"/>
        <v>40343.084421296298</v>
      </c>
      <c r="M1916" t="b">
        <v>1</v>
      </c>
      <c r="N1916">
        <v>50</v>
      </c>
      <c r="O1916" t="b">
        <v>1</v>
      </c>
      <c r="P1916" t="s">
        <v>8269</v>
      </c>
      <c r="Q1916" s="10">
        <f t="shared" si="118"/>
        <v>100</v>
      </c>
      <c r="R1916">
        <f t="shared" si="119"/>
        <v>100</v>
      </c>
      <c r="S1916" t="s">
        <v>8314</v>
      </c>
      <c r="T1916" t="s">
        <v>8319</v>
      </c>
    </row>
    <row r="1917" spans="1:20" ht="43.5" x14ac:dyDescent="0.3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 s="9">
        <f t="shared" si="116"/>
        <v>41359.997118055559</v>
      </c>
      <c r="K1917">
        <v>1361753751</v>
      </c>
      <c r="L1917" s="12">
        <f t="shared" si="117"/>
        <v>41330.038784722223</v>
      </c>
      <c r="M1917" t="b">
        <v>1</v>
      </c>
      <c r="N1917">
        <v>284</v>
      </c>
      <c r="O1917" t="b">
        <v>1</v>
      </c>
      <c r="P1917" t="s">
        <v>8269</v>
      </c>
      <c r="Q1917" s="10">
        <f t="shared" si="118"/>
        <v>283.32</v>
      </c>
      <c r="R1917">
        <f t="shared" si="119"/>
        <v>49.880281690140848</v>
      </c>
      <c r="S1917" t="s">
        <v>8314</v>
      </c>
      <c r="T1917" t="s">
        <v>8319</v>
      </c>
    </row>
    <row r="1918" spans="1:20" ht="58" x14ac:dyDescent="0.3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 s="9">
        <f t="shared" si="116"/>
        <v>40211.332638888889</v>
      </c>
      <c r="K1918">
        <v>1257538029</v>
      </c>
      <c r="L1918" s="12">
        <f t="shared" si="117"/>
        <v>40123.83829861111</v>
      </c>
      <c r="M1918" t="b">
        <v>1</v>
      </c>
      <c r="N1918">
        <v>51</v>
      </c>
      <c r="O1918" t="b">
        <v>1</v>
      </c>
      <c r="P1918" t="s">
        <v>8269</v>
      </c>
      <c r="Q1918" s="10">
        <f t="shared" si="118"/>
        <v>112.68</v>
      </c>
      <c r="R1918">
        <f t="shared" si="119"/>
        <v>110.47058823529412</v>
      </c>
      <c r="S1918" t="s">
        <v>8314</v>
      </c>
      <c r="T1918" t="s">
        <v>8319</v>
      </c>
    </row>
    <row r="1919" spans="1:20" ht="43.5" x14ac:dyDescent="0.3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 s="9">
        <f t="shared" si="116"/>
        <v>42579.076157407413</v>
      </c>
      <c r="K1919">
        <v>1467078580</v>
      </c>
      <c r="L1919" s="12">
        <f t="shared" si="117"/>
        <v>42549.076157407413</v>
      </c>
      <c r="M1919" t="b">
        <v>0</v>
      </c>
      <c r="N1919">
        <v>71</v>
      </c>
      <c r="O1919" t="b">
        <v>1</v>
      </c>
      <c r="P1919" t="s">
        <v>8269</v>
      </c>
      <c r="Q1919" s="10">
        <f t="shared" si="118"/>
        <v>126.16000000000001</v>
      </c>
      <c r="R1919">
        <f t="shared" si="119"/>
        <v>88.845070422535215</v>
      </c>
      <c r="S1919" t="s">
        <v>8314</v>
      </c>
      <c r="T1919" t="s">
        <v>8319</v>
      </c>
    </row>
    <row r="1920" spans="1:20" ht="43.5" x14ac:dyDescent="0.3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 s="9">
        <f t="shared" si="116"/>
        <v>40765.297222222223</v>
      </c>
      <c r="K1920">
        <v>1308900441</v>
      </c>
      <c r="L1920" s="12">
        <f t="shared" si="117"/>
        <v>40718.310659722221</v>
      </c>
      <c r="M1920" t="b">
        <v>0</v>
      </c>
      <c r="N1920">
        <v>70</v>
      </c>
      <c r="O1920" t="b">
        <v>1</v>
      </c>
      <c r="P1920" t="s">
        <v>8269</v>
      </c>
      <c r="Q1920" s="10">
        <f t="shared" si="118"/>
        <v>105.25999999999999</v>
      </c>
      <c r="R1920">
        <f t="shared" si="119"/>
        <v>75.185714285714283</v>
      </c>
      <c r="S1920" t="s">
        <v>8314</v>
      </c>
      <c r="T1920" t="s">
        <v>8319</v>
      </c>
    </row>
    <row r="1921" spans="1:20" ht="58" x14ac:dyDescent="0.3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 s="9">
        <f t="shared" si="116"/>
        <v>40144.207638888889</v>
      </c>
      <c r="K1921">
        <v>1252964282</v>
      </c>
      <c r="L1921" s="12">
        <f t="shared" si="117"/>
        <v>40070.901412037041</v>
      </c>
      <c r="M1921" t="b">
        <v>0</v>
      </c>
      <c r="N1921">
        <v>0</v>
      </c>
      <c r="O1921" t="b">
        <v>0</v>
      </c>
      <c r="P1921" t="s">
        <v>8270</v>
      </c>
      <c r="Q1921" s="10">
        <f t="shared" si="118"/>
        <v>0</v>
      </c>
      <c r="R1921" t="e">
        <f t="shared" si="119"/>
        <v>#DIV/0!</v>
      </c>
      <c r="S1921" t="s">
        <v>8314</v>
      </c>
      <c r="T1921" t="s">
        <v>8320</v>
      </c>
    </row>
    <row r="1922" spans="1:20" ht="43.5" x14ac:dyDescent="0.3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 s="9">
        <f t="shared" ref="J1922:J1985" si="120">(((I1922/60)/60)/24)+DATE(1970,1,1)</f>
        <v>42453.943900462968</v>
      </c>
      <c r="K1922">
        <v>1456270753</v>
      </c>
      <c r="L1922" s="12">
        <f t="shared" ref="L1922:L1985" si="121">(((K1922/60)/60)/24)+DATE(1970,1,1)</f>
        <v>42423.985567129625</v>
      </c>
      <c r="M1922" t="b">
        <v>0</v>
      </c>
      <c r="N1922">
        <v>1</v>
      </c>
      <c r="O1922" t="b">
        <v>0</v>
      </c>
      <c r="P1922" t="s">
        <v>8270</v>
      </c>
      <c r="Q1922" s="10">
        <f t="shared" ref="Q1922:Q1985" si="122">(E1922/D1922)*100</f>
        <v>0.1</v>
      </c>
      <c r="R1922">
        <f t="shared" ref="R1922:R1985" si="123">E1922/N1922</f>
        <v>5</v>
      </c>
      <c r="S1922" t="s">
        <v>8314</v>
      </c>
      <c r="T1922" t="s">
        <v>8320</v>
      </c>
    </row>
    <row r="1923" spans="1:20" ht="43.5" x14ac:dyDescent="0.3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 s="9">
        <f t="shared" si="120"/>
        <v>41655.166666666664</v>
      </c>
      <c r="K1923">
        <v>1385524889</v>
      </c>
      <c r="L1923" s="12">
        <f t="shared" si="121"/>
        <v>41605.167696759258</v>
      </c>
      <c r="M1923" t="b">
        <v>0</v>
      </c>
      <c r="N1923">
        <v>2</v>
      </c>
      <c r="O1923" t="b">
        <v>0</v>
      </c>
      <c r="P1923" t="s">
        <v>8270</v>
      </c>
      <c r="Q1923" s="10">
        <f t="shared" si="122"/>
        <v>1.02</v>
      </c>
      <c r="R1923">
        <f t="shared" si="123"/>
        <v>25.5</v>
      </c>
      <c r="S1923" t="s">
        <v>8314</v>
      </c>
      <c r="T1923" t="s">
        <v>8320</v>
      </c>
    </row>
    <row r="1924" spans="1:20" ht="43.5" x14ac:dyDescent="0.3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 s="9">
        <f t="shared" si="120"/>
        <v>42183.631597222222</v>
      </c>
      <c r="K1924">
        <v>1432912170</v>
      </c>
      <c r="L1924" s="12">
        <f t="shared" si="121"/>
        <v>42153.631597222222</v>
      </c>
      <c r="M1924" t="b">
        <v>0</v>
      </c>
      <c r="N1924">
        <v>1</v>
      </c>
      <c r="O1924" t="b">
        <v>0</v>
      </c>
      <c r="P1924" t="s">
        <v>8270</v>
      </c>
      <c r="Q1924" s="10">
        <f t="shared" si="122"/>
        <v>0.2</v>
      </c>
      <c r="R1924">
        <f t="shared" si="123"/>
        <v>10</v>
      </c>
      <c r="S1924" t="s">
        <v>8314</v>
      </c>
      <c r="T1924" t="s">
        <v>8320</v>
      </c>
    </row>
    <row r="1925" spans="1:20" ht="43.5" x14ac:dyDescent="0.3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 s="9">
        <f t="shared" si="120"/>
        <v>41370.261365740742</v>
      </c>
      <c r="K1925">
        <v>1362640582</v>
      </c>
      <c r="L1925" s="12">
        <f t="shared" si="121"/>
        <v>41340.303032407406</v>
      </c>
      <c r="M1925" t="b">
        <v>0</v>
      </c>
      <c r="N1925">
        <v>5</v>
      </c>
      <c r="O1925" t="b">
        <v>0</v>
      </c>
      <c r="P1925" t="s">
        <v>8270</v>
      </c>
      <c r="Q1925" s="10">
        <f t="shared" si="122"/>
        <v>3</v>
      </c>
      <c r="R1925">
        <f t="shared" si="123"/>
        <v>30</v>
      </c>
      <c r="S1925" t="s">
        <v>8314</v>
      </c>
      <c r="T1925" t="s">
        <v>8320</v>
      </c>
    </row>
    <row r="1926" spans="1:20" ht="29" x14ac:dyDescent="0.3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 s="9">
        <f t="shared" si="120"/>
        <v>42151.778703703705</v>
      </c>
      <c r="K1926">
        <v>1427568080</v>
      </c>
      <c r="L1926" s="12">
        <f t="shared" si="121"/>
        <v>42091.778703703705</v>
      </c>
      <c r="M1926" t="b">
        <v>0</v>
      </c>
      <c r="N1926">
        <v>0</v>
      </c>
      <c r="O1926" t="b">
        <v>0</v>
      </c>
      <c r="P1926" t="s">
        <v>8270</v>
      </c>
      <c r="Q1926" s="10">
        <f t="shared" si="122"/>
        <v>0</v>
      </c>
      <c r="R1926" t="e">
        <f t="shared" si="123"/>
        <v>#DIV/0!</v>
      </c>
      <c r="S1926" t="s">
        <v>8314</v>
      </c>
      <c r="T1926" t="s">
        <v>8320</v>
      </c>
    </row>
    <row r="1927" spans="1:20" ht="43.5" x14ac:dyDescent="0.3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 s="9">
        <f t="shared" si="120"/>
        <v>42348.702094907407</v>
      </c>
      <c r="K1927">
        <v>1447174261</v>
      </c>
      <c r="L1927" s="12">
        <f t="shared" si="121"/>
        <v>42318.702094907407</v>
      </c>
      <c r="M1927" t="b">
        <v>0</v>
      </c>
      <c r="N1927">
        <v>34</v>
      </c>
      <c r="O1927" t="b">
        <v>1</v>
      </c>
      <c r="P1927" t="s">
        <v>8271</v>
      </c>
      <c r="Q1927" s="10">
        <f t="shared" si="122"/>
        <v>102.1</v>
      </c>
      <c r="R1927">
        <f t="shared" si="123"/>
        <v>150.14705882352942</v>
      </c>
      <c r="S1927" t="s">
        <v>8321</v>
      </c>
      <c r="T1927" t="s">
        <v>8322</v>
      </c>
    </row>
    <row r="1928" spans="1:20" ht="58" x14ac:dyDescent="0.3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 s="9">
        <f t="shared" si="120"/>
        <v>42675.207638888889</v>
      </c>
      <c r="K1928">
        <v>1475460819</v>
      </c>
      <c r="L1928" s="12">
        <f t="shared" si="121"/>
        <v>42646.092812499999</v>
      </c>
      <c r="M1928" t="b">
        <v>0</v>
      </c>
      <c r="N1928">
        <v>56</v>
      </c>
      <c r="O1928" t="b">
        <v>1</v>
      </c>
      <c r="P1928" t="s">
        <v>8271</v>
      </c>
      <c r="Q1928" s="10">
        <f t="shared" si="122"/>
        <v>104.64</v>
      </c>
      <c r="R1928">
        <f t="shared" si="123"/>
        <v>93.428571428571431</v>
      </c>
      <c r="S1928" t="s">
        <v>8321</v>
      </c>
      <c r="T1928" t="s">
        <v>8322</v>
      </c>
    </row>
    <row r="1929" spans="1:20" ht="43.5" x14ac:dyDescent="0.3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 s="9">
        <f t="shared" si="120"/>
        <v>42268.13282407407</v>
      </c>
      <c r="K1929">
        <v>1440213076</v>
      </c>
      <c r="L1929" s="12">
        <f t="shared" si="121"/>
        <v>42238.13282407407</v>
      </c>
      <c r="M1929" t="b">
        <v>0</v>
      </c>
      <c r="N1929">
        <v>84</v>
      </c>
      <c r="O1929" t="b">
        <v>1</v>
      </c>
      <c r="P1929" t="s">
        <v>8271</v>
      </c>
      <c r="Q1929" s="10">
        <f t="shared" si="122"/>
        <v>120.6</v>
      </c>
      <c r="R1929">
        <f t="shared" si="123"/>
        <v>71.785714285714292</v>
      </c>
      <c r="S1929" t="s">
        <v>8321</v>
      </c>
      <c r="T1929" t="s">
        <v>8322</v>
      </c>
    </row>
    <row r="1930" spans="1:20" ht="43.5" x14ac:dyDescent="0.3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 s="9">
        <f t="shared" si="120"/>
        <v>42503.794710648144</v>
      </c>
      <c r="K1930">
        <v>1460574263</v>
      </c>
      <c r="L1930" s="12">
        <f t="shared" si="121"/>
        <v>42473.794710648144</v>
      </c>
      <c r="M1930" t="b">
        <v>0</v>
      </c>
      <c r="N1930">
        <v>60</v>
      </c>
      <c r="O1930" t="b">
        <v>1</v>
      </c>
      <c r="P1930" t="s">
        <v>8271</v>
      </c>
      <c r="Q1930" s="10">
        <f t="shared" si="122"/>
        <v>302.42</v>
      </c>
      <c r="R1930">
        <f t="shared" si="123"/>
        <v>252.01666666666668</v>
      </c>
      <c r="S1930" t="s">
        <v>8321</v>
      </c>
      <c r="T1930" t="s">
        <v>8322</v>
      </c>
    </row>
    <row r="1931" spans="1:20" ht="43.5" x14ac:dyDescent="0.3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 s="9">
        <f t="shared" si="120"/>
        <v>42766.208333333328</v>
      </c>
      <c r="K1931">
        <v>1484756245</v>
      </c>
      <c r="L1931" s="12">
        <f t="shared" si="121"/>
        <v>42753.678761574076</v>
      </c>
      <c r="M1931" t="b">
        <v>0</v>
      </c>
      <c r="N1931">
        <v>4</v>
      </c>
      <c r="O1931" t="b">
        <v>0</v>
      </c>
      <c r="P1931" t="s">
        <v>8272</v>
      </c>
      <c r="Q1931" s="10">
        <f t="shared" si="122"/>
        <v>0.70000000000000007</v>
      </c>
      <c r="R1931">
        <f t="shared" si="123"/>
        <v>8.75</v>
      </c>
      <c r="S1931" t="s">
        <v>8323</v>
      </c>
      <c r="T1931" t="s">
        <v>8324</v>
      </c>
    </row>
    <row r="1932" spans="1:20" ht="43.5" x14ac:dyDescent="0.3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 s="9">
        <f t="shared" si="120"/>
        <v>42565.68440972222</v>
      </c>
      <c r="K1932">
        <v>1465921533</v>
      </c>
      <c r="L1932" s="12">
        <f t="shared" si="121"/>
        <v>42535.68440972222</v>
      </c>
      <c r="M1932" t="b">
        <v>0</v>
      </c>
      <c r="N1932">
        <v>1</v>
      </c>
      <c r="O1932" t="b">
        <v>0</v>
      </c>
      <c r="P1932" t="s">
        <v>8272</v>
      </c>
      <c r="Q1932" s="10">
        <f t="shared" si="122"/>
        <v>0.02</v>
      </c>
      <c r="R1932">
        <f t="shared" si="123"/>
        <v>1</v>
      </c>
      <c r="S1932" t="s">
        <v>8323</v>
      </c>
      <c r="T1932" t="s">
        <v>8324</v>
      </c>
    </row>
    <row r="1933" spans="1:20" ht="43.5" x14ac:dyDescent="0.3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 s="9">
        <f t="shared" si="120"/>
        <v>42510.589143518519</v>
      </c>
      <c r="K1933">
        <v>1458569302</v>
      </c>
      <c r="L1933" s="12">
        <f t="shared" si="121"/>
        <v>42450.589143518519</v>
      </c>
      <c r="M1933" t="b">
        <v>0</v>
      </c>
      <c r="N1933">
        <v>1</v>
      </c>
      <c r="O1933" t="b">
        <v>0</v>
      </c>
      <c r="P1933" t="s">
        <v>8272</v>
      </c>
      <c r="Q1933" s="10">
        <f t="shared" si="122"/>
        <v>0.2</v>
      </c>
      <c r="R1933">
        <f t="shared" si="123"/>
        <v>10</v>
      </c>
      <c r="S1933" t="s">
        <v>8323</v>
      </c>
      <c r="T1933" t="s">
        <v>8324</v>
      </c>
    </row>
    <row r="1934" spans="1:20" ht="58" x14ac:dyDescent="0.3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 s="9">
        <f t="shared" si="120"/>
        <v>42408.542361111111</v>
      </c>
      <c r="K1934">
        <v>1452259131</v>
      </c>
      <c r="L1934" s="12">
        <f t="shared" si="121"/>
        <v>42377.554756944446</v>
      </c>
      <c r="M1934" t="b">
        <v>0</v>
      </c>
      <c r="N1934">
        <v>9</v>
      </c>
      <c r="O1934" t="b">
        <v>0</v>
      </c>
      <c r="P1934" t="s">
        <v>8272</v>
      </c>
      <c r="Q1934" s="10">
        <f t="shared" si="122"/>
        <v>4.46</v>
      </c>
      <c r="R1934">
        <f t="shared" si="123"/>
        <v>24.777777777777779</v>
      </c>
      <c r="S1934" t="s">
        <v>8323</v>
      </c>
      <c r="T1934" t="s">
        <v>8324</v>
      </c>
    </row>
    <row r="1935" spans="1:20" ht="29" x14ac:dyDescent="0.3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 s="9">
        <f t="shared" si="120"/>
        <v>42133.798171296294</v>
      </c>
      <c r="K1935">
        <v>1426014562</v>
      </c>
      <c r="L1935" s="12">
        <f t="shared" si="121"/>
        <v>42073.798171296294</v>
      </c>
      <c r="M1935" t="b">
        <v>0</v>
      </c>
      <c r="N1935">
        <v>1</v>
      </c>
      <c r="O1935" t="b">
        <v>0</v>
      </c>
      <c r="P1935" t="s">
        <v>8272</v>
      </c>
      <c r="Q1935" s="10">
        <f t="shared" si="122"/>
        <v>2</v>
      </c>
      <c r="R1935">
        <f t="shared" si="123"/>
        <v>100</v>
      </c>
      <c r="S1935" t="s">
        <v>8323</v>
      </c>
      <c r="T1935" t="s">
        <v>8324</v>
      </c>
    </row>
    <row r="1936" spans="1:20" ht="29" x14ac:dyDescent="0.3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 s="9">
        <f t="shared" si="120"/>
        <v>42239.357731481476</v>
      </c>
      <c r="K1936">
        <v>1436430908</v>
      </c>
      <c r="L1936" s="12">
        <f t="shared" si="121"/>
        <v>42194.357731481476</v>
      </c>
      <c r="M1936" t="b">
        <v>0</v>
      </c>
      <c r="N1936">
        <v>8</v>
      </c>
      <c r="O1936" t="b">
        <v>0</v>
      </c>
      <c r="P1936" t="s">
        <v>8272</v>
      </c>
      <c r="Q1936" s="10">
        <f t="shared" si="122"/>
        <v>2.62</v>
      </c>
      <c r="R1936">
        <f t="shared" si="123"/>
        <v>16.375</v>
      </c>
      <c r="S1936" t="s">
        <v>8323</v>
      </c>
      <c r="T1936" t="s">
        <v>8324</v>
      </c>
    </row>
    <row r="1937" spans="1:20" ht="58" x14ac:dyDescent="0.3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 s="9">
        <f t="shared" si="120"/>
        <v>42148.625</v>
      </c>
      <c r="K1937">
        <v>1428507409</v>
      </c>
      <c r="L1937" s="12">
        <f t="shared" si="121"/>
        <v>42102.650567129633</v>
      </c>
      <c r="M1937" t="b">
        <v>0</v>
      </c>
      <c r="N1937">
        <v>1</v>
      </c>
      <c r="O1937" t="b">
        <v>0</v>
      </c>
      <c r="P1937" t="s">
        <v>8272</v>
      </c>
      <c r="Q1937" s="10">
        <f t="shared" si="122"/>
        <v>0.2</v>
      </c>
      <c r="R1937">
        <f t="shared" si="123"/>
        <v>10</v>
      </c>
      <c r="S1937" t="s">
        <v>8323</v>
      </c>
      <c r="T1937" t="s">
        <v>8324</v>
      </c>
    </row>
    <row r="1938" spans="1:20" ht="43.5" x14ac:dyDescent="0.3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 s="9">
        <f t="shared" si="120"/>
        <v>42791.376238425932</v>
      </c>
      <c r="K1938">
        <v>1485421307</v>
      </c>
      <c r="L1938" s="12">
        <f t="shared" si="121"/>
        <v>42761.376238425932</v>
      </c>
      <c r="M1938" t="b">
        <v>0</v>
      </c>
      <c r="N1938">
        <v>0</v>
      </c>
      <c r="O1938" t="b">
        <v>0</v>
      </c>
      <c r="P1938" t="s">
        <v>8272</v>
      </c>
      <c r="Q1938" s="10">
        <f t="shared" si="122"/>
        <v>0</v>
      </c>
      <c r="R1938" t="e">
        <f t="shared" si="123"/>
        <v>#DIV/0!</v>
      </c>
      <c r="S1938" t="s">
        <v>8323</v>
      </c>
      <c r="T1938" t="s">
        <v>8324</v>
      </c>
    </row>
    <row r="1939" spans="1:20" ht="43.5" x14ac:dyDescent="0.3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 s="9">
        <f t="shared" si="120"/>
        <v>42138.988900462966</v>
      </c>
      <c r="K1939">
        <v>1429055041</v>
      </c>
      <c r="L1939" s="12">
        <f t="shared" si="121"/>
        <v>42108.988900462966</v>
      </c>
      <c r="M1939" t="b">
        <v>0</v>
      </c>
      <c r="N1939">
        <v>0</v>
      </c>
      <c r="O1939" t="b">
        <v>0</v>
      </c>
      <c r="P1939" t="s">
        <v>8272</v>
      </c>
      <c r="Q1939" s="10">
        <f t="shared" si="122"/>
        <v>0</v>
      </c>
      <c r="R1939" t="e">
        <f t="shared" si="123"/>
        <v>#DIV/0!</v>
      </c>
      <c r="S1939" t="s">
        <v>8323</v>
      </c>
      <c r="T1939" t="s">
        <v>8324</v>
      </c>
    </row>
    <row r="1940" spans="1:20" ht="43.5" x14ac:dyDescent="0.3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 s="9">
        <f t="shared" si="120"/>
        <v>41833.692789351851</v>
      </c>
      <c r="K1940">
        <v>1402677457</v>
      </c>
      <c r="L1940" s="12">
        <f t="shared" si="121"/>
        <v>41803.692789351851</v>
      </c>
      <c r="M1940" t="b">
        <v>0</v>
      </c>
      <c r="N1940">
        <v>0</v>
      </c>
      <c r="O1940" t="b">
        <v>0</v>
      </c>
      <c r="P1940" t="s">
        <v>8272</v>
      </c>
      <c r="Q1940" s="10">
        <f t="shared" si="122"/>
        <v>0</v>
      </c>
      <c r="R1940" t="e">
        <f t="shared" si="123"/>
        <v>#DIV/0!</v>
      </c>
      <c r="S1940" t="s">
        <v>8323</v>
      </c>
      <c r="T1940" t="s">
        <v>8324</v>
      </c>
    </row>
    <row r="1941" spans="1:20" ht="29" x14ac:dyDescent="0.3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 s="9">
        <f t="shared" si="120"/>
        <v>42061.928576388891</v>
      </c>
      <c r="K1941">
        <v>1422397029</v>
      </c>
      <c r="L1941" s="12">
        <f t="shared" si="121"/>
        <v>42031.928576388891</v>
      </c>
      <c r="M1941" t="b">
        <v>0</v>
      </c>
      <c r="N1941">
        <v>1</v>
      </c>
      <c r="O1941" t="b">
        <v>0</v>
      </c>
      <c r="P1941" t="s">
        <v>8272</v>
      </c>
      <c r="Q1941" s="10">
        <f t="shared" si="122"/>
        <v>0.02</v>
      </c>
      <c r="R1941">
        <f t="shared" si="123"/>
        <v>1</v>
      </c>
      <c r="S1941" t="s">
        <v>8323</v>
      </c>
      <c r="T1941" t="s">
        <v>8324</v>
      </c>
    </row>
    <row r="1942" spans="1:20" ht="43.5" x14ac:dyDescent="0.3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 s="9">
        <f t="shared" si="120"/>
        <v>42477.762951388882</v>
      </c>
      <c r="K1942">
        <v>1455736719</v>
      </c>
      <c r="L1942" s="12">
        <f t="shared" si="121"/>
        <v>42417.804618055554</v>
      </c>
      <c r="M1942" t="b">
        <v>0</v>
      </c>
      <c r="N1942">
        <v>87</v>
      </c>
      <c r="O1942" t="b">
        <v>1</v>
      </c>
      <c r="P1942" t="s">
        <v>8273</v>
      </c>
      <c r="Q1942" s="10">
        <f t="shared" si="122"/>
        <v>213.56</v>
      </c>
      <c r="R1942">
        <f t="shared" si="123"/>
        <v>122.73563218390805</v>
      </c>
      <c r="S1942" t="s">
        <v>8323</v>
      </c>
      <c r="T1942" t="s">
        <v>8325</v>
      </c>
    </row>
    <row r="1943" spans="1:20" ht="43.5" x14ac:dyDescent="0.3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 s="9">
        <f t="shared" si="120"/>
        <v>42403.523020833338</v>
      </c>
      <c r="K1943">
        <v>1453206789</v>
      </c>
      <c r="L1943" s="12">
        <f t="shared" si="121"/>
        <v>42388.523020833338</v>
      </c>
      <c r="M1943" t="b">
        <v>0</v>
      </c>
      <c r="N1943">
        <v>114</v>
      </c>
      <c r="O1943" t="b">
        <v>0</v>
      </c>
      <c r="P1943" t="s">
        <v>8273</v>
      </c>
      <c r="Q1943" s="10">
        <f t="shared" si="122"/>
        <v>46.379999999999995</v>
      </c>
      <c r="R1943">
        <f t="shared" si="123"/>
        <v>20.342105263157894</v>
      </c>
      <c r="S1943" t="s">
        <v>8323</v>
      </c>
      <c r="T1943" t="s">
        <v>8325</v>
      </c>
    </row>
    <row r="1944" spans="1:20" ht="29" x14ac:dyDescent="0.3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 s="9">
        <f t="shared" si="120"/>
        <v>42215.165972222225</v>
      </c>
      <c r="K1944">
        <v>1435606549</v>
      </c>
      <c r="L1944" s="12">
        <f t="shared" si="121"/>
        <v>42184.816539351858</v>
      </c>
      <c r="M1944" t="b">
        <v>0</v>
      </c>
      <c r="N1944">
        <v>100</v>
      </c>
      <c r="O1944" t="b">
        <v>1</v>
      </c>
      <c r="P1944" t="s">
        <v>8274</v>
      </c>
      <c r="Q1944" s="10">
        <f t="shared" si="122"/>
        <v>109.38000000000001</v>
      </c>
      <c r="R1944">
        <f t="shared" si="123"/>
        <v>54.69</v>
      </c>
      <c r="S1944" t="s">
        <v>8326</v>
      </c>
      <c r="T1944" t="s">
        <v>8327</v>
      </c>
    </row>
    <row r="1945" spans="1:20" ht="43.5" x14ac:dyDescent="0.3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 s="9">
        <f t="shared" si="120"/>
        <v>40930.25</v>
      </c>
      <c r="K1945">
        <v>1322852747</v>
      </c>
      <c r="L1945" s="12">
        <f t="shared" si="121"/>
        <v>40879.795682870368</v>
      </c>
      <c r="M1945" t="b">
        <v>0</v>
      </c>
      <c r="N1945">
        <v>71</v>
      </c>
      <c r="O1945" t="b">
        <v>1</v>
      </c>
      <c r="P1945" t="s">
        <v>8274</v>
      </c>
      <c r="Q1945" s="10">
        <f t="shared" si="122"/>
        <v>126</v>
      </c>
      <c r="R1945">
        <f t="shared" si="123"/>
        <v>88.732394366197184</v>
      </c>
      <c r="S1945" t="s">
        <v>8326</v>
      </c>
      <c r="T1945" t="s">
        <v>8327</v>
      </c>
    </row>
    <row r="1946" spans="1:20" ht="43.5" x14ac:dyDescent="0.3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 s="9">
        <f t="shared" si="120"/>
        <v>41684.833333333336</v>
      </c>
      <c r="K1946">
        <v>1390890987</v>
      </c>
      <c r="L1946" s="12">
        <f t="shared" si="121"/>
        <v>41667.275312500002</v>
      </c>
      <c r="M1946" t="b">
        <v>0</v>
      </c>
      <c r="N1946">
        <v>108</v>
      </c>
      <c r="O1946" t="b">
        <v>1</v>
      </c>
      <c r="P1946" t="s">
        <v>8274</v>
      </c>
      <c r="Q1946" s="10">
        <f t="shared" si="122"/>
        <v>122.39999999999999</v>
      </c>
      <c r="R1946">
        <f t="shared" si="123"/>
        <v>56.666666666666664</v>
      </c>
      <c r="S1946" t="s">
        <v>8326</v>
      </c>
      <c r="T1946" t="s">
        <v>8327</v>
      </c>
    </row>
    <row r="1947" spans="1:20" ht="43.5" x14ac:dyDescent="0.3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 s="9">
        <f t="shared" si="120"/>
        <v>41256.95721064815</v>
      </c>
      <c r="K1947">
        <v>1352847503</v>
      </c>
      <c r="L1947" s="12">
        <f t="shared" si="121"/>
        <v>41226.95721064815</v>
      </c>
      <c r="M1947" t="b">
        <v>0</v>
      </c>
      <c r="N1947">
        <v>62</v>
      </c>
      <c r="O1947" t="b">
        <v>1</v>
      </c>
      <c r="P1947" t="s">
        <v>8274</v>
      </c>
      <c r="Q1947" s="10">
        <f t="shared" si="122"/>
        <v>102.32000000000001</v>
      </c>
      <c r="R1947">
        <f t="shared" si="123"/>
        <v>82.516129032258064</v>
      </c>
      <c r="S1947" t="s">
        <v>8326</v>
      </c>
      <c r="T1947" t="s">
        <v>8327</v>
      </c>
    </row>
    <row r="1948" spans="1:20" ht="58" x14ac:dyDescent="0.3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 s="9">
        <f t="shared" si="120"/>
        <v>42659.458333333328</v>
      </c>
      <c r="K1948">
        <v>1474884417</v>
      </c>
      <c r="L1948" s="12">
        <f t="shared" si="121"/>
        <v>42639.421493055561</v>
      </c>
      <c r="M1948" t="b">
        <v>0</v>
      </c>
      <c r="N1948">
        <v>105</v>
      </c>
      <c r="O1948" t="b">
        <v>1</v>
      </c>
      <c r="P1948" t="s">
        <v>8274</v>
      </c>
      <c r="Q1948" s="10">
        <f t="shared" si="122"/>
        <v>111.7</v>
      </c>
      <c r="R1948">
        <f t="shared" si="123"/>
        <v>53.19047619047619</v>
      </c>
      <c r="S1948" t="s">
        <v>8326</v>
      </c>
      <c r="T1948" t="s">
        <v>8327</v>
      </c>
    </row>
    <row r="1949" spans="1:20" ht="43.5" x14ac:dyDescent="0.3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 s="9">
        <f t="shared" si="120"/>
        <v>41829.330312500002</v>
      </c>
      <c r="K1949">
        <v>1401436539</v>
      </c>
      <c r="L1949" s="12">
        <f t="shared" si="121"/>
        <v>41789.330312500002</v>
      </c>
      <c r="M1949" t="b">
        <v>0</v>
      </c>
      <c r="N1949">
        <v>99</v>
      </c>
      <c r="O1949" t="b">
        <v>1</v>
      </c>
      <c r="P1949" t="s">
        <v>8274</v>
      </c>
      <c r="Q1949" s="10">
        <f t="shared" si="122"/>
        <v>101.92000000000002</v>
      </c>
      <c r="R1949">
        <f t="shared" si="123"/>
        <v>51.474747474747474</v>
      </c>
      <c r="S1949" t="s">
        <v>8326</v>
      </c>
      <c r="T1949" t="s">
        <v>8327</v>
      </c>
    </row>
    <row r="1950" spans="1:20" ht="43.5" x14ac:dyDescent="0.3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 s="9">
        <f t="shared" si="120"/>
        <v>41672.751458333332</v>
      </c>
      <c r="K1950">
        <v>1388772126</v>
      </c>
      <c r="L1950" s="12">
        <f t="shared" si="121"/>
        <v>41642.751458333332</v>
      </c>
      <c r="M1950" t="b">
        <v>0</v>
      </c>
      <c r="N1950">
        <v>6</v>
      </c>
      <c r="O1950" t="b">
        <v>0</v>
      </c>
      <c r="P1950" t="s">
        <v>8275</v>
      </c>
      <c r="Q1950" s="10">
        <f t="shared" si="122"/>
        <v>4.7</v>
      </c>
      <c r="R1950">
        <f t="shared" si="123"/>
        <v>39.166666666666664</v>
      </c>
      <c r="S1950" t="s">
        <v>8326</v>
      </c>
      <c r="T1950" t="s">
        <v>8328</v>
      </c>
    </row>
    <row r="1951" spans="1:20" ht="43.5" x14ac:dyDescent="0.3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 s="9">
        <f t="shared" si="120"/>
        <v>42257.173159722224</v>
      </c>
      <c r="K1951">
        <v>1439266161</v>
      </c>
      <c r="L1951" s="12">
        <f t="shared" si="121"/>
        <v>42227.173159722224</v>
      </c>
      <c r="M1951" t="b">
        <v>0</v>
      </c>
      <c r="N1951">
        <v>0</v>
      </c>
      <c r="O1951" t="b">
        <v>0</v>
      </c>
      <c r="P1951" t="s">
        <v>8275</v>
      </c>
      <c r="Q1951" s="10">
        <f t="shared" si="122"/>
        <v>0</v>
      </c>
      <c r="R1951" t="e">
        <f t="shared" si="123"/>
        <v>#DIV/0!</v>
      </c>
      <c r="S1951" t="s">
        <v>8326</v>
      </c>
      <c r="T1951" t="s">
        <v>8328</v>
      </c>
    </row>
    <row r="1952" spans="1:20" ht="72.5" x14ac:dyDescent="0.3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 s="9">
        <f t="shared" si="120"/>
        <v>42145.143634259264</v>
      </c>
      <c r="K1952">
        <v>1429586810</v>
      </c>
      <c r="L1952" s="12">
        <f t="shared" si="121"/>
        <v>42115.143634259264</v>
      </c>
      <c r="M1952" t="b">
        <v>0</v>
      </c>
      <c r="N1952">
        <v>3</v>
      </c>
      <c r="O1952" t="b">
        <v>0</v>
      </c>
      <c r="P1952" t="s">
        <v>8275</v>
      </c>
      <c r="Q1952" s="10">
        <f t="shared" si="122"/>
        <v>3.54</v>
      </c>
      <c r="R1952">
        <f t="shared" si="123"/>
        <v>59</v>
      </c>
      <c r="S1952" t="s">
        <v>8326</v>
      </c>
      <c r="T1952" t="s">
        <v>8328</v>
      </c>
    </row>
    <row r="1953" spans="1:20" ht="43.5" x14ac:dyDescent="0.3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 s="9">
        <f t="shared" si="120"/>
        <v>41040.657638888886</v>
      </c>
      <c r="K1953">
        <v>1331774434</v>
      </c>
      <c r="L1953" s="12">
        <f t="shared" si="121"/>
        <v>40983.055949074071</v>
      </c>
      <c r="M1953" t="b">
        <v>0</v>
      </c>
      <c r="N1953">
        <v>44</v>
      </c>
      <c r="O1953" t="b">
        <v>1</v>
      </c>
      <c r="P1953" t="s">
        <v>8276</v>
      </c>
      <c r="Q1953" s="10">
        <f t="shared" si="122"/>
        <v>142.79999999999998</v>
      </c>
      <c r="R1953">
        <f t="shared" si="123"/>
        <v>162.27272727272728</v>
      </c>
      <c r="S1953" t="s">
        <v>8329</v>
      </c>
      <c r="T1953" t="s">
        <v>8330</v>
      </c>
    </row>
    <row r="1954" spans="1:20" ht="58" x14ac:dyDescent="0.3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 s="9">
        <f t="shared" si="120"/>
        <v>41026.667199074072</v>
      </c>
      <c r="K1954">
        <v>1332950446</v>
      </c>
      <c r="L1954" s="12">
        <f t="shared" si="121"/>
        <v>40996.667199074072</v>
      </c>
      <c r="M1954" t="b">
        <v>0</v>
      </c>
      <c r="N1954">
        <v>28</v>
      </c>
      <c r="O1954" t="b">
        <v>1</v>
      </c>
      <c r="P1954" t="s">
        <v>8276</v>
      </c>
      <c r="Q1954" s="10">
        <f t="shared" si="122"/>
        <v>100.02</v>
      </c>
      <c r="R1954">
        <f t="shared" si="123"/>
        <v>178.60714285714286</v>
      </c>
      <c r="S1954" t="s">
        <v>8329</v>
      </c>
      <c r="T1954" t="s">
        <v>8330</v>
      </c>
    </row>
    <row r="1955" spans="1:20" x14ac:dyDescent="0.3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 s="9">
        <f t="shared" si="120"/>
        <v>41554.056921296295</v>
      </c>
      <c r="K1955">
        <v>1378516918</v>
      </c>
      <c r="L1955" s="12">
        <f t="shared" si="121"/>
        <v>41524.056921296295</v>
      </c>
      <c r="M1955" t="b">
        <v>0</v>
      </c>
      <c r="N1955">
        <v>46</v>
      </c>
      <c r="O1955" t="b">
        <v>1</v>
      </c>
      <c r="P1955" t="s">
        <v>8276</v>
      </c>
      <c r="Q1955" s="10">
        <f t="shared" si="122"/>
        <v>100.93039999999999</v>
      </c>
      <c r="R1955">
        <f t="shared" si="123"/>
        <v>109.70695652173914</v>
      </c>
      <c r="S1955" t="s">
        <v>8329</v>
      </c>
      <c r="T1955" t="s">
        <v>8330</v>
      </c>
    </row>
    <row r="1956" spans="1:20" ht="43.5" x14ac:dyDescent="0.3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 s="9">
        <f t="shared" si="120"/>
        <v>41174.763379629629</v>
      </c>
      <c r="K1956">
        <v>1345745956</v>
      </c>
      <c r="L1956" s="12">
        <f t="shared" si="121"/>
        <v>41144.763379629629</v>
      </c>
      <c r="M1956" t="b">
        <v>0</v>
      </c>
      <c r="N1956">
        <v>96</v>
      </c>
      <c r="O1956" t="b">
        <v>1</v>
      </c>
      <c r="P1956" t="s">
        <v>8276</v>
      </c>
      <c r="Q1956" s="10">
        <f t="shared" si="122"/>
        <v>116.61660000000001</v>
      </c>
      <c r="R1956">
        <f t="shared" si="123"/>
        <v>60.737812499999997</v>
      </c>
      <c r="S1956" t="s">
        <v>8329</v>
      </c>
      <c r="T1956" t="s">
        <v>8330</v>
      </c>
    </row>
    <row r="1957" spans="1:20" ht="58" x14ac:dyDescent="0.3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 s="9">
        <f t="shared" si="120"/>
        <v>41953.88035879629</v>
      </c>
      <c r="K1957">
        <v>1413058063</v>
      </c>
      <c r="L1957" s="12">
        <f t="shared" si="121"/>
        <v>41923.838692129626</v>
      </c>
      <c r="M1957" t="b">
        <v>1</v>
      </c>
      <c r="N1957">
        <v>94</v>
      </c>
      <c r="O1957" t="b">
        <v>1</v>
      </c>
      <c r="P1957" t="s">
        <v>8277</v>
      </c>
      <c r="Q1957" s="10">
        <f t="shared" si="122"/>
        <v>101.32000000000001</v>
      </c>
      <c r="R1957">
        <f t="shared" si="123"/>
        <v>53.893617021276597</v>
      </c>
      <c r="S1957" t="s">
        <v>8329</v>
      </c>
      <c r="T1957" t="s">
        <v>8331</v>
      </c>
    </row>
    <row r="1958" spans="1:20" ht="43.5" x14ac:dyDescent="0.3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 s="9">
        <f t="shared" si="120"/>
        <v>42618.165972222225</v>
      </c>
      <c r="K1958">
        <v>1469595396</v>
      </c>
      <c r="L1958" s="12">
        <f t="shared" si="121"/>
        <v>42578.205972222218</v>
      </c>
      <c r="M1958" t="b">
        <v>0</v>
      </c>
      <c r="N1958">
        <v>177</v>
      </c>
      <c r="O1958" t="b">
        <v>1</v>
      </c>
      <c r="P1958" t="s">
        <v>8277</v>
      </c>
      <c r="Q1958" s="10">
        <f t="shared" si="122"/>
        <v>120.3802</v>
      </c>
      <c r="R1958">
        <f t="shared" si="123"/>
        <v>34.005706214689269</v>
      </c>
      <c r="S1958" t="s">
        <v>8329</v>
      </c>
      <c r="T1958" t="s">
        <v>8331</v>
      </c>
    </row>
    <row r="1959" spans="1:20" ht="58" x14ac:dyDescent="0.3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 s="9">
        <f t="shared" si="120"/>
        <v>40148.207638888889</v>
      </c>
      <c r="K1959">
        <v>1254450706</v>
      </c>
      <c r="L1959" s="12">
        <f t="shared" si="121"/>
        <v>40088.105393518519</v>
      </c>
      <c r="M1959" t="b">
        <v>0</v>
      </c>
      <c r="N1959">
        <v>11</v>
      </c>
      <c r="O1959" t="b">
        <v>0</v>
      </c>
      <c r="P1959" t="s">
        <v>8278</v>
      </c>
      <c r="Q1959" s="10">
        <f t="shared" si="122"/>
        <v>24.02</v>
      </c>
      <c r="R1959">
        <f t="shared" si="123"/>
        <v>109.18181818181819</v>
      </c>
      <c r="S1959" t="s">
        <v>8329</v>
      </c>
      <c r="T1959" t="s">
        <v>8332</v>
      </c>
    </row>
    <row r="1960" spans="1:20" ht="58" x14ac:dyDescent="0.3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 s="9">
        <f t="shared" si="120"/>
        <v>42268.723738425921</v>
      </c>
      <c r="K1960">
        <v>1441128131</v>
      </c>
      <c r="L1960" s="12">
        <f t="shared" si="121"/>
        <v>42248.723738425921</v>
      </c>
      <c r="M1960" t="b">
        <v>0</v>
      </c>
      <c r="N1960">
        <v>0</v>
      </c>
      <c r="O1960" t="b">
        <v>0</v>
      </c>
      <c r="P1960" t="s">
        <v>8278</v>
      </c>
      <c r="Q1960" s="10">
        <f t="shared" si="122"/>
        <v>0</v>
      </c>
      <c r="R1960" t="e">
        <f t="shared" si="123"/>
        <v>#DIV/0!</v>
      </c>
      <c r="S1960" t="s">
        <v>8329</v>
      </c>
      <c r="T1960" t="s">
        <v>8332</v>
      </c>
    </row>
    <row r="1961" spans="1:20" ht="43.5" x14ac:dyDescent="0.3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 s="9">
        <f t="shared" si="120"/>
        <v>40535.232916666668</v>
      </c>
      <c r="K1961">
        <v>1290490524</v>
      </c>
      <c r="L1961" s="12">
        <f t="shared" si="121"/>
        <v>40505.232916666668</v>
      </c>
      <c r="M1961" t="b">
        <v>0</v>
      </c>
      <c r="N1961">
        <v>2</v>
      </c>
      <c r="O1961" t="b">
        <v>0</v>
      </c>
      <c r="P1961" t="s">
        <v>8278</v>
      </c>
      <c r="Q1961" s="10">
        <f t="shared" si="122"/>
        <v>1.3</v>
      </c>
      <c r="R1961">
        <f t="shared" si="123"/>
        <v>32.5</v>
      </c>
      <c r="S1961" t="s">
        <v>8329</v>
      </c>
      <c r="T1961" t="s">
        <v>8332</v>
      </c>
    </row>
    <row r="1962" spans="1:20" ht="58" x14ac:dyDescent="0.3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 s="9">
        <f t="shared" si="120"/>
        <v>42431.935590277775</v>
      </c>
      <c r="K1962">
        <v>1451773635</v>
      </c>
      <c r="L1962" s="12">
        <f t="shared" si="121"/>
        <v>42371.935590277775</v>
      </c>
      <c r="M1962" t="b">
        <v>0</v>
      </c>
      <c r="N1962">
        <v>24</v>
      </c>
      <c r="O1962" t="b">
        <v>0</v>
      </c>
      <c r="P1962" t="s">
        <v>8279</v>
      </c>
      <c r="Q1962" s="10">
        <f t="shared" si="122"/>
        <v>40.020000000000003</v>
      </c>
      <c r="R1962">
        <f t="shared" si="123"/>
        <v>83.375</v>
      </c>
      <c r="S1962" t="s">
        <v>8329</v>
      </c>
      <c r="T1962" t="s">
        <v>8333</v>
      </c>
    </row>
    <row r="1963" spans="1:20" ht="29" x14ac:dyDescent="0.3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 s="9">
        <f t="shared" si="120"/>
        <v>42459.807893518519</v>
      </c>
      <c r="K1963">
        <v>1456777402</v>
      </c>
      <c r="L1963" s="12">
        <f t="shared" si="121"/>
        <v>42429.84956018519</v>
      </c>
      <c r="M1963" t="b">
        <v>0</v>
      </c>
      <c r="N1963">
        <v>2</v>
      </c>
      <c r="O1963" t="b">
        <v>0</v>
      </c>
      <c r="P1963" t="s">
        <v>8278</v>
      </c>
      <c r="Q1963" s="10">
        <f t="shared" si="122"/>
        <v>0.42</v>
      </c>
      <c r="R1963">
        <f t="shared" si="123"/>
        <v>10.5</v>
      </c>
      <c r="S1963" t="s">
        <v>8329</v>
      </c>
      <c r="T1963" t="s">
        <v>8332</v>
      </c>
    </row>
    <row r="1964" spans="1:20" ht="43.5" x14ac:dyDescent="0.3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 s="9">
        <f t="shared" si="120"/>
        <v>41175.100694444445</v>
      </c>
      <c r="K1964">
        <v>1346180780</v>
      </c>
      <c r="L1964" s="12">
        <f t="shared" si="121"/>
        <v>41149.796064814815</v>
      </c>
      <c r="M1964" t="b">
        <v>0</v>
      </c>
      <c r="N1964">
        <v>4</v>
      </c>
      <c r="O1964" t="b">
        <v>0</v>
      </c>
      <c r="P1964" t="s">
        <v>8278</v>
      </c>
      <c r="Q1964" s="10">
        <f t="shared" si="122"/>
        <v>3.2</v>
      </c>
      <c r="R1964">
        <f t="shared" si="123"/>
        <v>40</v>
      </c>
      <c r="S1964" t="s">
        <v>8329</v>
      </c>
      <c r="T1964" t="s">
        <v>8332</v>
      </c>
    </row>
    <row r="1965" spans="1:20" ht="58" x14ac:dyDescent="0.3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 s="9">
        <f t="shared" si="120"/>
        <v>41834.104166666664</v>
      </c>
      <c r="K1965">
        <v>1402612730</v>
      </c>
      <c r="L1965" s="12">
        <f t="shared" si="121"/>
        <v>41802.94363425926</v>
      </c>
      <c r="M1965" t="b">
        <v>0</v>
      </c>
      <c r="N1965">
        <v>1</v>
      </c>
      <c r="O1965" t="b">
        <v>0</v>
      </c>
      <c r="P1965" t="s">
        <v>8278</v>
      </c>
      <c r="Q1965" s="10">
        <f t="shared" si="122"/>
        <v>0.6</v>
      </c>
      <c r="R1965">
        <f t="shared" si="123"/>
        <v>30</v>
      </c>
      <c r="S1965" t="s">
        <v>8329</v>
      </c>
      <c r="T1965" t="s">
        <v>8332</v>
      </c>
    </row>
    <row r="1966" spans="1:20" ht="43.5" x14ac:dyDescent="0.3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 s="9">
        <f t="shared" si="120"/>
        <v>41763.25</v>
      </c>
      <c r="K1966">
        <v>1396633284</v>
      </c>
      <c r="L1966" s="12">
        <f t="shared" si="121"/>
        <v>41733.737083333333</v>
      </c>
      <c r="M1966" t="b">
        <v>0</v>
      </c>
      <c r="N1966">
        <v>30</v>
      </c>
      <c r="O1966" t="b">
        <v>0</v>
      </c>
      <c r="P1966" t="s">
        <v>8278</v>
      </c>
      <c r="Q1966" s="10">
        <f t="shared" si="122"/>
        <v>30.4</v>
      </c>
      <c r="R1966">
        <f t="shared" si="123"/>
        <v>50.666666666666664</v>
      </c>
      <c r="S1966" t="s">
        <v>8329</v>
      </c>
      <c r="T1966" t="s">
        <v>8332</v>
      </c>
    </row>
    <row r="1967" spans="1:20" ht="43.5" x14ac:dyDescent="0.3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 s="9">
        <f t="shared" si="120"/>
        <v>42386.750706018516</v>
      </c>
      <c r="K1967">
        <v>1450461661</v>
      </c>
      <c r="L1967" s="12">
        <f t="shared" si="121"/>
        <v>42356.750706018516</v>
      </c>
      <c r="M1967" t="b">
        <v>0</v>
      </c>
      <c r="N1967">
        <v>24</v>
      </c>
      <c r="O1967" t="b">
        <v>0</v>
      </c>
      <c r="P1967" t="s">
        <v>8273</v>
      </c>
      <c r="Q1967" s="10">
        <f t="shared" si="122"/>
        <v>28.04</v>
      </c>
      <c r="R1967">
        <f t="shared" si="123"/>
        <v>58.416666666666664</v>
      </c>
      <c r="S1967" t="s">
        <v>8323</v>
      </c>
      <c r="T1967" t="s">
        <v>8325</v>
      </c>
    </row>
    <row r="1968" spans="1:20" ht="58" x14ac:dyDescent="0.3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 s="9">
        <f t="shared" si="120"/>
        <v>42758.207638888889</v>
      </c>
      <c r="K1968">
        <v>1481951853</v>
      </c>
      <c r="L1968" s="12">
        <f t="shared" si="121"/>
        <v>42721.220520833333</v>
      </c>
      <c r="M1968" t="b">
        <v>0</v>
      </c>
      <c r="N1968">
        <v>14</v>
      </c>
      <c r="O1968" t="b">
        <v>0</v>
      </c>
      <c r="P1968" t="s">
        <v>8273</v>
      </c>
      <c r="Q1968" s="10">
        <f t="shared" si="122"/>
        <v>45.92</v>
      </c>
      <c r="R1968">
        <f t="shared" si="123"/>
        <v>164</v>
      </c>
      <c r="S1968" t="s">
        <v>8323</v>
      </c>
      <c r="T1968" t="s">
        <v>8325</v>
      </c>
    </row>
    <row r="1969" spans="1:20" ht="58" x14ac:dyDescent="0.3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 s="9">
        <f t="shared" si="120"/>
        <v>42644.356770833328</v>
      </c>
      <c r="K1969">
        <v>1472718825</v>
      </c>
      <c r="L1969" s="12">
        <f t="shared" si="121"/>
        <v>42614.356770833328</v>
      </c>
      <c r="M1969" t="b">
        <v>0</v>
      </c>
      <c r="N1969">
        <v>0</v>
      </c>
      <c r="O1969" t="b">
        <v>0</v>
      </c>
      <c r="P1969" t="s">
        <v>8273</v>
      </c>
      <c r="Q1969" s="10">
        <f t="shared" si="122"/>
        <v>0</v>
      </c>
      <c r="R1969" t="e">
        <f t="shared" si="123"/>
        <v>#DIV/0!</v>
      </c>
      <c r="S1969" t="s">
        <v>8323</v>
      </c>
      <c r="T1969" t="s">
        <v>8325</v>
      </c>
    </row>
    <row r="1970" spans="1:20" ht="72.5" x14ac:dyDescent="0.3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 s="9">
        <f t="shared" si="120"/>
        <v>42563.785416666666</v>
      </c>
      <c r="K1970">
        <v>1466186988</v>
      </c>
      <c r="L1970" s="12">
        <f t="shared" si="121"/>
        <v>42538.75680555556</v>
      </c>
      <c r="M1970" t="b">
        <v>0</v>
      </c>
      <c r="N1970">
        <v>7</v>
      </c>
      <c r="O1970" t="b">
        <v>0</v>
      </c>
      <c r="P1970" t="s">
        <v>8273</v>
      </c>
      <c r="Q1970" s="10">
        <f t="shared" si="122"/>
        <v>4.24</v>
      </c>
      <c r="R1970">
        <f t="shared" si="123"/>
        <v>30.285714285714285</v>
      </c>
      <c r="S1970" t="s">
        <v>8323</v>
      </c>
      <c r="T1970" t="s">
        <v>8325</v>
      </c>
    </row>
    <row r="1971" spans="1:20" ht="29" x14ac:dyDescent="0.3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 s="9">
        <f t="shared" si="120"/>
        <v>41971.144641203704</v>
      </c>
      <c r="K1971">
        <v>1414549697</v>
      </c>
      <c r="L1971" s="12">
        <f t="shared" si="121"/>
        <v>41941.10297453704</v>
      </c>
      <c r="M1971" t="b">
        <v>0</v>
      </c>
      <c r="N1971">
        <v>8</v>
      </c>
      <c r="O1971" t="b">
        <v>0</v>
      </c>
      <c r="P1971" t="s">
        <v>8273</v>
      </c>
      <c r="Q1971" s="10">
        <f t="shared" si="122"/>
        <v>1.3</v>
      </c>
      <c r="R1971">
        <f t="shared" si="123"/>
        <v>8.125</v>
      </c>
      <c r="S1971" t="s">
        <v>8323</v>
      </c>
      <c r="T1971" t="s">
        <v>8325</v>
      </c>
    </row>
    <row r="1972" spans="1:20" ht="58" x14ac:dyDescent="0.3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 s="9">
        <f t="shared" si="120"/>
        <v>42765.720057870371</v>
      </c>
      <c r="K1972">
        <v>1481908613</v>
      </c>
      <c r="L1972" s="12">
        <f t="shared" si="121"/>
        <v>42720.720057870371</v>
      </c>
      <c r="M1972" t="b">
        <v>0</v>
      </c>
      <c r="N1972">
        <v>4</v>
      </c>
      <c r="O1972" t="b">
        <v>0</v>
      </c>
      <c r="P1972" t="s">
        <v>8273</v>
      </c>
      <c r="Q1972" s="10">
        <f t="shared" si="122"/>
        <v>104</v>
      </c>
      <c r="R1972">
        <f t="shared" si="123"/>
        <v>1300</v>
      </c>
      <c r="S1972" t="s">
        <v>8323</v>
      </c>
      <c r="T1972" t="s">
        <v>8325</v>
      </c>
    </row>
    <row r="1973" spans="1:20" ht="58" x14ac:dyDescent="0.3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 s="9">
        <f t="shared" si="120"/>
        <v>42759.440416666665</v>
      </c>
      <c r="K1973">
        <v>1481366052</v>
      </c>
      <c r="L1973" s="12">
        <f t="shared" si="121"/>
        <v>42714.440416666665</v>
      </c>
      <c r="M1973" t="b">
        <v>0</v>
      </c>
      <c r="N1973">
        <v>775</v>
      </c>
      <c r="O1973" t="b">
        <v>0</v>
      </c>
      <c r="P1973" t="s">
        <v>8273</v>
      </c>
      <c r="Q1973" s="10">
        <f t="shared" si="122"/>
        <v>21535.021000000001</v>
      </c>
      <c r="R1973">
        <f t="shared" si="123"/>
        <v>1389.3561935483872</v>
      </c>
      <c r="S1973" t="s">
        <v>8323</v>
      </c>
      <c r="T1973" t="s">
        <v>8325</v>
      </c>
    </row>
    <row r="1974" spans="1:20" ht="43.5" x14ac:dyDescent="0.3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 s="9">
        <f t="shared" si="120"/>
        <v>42587.165972222225</v>
      </c>
      <c r="K1974">
        <v>1467604804</v>
      </c>
      <c r="L1974" s="12">
        <f t="shared" si="121"/>
        <v>42555.166712962964</v>
      </c>
      <c r="M1974" t="b">
        <v>0</v>
      </c>
      <c r="N1974">
        <v>166</v>
      </c>
      <c r="O1974" t="b">
        <v>1</v>
      </c>
      <c r="P1974" t="s">
        <v>8280</v>
      </c>
      <c r="Q1974" s="10">
        <f t="shared" si="122"/>
        <v>130.0018</v>
      </c>
      <c r="R1974">
        <f t="shared" si="123"/>
        <v>39.157168674698795</v>
      </c>
      <c r="S1974" t="s">
        <v>8329</v>
      </c>
      <c r="T1974" t="s">
        <v>8334</v>
      </c>
    </row>
    <row r="1975" spans="1:20" ht="43.5" x14ac:dyDescent="0.3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 s="9">
        <f t="shared" si="120"/>
        <v>42109.913113425922</v>
      </c>
      <c r="K1975">
        <v>1426542893</v>
      </c>
      <c r="L1975" s="12">
        <f t="shared" si="121"/>
        <v>42079.913113425922</v>
      </c>
      <c r="M1975" t="b">
        <v>0</v>
      </c>
      <c r="N1975">
        <v>1</v>
      </c>
      <c r="O1975" t="b">
        <v>0</v>
      </c>
      <c r="P1975" t="s">
        <v>8281</v>
      </c>
      <c r="Q1975" s="10">
        <f t="shared" si="122"/>
        <v>1</v>
      </c>
      <c r="R1975">
        <f t="shared" si="123"/>
        <v>50</v>
      </c>
      <c r="S1975" t="s">
        <v>8335</v>
      </c>
      <c r="T1975" t="s">
        <v>8336</v>
      </c>
    </row>
    <row r="1976" spans="1:20" ht="58" x14ac:dyDescent="0.3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 s="9">
        <f t="shared" si="120"/>
        <v>42137.836435185185</v>
      </c>
      <c r="K1976">
        <v>1428955468</v>
      </c>
      <c r="L1976" s="12">
        <f t="shared" si="121"/>
        <v>42107.836435185185</v>
      </c>
      <c r="M1976" t="b">
        <v>0</v>
      </c>
      <c r="N1976">
        <v>1</v>
      </c>
      <c r="O1976" t="b">
        <v>0</v>
      </c>
      <c r="P1976" t="s">
        <v>8282</v>
      </c>
      <c r="Q1976" s="10">
        <f t="shared" si="122"/>
        <v>0.5</v>
      </c>
      <c r="R1976">
        <f t="shared" si="123"/>
        <v>25</v>
      </c>
      <c r="S1976" t="s">
        <v>8337</v>
      </c>
      <c r="T1976" t="s">
        <v>8338</v>
      </c>
    </row>
    <row r="1977" spans="1:20" ht="43.5" x14ac:dyDescent="0.3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 s="9">
        <f t="shared" si="120"/>
        <v>41748.5237037037</v>
      </c>
      <c r="K1977">
        <v>1395318848</v>
      </c>
      <c r="L1977" s="12">
        <f t="shared" si="121"/>
        <v>41718.5237037037</v>
      </c>
      <c r="M1977" t="b">
        <v>0</v>
      </c>
      <c r="N1977">
        <v>3</v>
      </c>
      <c r="O1977" t="b">
        <v>0</v>
      </c>
      <c r="P1977" t="s">
        <v>8282</v>
      </c>
      <c r="Q1977" s="10">
        <f t="shared" si="122"/>
        <v>0.22</v>
      </c>
      <c r="R1977">
        <f t="shared" si="123"/>
        <v>3.6666666666666665</v>
      </c>
      <c r="S1977" t="s">
        <v>8337</v>
      </c>
      <c r="T1977" t="s">
        <v>8338</v>
      </c>
    </row>
    <row r="1978" spans="1:20" ht="43.5" x14ac:dyDescent="0.3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 s="9">
        <f t="shared" si="120"/>
        <v>41969.038194444445</v>
      </c>
      <c r="K1978">
        <v>1411775700</v>
      </c>
      <c r="L1978" s="12">
        <f t="shared" si="121"/>
        <v>41908.996527777781</v>
      </c>
      <c r="M1978" t="b">
        <v>0</v>
      </c>
      <c r="N1978">
        <v>3</v>
      </c>
      <c r="O1978" t="b">
        <v>0</v>
      </c>
      <c r="P1978" t="s">
        <v>8283</v>
      </c>
      <c r="Q1978" s="10">
        <f t="shared" si="122"/>
        <v>0.22</v>
      </c>
      <c r="R1978">
        <f t="shared" si="123"/>
        <v>3.6666666666666665</v>
      </c>
      <c r="S1978" t="s">
        <v>8337</v>
      </c>
      <c r="T1978" t="s">
        <v>8339</v>
      </c>
    </row>
    <row r="1979" spans="1:20" ht="43.5" x14ac:dyDescent="0.3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 s="9">
        <f t="shared" si="120"/>
        <v>42222.462048611109</v>
      </c>
      <c r="K1979">
        <v>1436267121</v>
      </c>
      <c r="L1979" s="12">
        <f t="shared" si="121"/>
        <v>42192.462048611109</v>
      </c>
      <c r="M1979" t="b">
        <v>0</v>
      </c>
      <c r="N1979">
        <v>0</v>
      </c>
      <c r="O1979" t="b">
        <v>0</v>
      </c>
      <c r="P1979" t="s">
        <v>8283</v>
      </c>
      <c r="Q1979" s="10">
        <f t="shared" si="122"/>
        <v>0</v>
      </c>
      <c r="R1979" t="e">
        <f t="shared" si="123"/>
        <v>#DIV/0!</v>
      </c>
      <c r="S1979" t="s">
        <v>8337</v>
      </c>
      <c r="T1979" t="s">
        <v>8339</v>
      </c>
    </row>
    <row r="1980" spans="1:20" ht="43.5" x14ac:dyDescent="0.3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 s="9">
        <f t="shared" si="120"/>
        <v>42253.108865740738</v>
      </c>
      <c r="K1980">
        <v>1438915006</v>
      </c>
      <c r="L1980" s="12">
        <f t="shared" si="121"/>
        <v>42223.108865740738</v>
      </c>
      <c r="M1980" t="b">
        <v>0</v>
      </c>
      <c r="N1980">
        <v>3</v>
      </c>
      <c r="O1980" t="b">
        <v>0</v>
      </c>
      <c r="P1980" t="s">
        <v>8284</v>
      </c>
      <c r="Q1980" s="10">
        <f t="shared" si="122"/>
        <v>6.5</v>
      </c>
      <c r="R1980">
        <f t="shared" si="123"/>
        <v>108.33333333333333</v>
      </c>
      <c r="S1980" t="s">
        <v>8340</v>
      </c>
      <c r="T1980" t="s">
        <v>8341</v>
      </c>
    </row>
    <row r="1981" spans="1:20" ht="43.5" x14ac:dyDescent="0.3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 s="9">
        <f t="shared" si="120"/>
        <v>41789.923101851848</v>
      </c>
      <c r="K1981">
        <v>1398895756</v>
      </c>
      <c r="L1981" s="12">
        <f t="shared" si="121"/>
        <v>41759.923101851848</v>
      </c>
      <c r="M1981" t="b">
        <v>0</v>
      </c>
      <c r="N1981">
        <v>549</v>
      </c>
      <c r="O1981" t="b">
        <v>1</v>
      </c>
      <c r="P1981" t="s">
        <v>8285</v>
      </c>
      <c r="Q1981" s="10">
        <f t="shared" si="122"/>
        <v>786.0802000000001</v>
      </c>
      <c r="R1981">
        <f t="shared" si="123"/>
        <v>71.592003642987251</v>
      </c>
      <c r="S1981" t="s">
        <v>8342</v>
      </c>
      <c r="T1981" t="s">
        <v>8343</v>
      </c>
    </row>
    <row r="1982" spans="1:20" ht="43.5" x14ac:dyDescent="0.3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 s="9">
        <f t="shared" si="120"/>
        <v>40814.729259259257</v>
      </c>
      <c r="K1982">
        <v>1312047008</v>
      </c>
      <c r="L1982" s="12">
        <f t="shared" si="121"/>
        <v>40754.729259259257</v>
      </c>
      <c r="M1982" t="b">
        <v>0</v>
      </c>
      <c r="N1982">
        <v>24</v>
      </c>
      <c r="O1982" t="b">
        <v>0</v>
      </c>
      <c r="P1982" t="s">
        <v>8286</v>
      </c>
      <c r="Q1982" s="10">
        <f t="shared" si="122"/>
        <v>29.299999999999997</v>
      </c>
      <c r="R1982">
        <f t="shared" si="123"/>
        <v>61.041666666666664</v>
      </c>
      <c r="S1982" t="s">
        <v>8329</v>
      </c>
      <c r="T1982" t="s">
        <v>8344</v>
      </c>
    </row>
    <row r="1983" spans="1:20" ht="43.5" x14ac:dyDescent="0.3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 s="9">
        <f t="shared" si="120"/>
        <v>42244.041666666672</v>
      </c>
      <c r="K1983">
        <v>1436394968</v>
      </c>
      <c r="L1983" s="12">
        <f t="shared" si="121"/>
        <v>42193.941759259258</v>
      </c>
      <c r="M1983" t="b">
        <v>0</v>
      </c>
      <c r="N1983">
        <v>0</v>
      </c>
      <c r="O1983" t="b">
        <v>0</v>
      </c>
      <c r="P1983" t="s">
        <v>8286</v>
      </c>
      <c r="Q1983" s="10">
        <f t="shared" si="122"/>
        <v>0</v>
      </c>
      <c r="R1983" t="e">
        <f t="shared" si="123"/>
        <v>#DIV/0!</v>
      </c>
      <c r="S1983" t="s">
        <v>8329</v>
      </c>
      <c r="T1983" t="s">
        <v>8344</v>
      </c>
    </row>
    <row r="1984" spans="1:20" ht="43.5" x14ac:dyDescent="0.3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 s="9">
        <f t="shared" si="120"/>
        <v>41553.848032407412</v>
      </c>
      <c r="K1984">
        <v>1377030070</v>
      </c>
      <c r="L1984" s="12">
        <f t="shared" si="121"/>
        <v>41506.848032407412</v>
      </c>
      <c r="M1984" t="b">
        <v>0</v>
      </c>
      <c r="N1984">
        <v>1</v>
      </c>
      <c r="O1984" t="b">
        <v>0</v>
      </c>
      <c r="P1984" t="s">
        <v>8286</v>
      </c>
      <c r="Q1984" s="10">
        <f t="shared" si="122"/>
        <v>0.8</v>
      </c>
      <c r="R1984">
        <f t="shared" si="123"/>
        <v>40</v>
      </c>
      <c r="S1984" t="s">
        <v>8329</v>
      </c>
      <c r="T1984" t="s">
        <v>8344</v>
      </c>
    </row>
    <row r="1985" spans="1:20" ht="58" x14ac:dyDescent="0.3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 s="9">
        <f t="shared" si="120"/>
        <v>41946.249305555553</v>
      </c>
      <c r="K1985">
        <v>1413057980</v>
      </c>
      <c r="L1985" s="12">
        <f t="shared" si="121"/>
        <v>41923.837731481479</v>
      </c>
      <c r="M1985" t="b">
        <v>0</v>
      </c>
      <c r="N1985">
        <v>34</v>
      </c>
      <c r="O1985" t="b">
        <v>0</v>
      </c>
      <c r="P1985" t="s">
        <v>8286</v>
      </c>
      <c r="Q1985" s="10">
        <f t="shared" si="122"/>
        <v>50.739999999999995</v>
      </c>
      <c r="R1985">
        <f t="shared" si="123"/>
        <v>74.617647058823536</v>
      </c>
      <c r="S1985" t="s">
        <v>8329</v>
      </c>
      <c r="T1985" t="s">
        <v>8344</v>
      </c>
    </row>
    <row r="1986" spans="1:20" ht="43.5" x14ac:dyDescent="0.3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 s="9">
        <f t="shared" ref="J1986:J2049" si="124">(((I1986/60)/60)/24)+DATE(1970,1,1)</f>
        <v>41097.74086805556</v>
      </c>
      <c r="K1986">
        <v>1339091211</v>
      </c>
      <c r="L1986" s="12">
        <f t="shared" ref="L1986:L2049" si="125">(((K1986/60)/60)/24)+DATE(1970,1,1)</f>
        <v>41067.74086805556</v>
      </c>
      <c r="M1986" t="b">
        <v>1</v>
      </c>
      <c r="N1986">
        <v>81</v>
      </c>
      <c r="O1986" t="b">
        <v>1</v>
      </c>
      <c r="P1986" t="s">
        <v>8276</v>
      </c>
      <c r="Q1986" s="10">
        <f t="shared" ref="Q1986:Q2049" si="126">(E1986/D1986)*100</f>
        <v>104.44</v>
      </c>
      <c r="R1986">
        <f t="shared" ref="R1986:R2049" si="127">E1986/N1986</f>
        <v>64.46913580246914</v>
      </c>
      <c r="S1986" t="s">
        <v>8329</v>
      </c>
      <c r="T1986" t="s">
        <v>8330</v>
      </c>
    </row>
    <row r="1987" spans="1:20" ht="58" x14ac:dyDescent="0.3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 s="9">
        <f t="shared" si="124"/>
        <v>40344.166666666664</v>
      </c>
      <c r="K1987">
        <v>1270576379</v>
      </c>
      <c r="L1987" s="12">
        <f t="shared" si="125"/>
        <v>40274.745127314818</v>
      </c>
      <c r="M1987" t="b">
        <v>1</v>
      </c>
      <c r="N1987">
        <v>28</v>
      </c>
      <c r="O1987" t="b">
        <v>1</v>
      </c>
      <c r="P1987" t="s">
        <v>8276</v>
      </c>
      <c r="Q1987" s="10">
        <f t="shared" si="126"/>
        <v>106</v>
      </c>
      <c r="R1987">
        <f t="shared" si="127"/>
        <v>189.28571428571428</v>
      </c>
      <c r="S1987" t="s">
        <v>8329</v>
      </c>
      <c r="T1987" t="s">
        <v>8330</v>
      </c>
    </row>
    <row r="1988" spans="1:20" ht="43.5" x14ac:dyDescent="0.3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 s="9">
        <f t="shared" si="124"/>
        <v>42354.290972222225</v>
      </c>
      <c r="K1988">
        <v>1447055935</v>
      </c>
      <c r="L1988" s="12">
        <f t="shared" si="125"/>
        <v>42317.33258101852</v>
      </c>
      <c r="M1988" t="b">
        <v>0</v>
      </c>
      <c r="N1988">
        <v>172</v>
      </c>
      <c r="O1988" t="b">
        <v>1</v>
      </c>
      <c r="P1988" t="s">
        <v>8274</v>
      </c>
      <c r="Q1988" s="10">
        <f t="shared" si="126"/>
        <v>204.2</v>
      </c>
      <c r="R1988">
        <f t="shared" si="127"/>
        <v>59.360465116279073</v>
      </c>
      <c r="S1988" t="s">
        <v>8326</v>
      </c>
      <c r="T1988" t="s">
        <v>8327</v>
      </c>
    </row>
    <row r="1989" spans="1:20" ht="43.5" x14ac:dyDescent="0.3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 s="9">
        <f t="shared" si="124"/>
        <v>42364.013124999998</v>
      </c>
      <c r="K1989">
        <v>1448497134</v>
      </c>
      <c r="L1989" s="12">
        <f t="shared" si="125"/>
        <v>42334.013124999998</v>
      </c>
      <c r="M1989" t="b">
        <v>0</v>
      </c>
      <c r="N1989">
        <v>78</v>
      </c>
      <c r="O1989" t="b">
        <v>1</v>
      </c>
      <c r="P1989" t="s">
        <v>8274</v>
      </c>
      <c r="Q1989" s="10">
        <f t="shared" si="126"/>
        <v>104.05</v>
      </c>
      <c r="R1989">
        <f t="shared" si="127"/>
        <v>66.698717948717942</v>
      </c>
      <c r="S1989" t="s">
        <v>8326</v>
      </c>
      <c r="T1989" t="s">
        <v>8327</v>
      </c>
    </row>
    <row r="1990" spans="1:20" ht="43.5" x14ac:dyDescent="0.3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 s="9">
        <f t="shared" si="124"/>
        <v>42322.044560185182</v>
      </c>
      <c r="K1990">
        <v>1444867450</v>
      </c>
      <c r="L1990" s="12">
        <f t="shared" si="125"/>
        <v>42292.002893518518</v>
      </c>
      <c r="M1990" t="b">
        <v>0</v>
      </c>
      <c r="N1990">
        <v>90</v>
      </c>
      <c r="O1990" t="b">
        <v>1</v>
      </c>
      <c r="P1990" t="s">
        <v>8276</v>
      </c>
      <c r="Q1990" s="10">
        <f t="shared" si="126"/>
        <v>114.26</v>
      </c>
      <c r="R1990">
        <f t="shared" si="127"/>
        <v>63.477777777777774</v>
      </c>
      <c r="S1990" t="s">
        <v>8329</v>
      </c>
      <c r="T1990" t="s">
        <v>8330</v>
      </c>
    </row>
    <row r="1991" spans="1:20" ht="43.5" x14ac:dyDescent="0.3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 s="9">
        <f t="shared" si="124"/>
        <v>42170.190902777773</v>
      </c>
      <c r="K1991">
        <v>1432269294</v>
      </c>
      <c r="L1991" s="12">
        <f t="shared" si="125"/>
        <v>42146.190902777773</v>
      </c>
      <c r="M1991" t="b">
        <v>0</v>
      </c>
      <c r="N1991">
        <v>87</v>
      </c>
      <c r="O1991" t="b">
        <v>1</v>
      </c>
      <c r="P1991" t="s">
        <v>8276</v>
      </c>
      <c r="Q1991" s="10">
        <f t="shared" si="126"/>
        <v>110.7</v>
      </c>
      <c r="R1991">
        <f t="shared" si="127"/>
        <v>63.620689655172413</v>
      </c>
      <c r="S1991" t="s">
        <v>8329</v>
      </c>
      <c r="T1991" t="s">
        <v>8330</v>
      </c>
    </row>
    <row r="1992" spans="1:20" ht="58" x14ac:dyDescent="0.3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 s="9">
        <f t="shared" si="124"/>
        <v>42733.214409722219</v>
      </c>
      <c r="K1992">
        <v>1480396125</v>
      </c>
      <c r="L1992" s="12">
        <f t="shared" si="125"/>
        <v>42703.214409722219</v>
      </c>
      <c r="M1992" t="b">
        <v>0</v>
      </c>
      <c r="N1992">
        <v>73</v>
      </c>
      <c r="O1992" t="b">
        <v>1</v>
      </c>
      <c r="P1992" t="s">
        <v>8276</v>
      </c>
      <c r="Q1992" s="10">
        <f t="shared" si="126"/>
        <v>107.1</v>
      </c>
      <c r="R1992">
        <f t="shared" si="127"/>
        <v>73.356164383561648</v>
      </c>
      <c r="S1992" t="s">
        <v>8329</v>
      </c>
      <c r="T1992" t="s">
        <v>8330</v>
      </c>
    </row>
    <row r="1993" spans="1:20" ht="43.5" x14ac:dyDescent="0.3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 s="9">
        <f t="shared" si="124"/>
        <v>42660.676388888889</v>
      </c>
      <c r="K1993">
        <v>1474469117</v>
      </c>
      <c r="L1993" s="12">
        <f t="shared" si="125"/>
        <v>42634.614780092597</v>
      </c>
      <c r="M1993" t="b">
        <v>0</v>
      </c>
      <c r="N1993">
        <v>112</v>
      </c>
      <c r="O1993" t="b">
        <v>1</v>
      </c>
      <c r="P1993" t="s">
        <v>8276</v>
      </c>
      <c r="Q1993" s="10">
        <f t="shared" si="126"/>
        <v>134.8074</v>
      </c>
      <c r="R1993">
        <f t="shared" si="127"/>
        <v>60.181874999999998</v>
      </c>
      <c r="S1993" t="s">
        <v>8329</v>
      </c>
      <c r="T1993" t="s">
        <v>8330</v>
      </c>
    </row>
    <row r="1994" spans="1:20" ht="58" x14ac:dyDescent="0.3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 s="9">
        <f t="shared" si="124"/>
        <v>42631.851678240739</v>
      </c>
      <c r="K1994">
        <v>1471638385</v>
      </c>
      <c r="L1994" s="12">
        <f t="shared" si="125"/>
        <v>42601.851678240739</v>
      </c>
      <c r="M1994" t="b">
        <v>0</v>
      </c>
      <c r="N1994">
        <v>4</v>
      </c>
      <c r="O1994" t="b">
        <v>0</v>
      </c>
      <c r="P1994" t="s">
        <v>8287</v>
      </c>
      <c r="Q1994" s="10">
        <f t="shared" si="126"/>
        <v>8.3800000000000008</v>
      </c>
      <c r="R1994">
        <f t="shared" si="127"/>
        <v>104.75</v>
      </c>
      <c r="S1994" t="s">
        <v>8326</v>
      </c>
      <c r="T1994" t="s">
        <v>8345</v>
      </c>
    </row>
    <row r="1995" spans="1:20" ht="43.5" x14ac:dyDescent="0.3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 s="9">
        <f t="shared" si="124"/>
        <v>41992.813518518517</v>
      </c>
      <c r="K1995">
        <v>1416339088</v>
      </c>
      <c r="L1995" s="12">
        <f t="shared" si="125"/>
        <v>41961.813518518517</v>
      </c>
      <c r="M1995" t="b">
        <v>0</v>
      </c>
      <c r="N1995">
        <v>5</v>
      </c>
      <c r="O1995" t="b">
        <v>0</v>
      </c>
      <c r="P1995" t="s">
        <v>8287</v>
      </c>
      <c r="Q1995" s="10">
        <f t="shared" si="126"/>
        <v>8.06</v>
      </c>
      <c r="R1995">
        <f t="shared" si="127"/>
        <v>80.599999999999994</v>
      </c>
      <c r="S1995" t="s">
        <v>8326</v>
      </c>
      <c r="T1995" t="s">
        <v>8345</v>
      </c>
    </row>
    <row r="1996" spans="1:20" x14ac:dyDescent="0.3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 s="9">
        <f t="shared" si="124"/>
        <v>42738.668576388889</v>
      </c>
      <c r="K1996">
        <v>1480867365</v>
      </c>
      <c r="L1996" s="12">
        <f t="shared" si="125"/>
        <v>42708.668576388889</v>
      </c>
      <c r="M1996" t="b">
        <v>0</v>
      </c>
      <c r="N1996">
        <v>3</v>
      </c>
      <c r="O1996" t="b">
        <v>0</v>
      </c>
      <c r="P1996" t="s">
        <v>8287</v>
      </c>
      <c r="Q1996" s="10">
        <f t="shared" si="126"/>
        <v>2.9000000000000004</v>
      </c>
      <c r="R1996">
        <f t="shared" si="127"/>
        <v>48.333333333333336</v>
      </c>
      <c r="S1996" t="s">
        <v>8326</v>
      </c>
      <c r="T1996" t="s">
        <v>8345</v>
      </c>
    </row>
    <row r="1997" spans="1:20" ht="58" x14ac:dyDescent="0.3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 s="9">
        <f t="shared" si="124"/>
        <v>41862.166666666664</v>
      </c>
      <c r="K1997">
        <v>1405097760</v>
      </c>
      <c r="L1997" s="12">
        <f t="shared" si="125"/>
        <v>41831.705555555556</v>
      </c>
      <c r="M1997" t="b">
        <v>0</v>
      </c>
      <c r="N1997">
        <v>0</v>
      </c>
      <c r="O1997" t="b">
        <v>0</v>
      </c>
      <c r="P1997" t="s">
        <v>8287</v>
      </c>
      <c r="Q1997" s="10">
        <f t="shared" si="126"/>
        <v>0</v>
      </c>
      <c r="R1997" t="e">
        <f t="shared" si="127"/>
        <v>#DIV/0!</v>
      </c>
      <c r="S1997" t="s">
        <v>8326</v>
      </c>
      <c r="T1997" t="s">
        <v>8345</v>
      </c>
    </row>
    <row r="1998" spans="1:20" x14ac:dyDescent="0.3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 s="9">
        <f t="shared" si="124"/>
        <v>41321.661550925928</v>
      </c>
      <c r="K1998">
        <v>1358437958</v>
      </c>
      <c r="L1998" s="12">
        <f t="shared" si="125"/>
        <v>41291.661550925928</v>
      </c>
      <c r="M1998" t="b">
        <v>1</v>
      </c>
      <c r="N1998">
        <v>234</v>
      </c>
      <c r="O1998" t="b">
        <v>1</v>
      </c>
      <c r="P1998" t="s">
        <v>8288</v>
      </c>
      <c r="Q1998" s="10">
        <f t="shared" si="126"/>
        <v>163.19999999999999</v>
      </c>
      <c r="R1998">
        <f t="shared" si="127"/>
        <v>34.871794871794869</v>
      </c>
      <c r="S1998" t="s">
        <v>8326</v>
      </c>
      <c r="T1998" t="s">
        <v>8346</v>
      </c>
    </row>
    <row r="1999" spans="1:20" ht="43.5" x14ac:dyDescent="0.3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 s="9">
        <f t="shared" si="124"/>
        <v>41580.922974537039</v>
      </c>
      <c r="K1999">
        <v>1380838145</v>
      </c>
      <c r="L1999" s="12">
        <f t="shared" si="125"/>
        <v>41550.922974537039</v>
      </c>
      <c r="M1999" t="b">
        <v>0</v>
      </c>
      <c r="N1999">
        <v>6</v>
      </c>
      <c r="O1999" t="b">
        <v>0</v>
      </c>
      <c r="P1999" t="s">
        <v>8275</v>
      </c>
      <c r="Q1999" s="10">
        <f t="shared" si="126"/>
        <v>2.1</v>
      </c>
      <c r="R1999">
        <f t="shared" si="127"/>
        <v>17.5</v>
      </c>
      <c r="S1999" t="s">
        <v>8326</v>
      </c>
      <c r="T1999" t="s">
        <v>8328</v>
      </c>
    </row>
    <row r="2000" spans="1:20" ht="43.5" x14ac:dyDescent="0.3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 s="9">
        <f t="shared" si="124"/>
        <v>41159.32708333333</v>
      </c>
      <c r="K2000">
        <v>1345062936</v>
      </c>
      <c r="L2000" s="12">
        <f t="shared" si="125"/>
        <v>41136.85805555556</v>
      </c>
      <c r="M2000" t="b">
        <v>0</v>
      </c>
      <c r="N2000">
        <v>1</v>
      </c>
      <c r="O2000" t="b">
        <v>0</v>
      </c>
      <c r="P2000" t="s">
        <v>8275</v>
      </c>
      <c r="Q2000" s="10">
        <f t="shared" si="126"/>
        <v>0.1</v>
      </c>
      <c r="R2000">
        <f t="shared" si="127"/>
        <v>5</v>
      </c>
      <c r="S2000" t="s">
        <v>8326</v>
      </c>
      <c r="T2000" t="s">
        <v>8328</v>
      </c>
    </row>
    <row r="2001" spans="1:20" ht="43.5" x14ac:dyDescent="0.3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 s="9">
        <f t="shared" si="124"/>
        <v>41228.653379629628</v>
      </c>
      <c r="K2001">
        <v>1350398452</v>
      </c>
      <c r="L2001" s="12">
        <f t="shared" si="125"/>
        <v>41198.611712962964</v>
      </c>
      <c r="M2001" t="b">
        <v>0</v>
      </c>
      <c r="N2001">
        <v>0</v>
      </c>
      <c r="O2001" t="b">
        <v>0</v>
      </c>
      <c r="P2001" t="s">
        <v>8275</v>
      </c>
      <c r="Q2001" s="10">
        <f t="shared" si="126"/>
        <v>0</v>
      </c>
      <c r="R2001" t="e">
        <f t="shared" si="127"/>
        <v>#DIV/0!</v>
      </c>
      <c r="S2001" t="s">
        <v>8326</v>
      </c>
      <c r="T2001" t="s">
        <v>8328</v>
      </c>
    </row>
    <row r="2002" spans="1:20" ht="58" x14ac:dyDescent="0.3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 s="9">
        <f t="shared" si="124"/>
        <v>42097.651388888888</v>
      </c>
      <c r="K2002">
        <v>1425489613</v>
      </c>
      <c r="L2002" s="12">
        <f t="shared" si="125"/>
        <v>42067.722372685181</v>
      </c>
      <c r="M2002" t="b">
        <v>0</v>
      </c>
      <c r="N2002">
        <v>11</v>
      </c>
      <c r="O2002" t="b">
        <v>0</v>
      </c>
      <c r="P2002" t="s">
        <v>8275</v>
      </c>
      <c r="Q2002" s="10">
        <f t="shared" si="126"/>
        <v>8.9</v>
      </c>
      <c r="R2002">
        <f t="shared" si="127"/>
        <v>40.454545454545453</v>
      </c>
      <c r="S2002" t="s">
        <v>8326</v>
      </c>
      <c r="T2002" t="s">
        <v>8328</v>
      </c>
    </row>
    <row r="2003" spans="1:20" ht="43.5" x14ac:dyDescent="0.3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 s="9">
        <f t="shared" si="124"/>
        <v>42415.625</v>
      </c>
      <c r="K2003">
        <v>1453461865</v>
      </c>
      <c r="L2003" s="12">
        <f t="shared" si="125"/>
        <v>42391.475289351853</v>
      </c>
      <c r="M2003" t="b">
        <v>1</v>
      </c>
      <c r="N2003">
        <v>294</v>
      </c>
      <c r="O2003" t="b">
        <v>1</v>
      </c>
      <c r="P2003" t="s">
        <v>8285</v>
      </c>
      <c r="Q2003" s="10">
        <f t="shared" si="126"/>
        <v>484.02000000000004</v>
      </c>
      <c r="R2003">
        <f t="shared" si="127"/>
        <v>82.316326530612244</v>
      </c>
      <c r="S2003" t="s">
        <v>8342</v>
      </c>
      <c r="T2003" t="s">
        <v>8343</v>
      </c>
    </row>
    <row r="2004" spans="1:20" ht="29" x14ac:dyDescent="0.3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 s="9">
        <f t="shared" si="124"/>
        <v>42185.879259259258</v>
      </c>
      <c r="K2004">
        <v>1431810368</v>
      </c>
      <c r="L2004" s="12">
        <f t="shared" si="125"/>
        <v>42140.879259259258</v>
      </c>
      <c r="M2004" t="b">
        <v>0</v>
      </c>
      <c r="N2004">
        <v>10</v>
      </c>
      <c r="O2004" t="b">
        <v>0</v>
      </c>
      <c r="P2004" t="s">
        <v>8290</v>
      </c>
      <c r="Q2004" s="10">
        <f t="shared" si="126"/>
        <v>13</v>
      </c>
      <c r="R2004">
        <f t="shared" si="127"/>
        <v>65</v>
      </c>
      <c r="S2004" t="s">
        <v>8326</v>
      </c>
      <c r="T2004" t="s">
        <v>8348</v>
      </c>
    </row>
    <row r="2005" spans="1:20" ht="58" x14ac:dyDescent="0.3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 s="9">
        <f t="shared" si="124"/>
        <v>41835.21597222222</v>
      </c>
      <c r="K2005">
        <v>1401585752</v>
      </c>
      <c r="L2005" s="12">
        <f t="shared" si="125"/>
        <v>41791.057314814818</v>
      </c>
      <c r="M2005" t="b">
        <v>0</v>
      </c>
      <c r="N2005">
        <v>9</v>
      </c>
      <c r="O2005" t="b">
        <v>0</v>
      </c>
      <c r="P2005" t="s">
        <v>8291</v>
      </c>
      <c r="Q2005" s="10">
        <f t="shared" si="126"/>
        <v>7.3400000000000007</v>
      </c>
      <c r="R2005">
        <f t="shared" si="127"/>
        <v>40.777777777777779</v>
      </c>
      <c r="S2005" t="s">
        <v>8342</v>
      </c>
      <c r="T2005" t="s">
        <v>8349</v>
      </c>
    </row>
    <row r="2006" spans="1:20" ht="43.5" x14ac:dyDescent="0.3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 s="9">
        <f t="shared" si="124"/>
        <v>41854.708333333336</v>
      </c>
      <c r="K2006">
        <v>1401924769</v>
      </c>
      <c r="L2006" s="12">
        <f t="shared" si="125"/>
        <v>41794.981122685182</v>
      </c>
      <c r="M2006" t="b">
        <v>0</v>
      </c>
      <c r="N2006">
        <v>77</v>
      </c>
      <c r="O2006" t="b">
        <v>1</v>
      </c>
      <c r="P2006" t="s">
        <v>8276</v>
      </c>
      <c r="Q2006" s="10">
        <f t="shared" si="126"/>
        <v>102.69999999999999</v>
      </c>
      <c r="R2006">
        <f t="shared" si="127"/>
        <v>66.688311688311686</v>
      </c>
      <c r="S2006" t="s">
        <v>8329</v>
      </c>
      <c r="T2006" t="s">
        <v>8330</v>
      </c>
    </row>
    <row r="2007" spans="1:20" ht="43.5" x14ac:dyDescent="0.3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 s="9">
        <f t="shared" si="124"/>
        <v>41057.165972222225</v>
      </c>
      <c r="K2007">
        <v>1333550015</v>
      </c>
      <c r="L2007" s="12">
        <f t="shared" si="125"/>
        <v>41003.60665509259</v>
      </c>
      <c r="M2007" t="b">
        <v>0</v>
      </c>
      <c r="N2007">
        <v>37</v>
      </c>
      <c r="O2007" t="b">
        <v>1</v>
      </c>
      <c r="P2007" t="s">
        <v>8276</v>
      </c>
      <c r="Q2007" s="10">
        <f t="shared" si="126"/>
        <v>121.2</v>
      </c>
      <c r="R2007">
        <f t="shared" si="127"/>
        <v>163.78378378378378</v>
      </c>
      <c r="S2007" t="s">
        <v>8329</v>
      </c>
      <c r="T2007" t="s">
        <v>8330</v>
      </c>
    </row>
    <row r="2008" spans="1:20" ht="29" x14ac:dyDescent="0.3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 s="9">
        <f t="shared" si="124"/>
        <v>41176.824212962965</v>
      </c>
      <c r="K2008">
        <v>1345924012</v>
      </c>
      <c r="L2008" s="12">
        <f t="shared" si="125"/>
        <v>41146.824212962965</v>
      </c>
      <c r="M2008" t="b">
        <v>0</v>
      </c>
      <c r="N2008">
        <v>37</v>
      </c>
      <c r="O2008" t="b">
        <v>1</v>
      </c>
      <c r="P2008" t="s">
        <v>8292</v>
      </c>
      <c r="Q2008" s="10">
        <f t="shared" si="126"/>
        <v>124.70000000000002</v>
      </c>
      <c r="R2008">
        <f t="shared" si="127"/>
        <v>168.51351351351352</v>
      </c>
      <c r="S2008" t="s">
        <v>8329</v>
      </c>
      <c r="T2008" t="s">
        <v>8350</v>
      </c>
    </row>
    <row r="2009" spans="1:20" ht="43.5" x14ac:dyDescent="0.3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 s="9">
        <f t="shared" si="124"/>
        <v>41535.617361111108</v>
      </c>
      <c r="K2009">
        <v>1378306140</v>
      </c>
      <c r="L2009" s="12">
        <f t="shared" si="125"/>
        <v>41521.617361111108</v>
      </c>
      <c r="M2009" t="b">
        <v>0</v>
      </c>
      <c r="N2009">
        <v>10</v>
      </c>
      <c r="O2009" t="b">
        <v>1</v>
      </c>
      <c r="P2009" t="s">
        <v>8292</v>
      </c>
      <c r="Q2009" s="10">
        <f t="shared" si="126"/>
        <v>110.80000000000001</v>
      </c>
      <c r="R2009">
        <f t="shared" si="127"/>
        <v>554</v>
      </c>
      <c r="S2009" t="s">
        <v>8329</v>
      </c>
      <c r="T2009" t="s">
        <v>8350</v>
      </c>
    </row>
    <row r="2010" spans="1:20" ht="43.5" x14ac:dyDescent="0.3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 s="9">
        <f t="shared" si="124"/>
        <v>41069.409456018519</v>
      </c>
      <c r="K2010">
        <v>1336643377</v>
      </c>
      <c r="L2010" s="12">
        <f t="shared" si="125"/>
        <v>41039.409456018519</v>
      </c>
      <c r="M2010" t="b">
        <v>0</v>
      </c>
      <c r="N2010">
        <v>46</v>
      </c>
      <c r="O2010" t="b">
        <v>1</v>
      </c>
      <c r="P2010" t="s">
        <v>8292</v>
      </c>
      <c r="Q2010" s="10">
        <f t="shared" si="126"/>
        <v>104.71999999999998</v>
      </c>
      <c r="R2010">
        <f t="shared" si="127"/>
        <v>113.82608695652173</v>
      </c>
      <c r="S2010" t="s">
        <v>8329</v>
      </c>
      <c r="T2010" t="s">
        <v>8350</v>
      </c>
    </row>
    <row r="2011" spans="1:20" ht="43.5" x14ac:dyDescent="0.3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 s="9">
        <f t="shared" si="124"/>
        <v>40657.834444444445</v>
      </c>
      <c r="K2011">
        <v>1300996896</v>
      </c>
      <c r="L2011" s="12">
        <f t="shared" si="125"/>
        <v>40626.834444444445</v>
      </c>
      <c r="M2011" t="b">
        <v>0</v>
      </c>
      <c r="N2011">
        <v>168</v>
      </c>
      <c r="O2011" t="b">
        <v>1</v>
      </c>
      <c r="P2011" t="s">
        <v>8292</v>
      </c>
      <c r="Q2011" s="10">
        <f t="shared" si="126"/>
        <v>174.2304</v>
      </c>
      <c r="R2011">
        <f t="shared" si="127"/>
        <v>51.854285714285716</v>
      </c>
      <c r="S2011" t="s">
        <v>8329</v>
      </c>
      <c r="T2011" t="s">
        <v>8350</v>
      </c>
    </row>
    <row r="2012" spans="1:20" ht="43.5" x14ac:dyDescent="0.3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 s="9">
        <f t="shared" si="124"/>
        <v>42600.290972222225</v>
      </c>
      <c r="K2012">
        <v>1468852306</v>
      </c>
      <c r="L2012" s="12">
        <f t="shared" si="125"/>
        <v>42569.605393518519</v>
      </c>
      <c r="M2012" t="b">
        <v>0</v>
      </c>
      <c r="N2012">
        <v>113</v>
      </c>
      <c r="O2012" t="b">
        <v>1</v>
      </c>
      <c r="P2012" t="s">
        <v>8292</v>
      </c>
      <c r="Q2012" s="10">
        <f t="shared" si="126"/>
        <v>201.7</v>
      </c>
      <c r="R2012">
        <f t="shared" si="127"/>
        <v>89.247787610619469</v>
      </c>
      <c r="S2012" t="s">
        <v>8329</v>
      </c>
      <c r="T2012" t="s">
        <v>8350</v>
      </c>
    </row>
    <row r="2013" spans="1:20" ht="43.5" x14ac:dyDescent="0.3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 s="9">
        <f t="shared" si="124"/>
        <v>42852.802303240736</v>
      </c>
      <c r="K2013">
        <v>1488140119</v>
      </c>
      <c r="L2013" s="12">
        <f t="shared" si="125"/>
        <v>42792.843969907408</v>
      </c>
      <c r="M2013" t="b">
        <v>0</v>
      </c>
      <c r="N2013">
        <v>1</v>
      </c>
      <c r="O2013" t="b">
        <v>0</v>
      </c>
      <c r="P2013" t="s">
        <v>8293</v>
      </c>
      <c r="Q2013" s="10">
        <f t="shared" si="126"/>
        <v>0.36</v>
      </c>
      <c r="R2013">
        <f t="shared" si="127"/>
        <v>18</v>
      </c>
      <c r="S2013" t="s">
        <v>8329</v>
      </c>
      <c r="T2013" t="s">
        <v>8351</v>
      </c>
    </row>
    <row r="2014" spans="1:20" ht="43.5" x14ac:dyDescent="0.3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 s="9">
        <f t="shared" si="124"/>
        <v>42820.999305555553</v>
      </c>
      <c r="K2014">
        <v>1487734667</v>
      </c>
      <c r="L2014" s="12">
        <f t="shared" si="125"/>
        <v>42788.151238425926</v>
      </c>
      <c r="M2014" t="b">
        <v>0</v>
      </c>
      <c r="N2014">
        <v>15</v>
      </c>
      <c r="O2014" t="b">
        <v>0</v>
      </c>
      <c r="P2014" t="s">
        <v>8293</v>
      </c>
      <c r="Q2014" s="10">
        <f t="shared" si="126"/>
        <v>47.8</v>
      </c>
      <c r="R2014">
        <f t="shared" si="127"/>
        <v>159.33333333333334</v>
      </c>
      <c r="S2014" t="s">
        <v>8329</v>
      </c>
      <c r="T2014" t="s">
        <v>8351</v>
      </c>
    </row>
    <row r="2015" spans="1:20" ht="43.5" x14ac:dyDescent="0.3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 s="9">
        <f t="shared" si="124"/>
        <v>42247.281678240746</v>
      </c>
      <c r="K2015">
        <v>1435819537</v>
      </c>
      <c r="L2015" s="12">
        <f t="shared" si="125"/>
        <v>42187.281678240746</v>
      </c>
      <c r="M2015" t="b">
        <v>0</v>
      </c>
      <c r="N2015">
        <v>2</v>
      </c>
      <c r="O2015" t="b">
        <v>0</v>
      </c>
      <c r="P2015" t="s">
        <v>8293</v>
      </c>
      <c r="Q2015" s="10">
        <f t="shared" si="126"/>
        <v>1.02</v>
      </c>
      <c r="R2015">
        <f t="shared" si="127"/>
        <v>25.5</v>
      </c>
      <c r="S2015" t="s">
        <v>8329</v>
      </c>
      <c r="T2015" t="s">
        <v>8351</v>
      </c>
    </row>
    <row r="2016" spans="1:20" ht="43.5" x14ac:dyDescent="0.3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 s="9">
        <f t="shared" si="124"/>
        <v>42457.679340277777</v>
      </c>
      <c r="K2016">
        <v>1456593495</v>
      </c>
      <c r="L2016" s="12">
        <f t="shared" si="125"/>
        <v>42427.721006944441</v>
      </c>
      <c r="M2016" t="b">
        <v>0</v>
      </c>
      <c r="N2016">
        <v>9</v>
      </c>
      <c r="O2016" t="b">
        <v>0</v>
      </c>
      <c r="P2016" t="s">
        <v>8293</v>
      </c>
      <c r="Q2016" s="10">
        <f t="shared" si="126"/>
        <v>9.74</v>
      </c>
      <c r="R2016">
        <f t="shared" si="127"/>
        <v>54.111111111111114</v>
      </c>
      <c r="S2016" t="s">
        <v>8329</v>
      </c>
      <c r="T2016" t="s">
        <v>8351</v>
      </c>
    </row>
    <row r="2017" spans="1:20" ht="29" x14ac:dyDescent="0.3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 s="9">
        <f t="shared" si="124"/>
        <v>42387.541666666672</v>
      </c>
      <c r="K2017">
        <v>1449151888</v>
      </c>
      <c r="L2017" s="12">
        <f t="shared" si="125"/>
        <v>42341.59129629629</v>
      </c>
      <c r="M2017" t="b">
        <v>0</v>
      </c>
      <c r="N2017">
        <v>1</v>
      </c>
      <c r="O2017" t="b">
        <v>0</v>
      </c>
      <c r="P2017" t="s">
        <v>8293</v>
      </c>
      <c r="Q2017" s="10">
        <f t="shared" si="126"/>
        <v>0.67999999999999994</v>
      </c>
      <c r="R2017">
        <f t="shared" si="127"/>
        <v>34</v>
      </c>
      <c r="S2017" t="s">
        <v>8329</v>
      </c>
      <c r="T2017" t="s">
        <v>8351</v>
      </c>
    </row>
    <row r="2018" spans="1:20" ht="58" x14ac:dyDescent="0.3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 s="9">
        <f t="shared" si="124"/>
        <v>42185.913807870369</v>
      </c>
      <c r="K2018">
        <v>1430517353</v>
      </c>
      <c r="L2018" s="12">
        <f t="shared" si="125"/>
        <v>42125.913807870369</v>
      </c>
      <c r="M2018" t="b">
        <v>0</v>
      </c>
      <c r="N2018">
        <v>0</v>
      </c>
      <c r="O2018" t="b">
        <v>0</v>
      </c>
      <c r="P2018" t="s">
        <v>8293</v>
      </c>
      <c r="Q2018" s="10">
        <f t="shared" si="126"/>
        <v>0</v>
      </c>
      <c r="R2018" t="e">
        <f t="shared" si="127"/>
        <v>#DIV/0!</v>
      </c>
      <c r="S2018" t="s">
        <v>8329</v>
      </c>
      <c r="T2018" t="s">
        <v>8351</v>
      </c>
    </row>
    <row r="2019" spans="1:20" ht="43.5" x14ac:dyDescent="0.3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 s="9">
        <f t="shared" si="124"/>
        <v>42094.140277777777</v>
      </c>
      <c r="K2019">
        <v>1425186785</v>
      </c>
      <c r="L2019" s="12">
        <f t="shared" si="125"/>
        <v>42064.217418981483</v>
      </c>
      <c r="M2019" t="b">
        <v>0</v>
      </c>
      <c r="N2019">
        <v>2</v>
      </c>
      <c r="O2019" t="b">
        <v>0</v>
      </c>
      <c r="P2019" t="s">
        <v>8293</v>
      </c>
      <c r="Q2019" s="10">
        <f t="shared" si="126"/>
        <v>0.22</v>
      </c>
      <c r="R2019">
        <f t="shared" si="127"/>
        <v>5.5</v>
      </c>
      <c r="S2019" t="s">
        <v>8329</v>
      </c>
      <c r="T2019" t="s">
        <v>8351</v>
      </c>
    </row>
    <row r="2020" spans="1:20" ht="43.5" x14ac:dyDescent="0.3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 s="9">
        <f t="shared" si="124"/>
        <v>42349.461377314816</v>
      </c>
      <c r="K2020">
        <v>1447239863</v>
      </c>
      <c r="L2020" s="12">
        <f t="shared" si="125"/>
        <v>42319.461377314816</v>
      </c>
      <c r="M2020" t="b">
        <v>0</v>
      </c>
      <c r="N2020">
        <v>0</v>
      </c>
      <c r="O2020" t="b">
        <v>0</v>
      </c>
      <c r="P2020" t="s">
        <v>8293</v>
      </c>
      <c r="Q2020" s="10">
        <f t="shared" si="126"/>
        <v>0</v>
      </c>
      <c r="R2020" t="e">
        <f t="shared" si="127"/>
        <v>#DIV/0!</v>
      </c>
      <c r="S2020" t="s">
        <v>8329</v>
      </c>
      <c r="T2020" t="s">
        <v>8351</v>
      </c>
    </row>
    <row r="2021" spans="1:20" ht="29" x14ac:dyDescent="0.3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 s="9">
        <f t="shared" si="124"/>
        <v>41914.874328703707</v>
      </c>
      <c r="K2021">
        <v>1409691542</v>
      </c>
      <c r="L2021" s="12">
        <f t="shared" si="125"/>
        <v>41884.874328703707</v>
      </c>
      <c r="M2021" t="b">
        <v>0</v>
      </c>
      <c r="N2021">
        <v>1</v>
      </c>
      <c r="O2021" t="b">
        <v>0</v>
      </c>
      <c r="P2021" t="s">
        <v>8293</v>
      </c>
      <c r="Q2021" s="10">
        <f t="shared" si="126"/>
        <v>0.4</v>
      </c>
      <c r="R2021">
        <f t="shared" si="127"/>
        <v>20</v>
      </c>
      <c r="S2021" t="s">
        <v>8329</v>
      </c>
      <c r="T2021" t="s">
        <v>8351</v>
      </c>
    </row>
    <row r="2022" spans="1:20" ht="43.5" x14ac:dyDescent="0.3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 s="9">
        <f t="shared" si="124"/>
        <v>42479.836851851855</v>
      </c>
      <c r="K2022">
        <v>1458936304</v>
      </c>
      <c r="L2022" s="12">
        <f t="shared" si="125"/>
        <v>42454.836851851855</v>
      </c>
      <c r="M2022" t="b">
        <v>0</v>
      </c>
      <c r="N2022">
        <v>125</v>
      </c>
      <c r="O2022" t="b">
        <v>1</v>
      </c>
      <c r="P2022" t="s">
        <v>8285</v>
      </c>
      <c r="Q2022" s="10">
        <f t="shared" si="126"/>
        <v>201.62</v>
      </c>
      <c r="R2022">
        <f t="shared" si="127"/>
        <v>80.647999999999996</v>
      </c>
      <c r="S2022" t="s">
        <v>8342</v>
      </c>
      <c r="T2022" t="s">
        <v>8343</v>
      </c>
    </row>
    <row r="2023" spans="1:20" ht="43.5" x14ac:dyDescent="0.3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 s="9">
        <f t="shared" si="124"/>
        <v>42763.811805555553</v>
      </c>
      <c r="K2023">
        <v>1483041083</v>
      </c>
      <c r="L2023" s="12">
        <f t="shared" si="125"/>
        <v>42733.827349537038</v>
      </c>
      <c r="M2023" t="b">
        <v>0</v>
      </c>
      <c r="N2023">
        <v>14</v>
      </c>
      <c r="O2023" t="b">
        <v>1</v>
      </c>
      <c r="P2023" t="s">
        <v>8285</v>
      </c>
      <c r="Q2023" s="10">
        <f t="shared" si="126"/>
        <v>115.99999999999999</v>
      </c>
      <c r="R2023">
        <f t="shared" si="127"/>
        <v>414.28571428571428</v>
      </c>
      <c r="S2023" t="s">
        <v>8342</v>
      </c>
      <c r="T2023" t="s">
        <v>8343</v>
      </c>
    </row>
    <row r="2024" spans="1:20" ht="29" x14ac:dyDescent="0.3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 s="9">
        <f t="shared" si="124"/>
        <v>42088.787372685183</v>
      </c>
      <c r="K2024">
        <v>1425585229</v>
      </c>
      <c r="L2024" s="12">
        <f t="shared" si="125"/>
        <v>42068.829039351855</v>
      </c>
      <c r="M2024" t="b">
        <v>0</v>
      </c>
      <c r="N2024">
        <v>49</v>
      </c>
      <c r="O2024" t="b">
        <v>1</v>
      </c>
      <c r="P2024" t="s">
        <v>8285</v>
      </c>
      <c r="Q2024" s="10">
        <f t="shared" si="126"/>
        <v>106.60000000000001</v>
      </c>
      <c r="R2024">
        <f t="shared" si="127"/>
        <v>108.77551020408163</v>
      </c>
      <c r="S2024" t="s">
        <v>8342</v>
      </c>
      <c r="T2024" t="s">
        <v>8343</v>
      </c>
    </row>
    <row r="2025" spans="1:20" ht="58" x14ac:dyDescent="0.3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 s="9">
        <f t="shared" si="124"/>
        <v>42425.67260416667</v>
      </c>
      <c r="K2025">
        <v>1454688513</v>
      </c>
      <c r="L2025" s="12">
        <f t="shared" si="125"/>
        <v>42405.67260416667</v>
      </c>
      <c r="M2025" t="b">
        <v>0</v>
      </c>
      <c r="N2025">
        <v>102</v>
      </c>
      <c r="O2025" t="b">
        <v>1</v>
      </c>
      <c r="P2025" t="s">
        <v>8285</v>
      </c>
      <c r="Q2025" s="10">
        <f t="shared" si="126"/>
        <v>165.44</v>
      </c>
      <c r="R2025">
        <f t="shared" si="127"/>
        <v>81.098039215686271</v>
      </c>
      <c r="S2025" t="s">
        <v>8342</v>
      </c>
      <c r="T2025" t="s">
        <v>8343</v>
      </c>
    </row>
    <row r="2026" spans="1:20" ht="29" x14ac:dyDescent="0.3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 s="9">
        <f t="shared" si="124"/>
        <v>41854.658379629633</v>
      </c>
      <c r="K2026">
        <v>1404488884</v>
      </c>
      <c r="L2026" s="12">
        <f t="shared" si="125"/>
        <v>41824.658379629633</v>
      </c>
      <c r="M2026" t="b">
        <v>1</v>
      </c>
      <c r="N2026">
        <v>39</v>
      </c>
      <c r="O2026" t="b">
        <v>0</v>
      </c>
      <c r="P2026" t="s">
        <v>8285</v>
      </c>
      <c r="Q2026" s="10">
        <f t="shared" si="126"/>
        <v>45.72</v>
      </c>
      <c r="R2026">
        <f t="shared" si="127"/>
        <v>58.615384615384613</v>
      </c>
      <c r="S2026" t="s">
        <v>8342</v>
      </c>
      <c r="T2026" t="s">
        <v>8343</v>
      </c>
    </row>
    <row r="2027" spans="1:20" ht="43.5" x14ac:dyDescent="0.3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 s="9">
        <f t="shared" si="124"/>
        <v>41909.560694444444</v>
      </c>
      <c r="K2027">
        <v>1406640444</v>
      </c>
      <c r="L2027" s="12">
        <f t="shared" si="125"/>
        <v>41849.560694444444</v>
      </c>
      <c r="M2027" t="b">
        <v>1</v>
      </c>
      <c r="N2027">
        <v>15</v>
      </c>
      <c r="O2027" t="b">
        <v>0</v>
      </c>
      <c r="P2027" t="s">
        <v>8285</v>
      </c>
      <c r="Q2027" s="10">
        <f t="shared" si="126"/>
        <v>3.74</v>
      </c>
      <c r="R2027">
        <f t="shared" si="127"/>
        <v>12.466666666666667</v>
      </c>
      <c r="S2027" t="s">
        <v>8342</v>
      </c>
      <c r="T2027" t="s">
        <v>8343</v>
      </c>
    </row>
    <row r="2028" spans="1:20" ht="43.5" x14ac:dyDescent="0.3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 s="9">
        <f t="shared" si="124"/>
        <v>41941.95684027778</v>
      </c>
      <c r="K2028">
        <v>1411513071</v>
      </c>
      <c r="L2028" s="12">
        <f t="shared" si="125"/>
        <v>41905.95684027778</v>
      </c>
      <c r="M2028" t="b">
        <v>1</v>
      </c>
      <c r="N2028">
        <v>4</v>
      </c>
      <c r="O2028" t="b">
        <v>0</v>
      </c>
      <c r="P2028" t="s">
        <v>8285</v>
      </c>
      <c r="Q2028" s="10">
        <f t="shared" si="126"/>
        <v>6.7</v>
      </c>
      <c r="R2028">
        <f t="shared" si="127"/>
        <v>83.75</v>
      </c>
      <c r="S2028" t="s">
        <v>8342</v>
      </c>
      <c r="T2028" t="s">
        <v>8343</v>
      </c>
    </row>
    <row r="2029" spans="1:20" ht="43.5" x14ac:dyDescent="0.3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 s="9">
        <f t="shared" si="124"/>
        <v>42035.142361111109</v>
      </c>
      <c r="K2029">
        <v>1419954240</v>
      </c>
      <c r="L2029" s="12">
        <f t="shared" si="125"/>
        <v>42003.655555555553</v>
      </c>
      <c r="M2029" t="b">
        <v>1</v>
      </c>
      <c r="N2029">
        <v>33</v>
      </c>
      <c r="O2029" t="b">
        <v>0</v>
      </c>
      <c r="P2029" t="s">
        <v>8285</v>
      </c>
      <c r="Q2029" s="10">
        <f t="shared" si="126"/>
        <v>39.76</v>
      </c>
      <c r="R2029">
        <f t="shared" si="127"/>
        <v>60.242424242424242</v>
      </c>
      <c r="S2029" t="s">
        <v>8342</v>
      </c>
      <c r="T2029" t="s">
        <v>8343</v>
      </c>
    </row>
    <row r="2030" spans="1:20" ht="29" x14ac:dyDescent="0.3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 s="9">
        <f t="shared" si="124"/>
        <v>41910.068437499998</v>
      </c>
      <c r="K2030">
        <v>1409276313</v>
      </c>
      <c r="L2030" s="12">
        <f t="shared" si="125"/>
        <v>41880.068437499998</v>
      </c>
      <c r="M2030" t="b">
        <v>1</v>
      </c>
      <c r="N2030">
        <v>8</v>
      </c>
      <c r="O2030" t="b">
        <v>0</v>
      </c>
      <c r="P2030" t="s">
        <v>8285</v>
      </c>
      <c r="Q2030" s="10">
        <f t="shared" si="126"/>
        <v>11.06</v>
      </c>
      <c r="R2030">
        <f t="shared" si="127"/>
        <v>69.125</v>
      </c>
      <c r="S2030" t="s">
        <v>8342</v>
      </c>
      <c r="T2030" t="s">
        <v>8343</v>
      </c>
    </row>
    <row r="2031" spans="1:20" ht="29" x14ac:dyDescent="0.3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 s="9">
        <f t="shared" si="124"/>
        <v>41322.809363425928</v>
      </c>
      <c r="K2031">
        <v>1359660329</v>
      </c>
      <c r="L2031" s="12">
        <f t="shared" si="125"/>
        <v>41305.809363425928</v>
      </c>
      <c r="M2031" t="b">
        <v>0</v>
      </c>
      <c r="N2031">
        <v>55</v>
      </c>
      <c r="O2031" t="b">
        <v>1</v>
      </c>
      <c r="P2031" t="s">
        <v>8276</v>
      </c>
      <c r="Q2031" s="10">
        <f t="shared" si="126"/>
        <v>200.34</v>
      </c>
      <c r="R2031">
        <f t="shared" si="127"/>
        <v>182.12727272727273</v>
      </c>
      <c r="S2031" t="s">
        <v>8329</v>
      </c>
      <c r="T2031" t="s">
        <v>8330</v>
      </c>
    </row>
    <row r="2032" spans="1:20" ht="43.5" x14ac:dyDescent="0.3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 s="9">
        <f t="shared" si="124"/>
        <v>42443.607974537037</v>
      </c>
      <c r="K2032">
        <v>1455377729</v>
      </c>
      <c r="L2032" s="12">
        <f t="shared" si="125"/>
        <v>42413.649641203709</v>
      </c>
      <c r="M2032" t="b">
        <v>0</v>
      </c>
      <c r="N2032">
        <v>2</v>
      </c>
      <c r="O2032" t="b">
        <v>0</v>
      </c>
      <c r="P2032" t="s">
        <v>8283</v>
      </c>
      <c r="Q2032" s="10">
        <f t="shared" si="126"/>
        <v>0.12</v>
      </c>
      <c r="R2032">
        <f t="shared" si="127"/>
        <v>3</v>
      </c>
      <c r="S2032" t="s">
        <v>8337</v>
      </c>
      <c r="T2032" t="s">
        <v>8339</v>
      </c>
    </row>
    <row r="2033" spans="1:20" ht="29" x14ac:dyDescent="0.3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 s="9">
        <f t="shared" si="124"/>
        <v>42459.525231481486</v>
      </c>
      <c r="K2033">
        <v>1456839380</v>
      </c>
      <c r="L2033" s="12">
        <f t="shared" si="125"/>
        <v>42430.566898148143</v>
      </c>
      <c r="M2033" t="b">
        <v>0</v>
      </c>
      <c r="N2033">
        <v>24</v>
      </c>
      <c r="O2033" t="b">
        <v>0</v>
      </c>
      <c r="P2033" t="s">
        <v>8283</v>
      </c>
      <c r="Q2033" s="10">
        <f t="shared" si="126"/>
        <v>20.080000000000002</v>
      </c>
      <c r="R2033">
        <f t="shared" si="127"/>
        <v>41.833333333333336</v>
      </c>
      <c r="S2033" t="s">
        <v>8337</v>
      </c>
      <c r="T2033" t="s">
        <v>8339</v>
      </c>
    </row>
    <row r="2034" spans="1:20" ht="43.5" x14ac:dyDescent="0.3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 s="9">
        <f t="shared" si="124"/>
        <v>42159.226388888885</v>
      </c>
      <c r="K2034">
        <v>1430803560</v>
      </c>
      <c r="L2034" s="12">
        <f t="shared" si="125"/>
        <v>42129.226388888885</v>
      </c>
      <c r="M2034" t="b">
        <v>0</v>
      </c>
      <c r="N2034">
        <v>42</v>
      </c>
      <c r="O2034" t="b">
        <v>0</v>
      </c>
      <c r="P2034" t="s">
        <v>8294</v>
      </c>
      <c r="Q2034" s="10">
        <f t="shared" si="126"/>
        <v>59.3</v>
      </c>
      <c r="R2034">
        <f t="shared" si="127"/>
        <v>70.595238095238102</v>
      </c>
      <c r="S2034" t="s">
        <v>8323</v>
      </c>
      <c r="T2034" t="s">
        <v>8352</v>
      </c>
    </row>
    <row r="2035" spans="1:20" ht="43.5" x14ac:dyDescent="0.3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 s="9">
        <f t="shared" si="124"/>
        <v>40902.208333333336</v>
      </c>
      <c r="K2035">
        <v>1321649321</v>
      </c>
      <c r="L2035" s="12">
        <f t="shared" si="125"/>
        <v>40865.867141203707</v>
      </c>
      <c r="M2035" t="b">
        <v>0</v>
      </c>
      <c r="N2035">
        <v>77</v>
      </c>
      <c r="O2035" t="b">
        <v>1</v>
      </c>
      <c r="P2035" t="s">
        <v>8279</v>
      </c>
      <c r="Q2035" s="10">
        <f t="shared" si="126"/>
        <v>123.61999999999999</v>
      </c>
      <c r="R2035">
        <f t="shared" si="127"/>
        <v>80.272727272727266</v>
      </c>
      <c r="S2035" t="s">
        <v>8329</v>
      </c>
      <c r="T2035" t="s">
        <v>8333</v>
      </c>
    </row>
    <row r="2036" spans="1:20" ht="43.5" x14ac:dyDescent="0.3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 s="9">
        <f t="shared" si="124"/>
        <v>40920.041666666664</v>
      </c>
      <c r="K2036">
        <v>1324433310</v>
      </c>
      <c r="L2036" s="12">
        <f t="shared" si="125"/>
        <v>40898.089236111111</v>
      </c>
      <c r="M2036" t="b">
        <v>1</v>
      </c>
      <c r="N2036">
        <v>103</v>
      </c>
      <c r="O2036" t="b">
        <v>1</v>
      </c>
      <c r="P2036" t="s">
        <v>8295</v>
      </c>
      <c r="Q2036" s="10">
        <f t="shared" si="126"/>
        <v>262.27999999999997</v>
      </c>
      <c r="R2036">
        <f t="shared" si="127"/>
        <v>127.32038834951456</v>
      </c>
      <c r="S2036" t="s">
        <v>8323</v>
      </c>
      <c r="T2036" t="s">
        <v>8353</v>
      </c>
    </row>
    <row r="2037" spans="1:20" ht="43.5" x14ac:dyDescent="0.3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 s="9">
        <f t="shared" si="124"/>
        <v>41384.151631944449</v>
      </c>
      <c r="K2037">
        <v>1361248701</v>
      </c>
      <c r="L2037" s="12">
        <f t="shared" si="125"/>
        <v>41324.193298611113</v>
      </c>
      <c r="M2037" t="b">
        <v>1</v>
      </c>
      <c r="N2037">
        <v>701</v>
      </c>
      <c r="O2037" t="b">
        <v>1</v>
      </c>
      <c r="P2037" t="s">
        <v>8295</v>
      </c>
      <c r="Q2037" s="10">
        <f t="shared" si="126"/>
        <v>1131.8</v>
      </c>
      <c r="R2037">
        <f t="shared" si="127"/>
        <v>80.727532097004286</v>
      </c>
      <c r="S2037" t="s">
        <v>8323</v>
      </c>
      <c r="T2037" t="s">
        <v>8353</v>
      </c>
    </row>
    <row r="2038" spans="1:20" ht="43.5" x14ac:dyDescent="0.3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 s="9">
        <f t="shared" si="124"/>
        <v>42715.680648148147</v>
      </c>
      <c r="K2038">
        <v>1478881208</v>
      </c>
      <c r="L2038" s="12">
        <f t="shared" si="125"/>
        <v>42685.680648148147</v>
      </c>
      <c r="M2038" t="b">
        <v>0</v>
      </c>
      <c r="N2038">
        <v>1</v>
      </c>
      <c r="O2038" t="b">
        <v>0</v>
      </c>
      <c r="P2038" t="s">
        <v>8296</v>
      </c>
      <c r="Q2038" s="10">
        <f t="shared" si="126"/>
        <v>1</v>
      </c>
      <c r="R2038">
        <f t="shared" si="127"/>
        <v>50</v>
      </c>
      <c r="S2038" t="s">
        <v>8342</v>
      </c>
      <c r="T2038" t="s">
        <v>8354</v>
      </c>
    </row>
    <row r="2039" spans="1:20" ht="43.5" x14ac:dyDescent="0.3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 s="9">
        <f t="shared" si="124"/>
        <v>42375.951539351852</v>
      </c>
      <c r="K2039">
        <v>1449528613</v>
      </c>
      <c r="L2039" s="12">
        <f t="shared" si="125"/>
        <v>42345.951539351852</v>
      </c>
      <c r="M2039" t="b">
        <v>0</v>
      </c>
      <c r="N2039">
        <v>25</v>
      </c>
      <c r="O2039" t="b">
        <v>0</v>
      </c>
      <c r="P2039" t="s">
        <v>8296</v>
      </c>
      <c r="Q2039" s="10">
        <f t="shared" si="126"/>
        <v>12.5</v>
      </c>
      <c r="R2039">
        <f t="shared" si="127"/>
        <v>25</v>
      </c>
      <c r="S2039" t="s">
        <v>8342</v>
      </c>
      <c r="T2039" t="s">
        <v>8354</v>
      </c>
    </row>
    <row r="2040" spans="1:20" ht="43.5" x14ac:dyDescent="0.3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 s="9">
        <f t="shared" si="124"/>
        <v>42040.822233796294</v>
      </c>
      <c r="K2040">
        <v>1420573441</v>
      </c>
      <c r="L2040" s="12">
        <f t="shared" si="125"/>
        <v>42010.822233796294</v>
      </c>
      <c r="M2040" t="b">
        <v>1</v>
      </c>
      <c r="N2040">
        <v>183</v>
      </c>
      <c r="O2040" t="b">
        <v>1</v>
      </c>
      <c r="P2040" t="s">
        <v>8295</v>
      </c>
      <c r="Q2040" s="10">
        <f t="shared" si="126"/>
        <v>234.90000000000003</v>
      </c>
      <c r="R2040">
        <f t="shared" si="127"/>
        <v>64.180327868852459</v>
      </c>
      <c r="S2040" t="s">
        <v>8323</v>
      </c>
      <c r="T2040" t="s">
        <v>8353</v>
      </c>
    </row>
    <row r="2041" spans="1:20" ht="43.5" x14ac:dyDescent="0.3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 s="9">
        <f t="shared" si="124"/>
        <v>41906.070567129631</v>
      </c>
      <c r="K2041">
        <v>1407634897</v>
      </c>
      <c r="L2041" s="12">
        <f t="shared" si="125"/>
        <v>41861.070567129631</v>
      </c>
      <c r="M2041" t="b">
        <v>1</v>
      </c>
      <c r="N2041">
        <v>95</v>
      </c>
      <c r="O2041" t="b">
        <v>1</v>
      </c>
      <c r="P2041" t="s">
        <v>8295</v>
      </c>
      <c r="Q2041" s="10">
        <f t="shared" si="126"/>
        <v>281.10000000000002</v>
      </c>
      <c r="R2041">
        <f t="shared" si="127"/>
        <v>147.94736842105263</v>
      </c>
      <c r="S2041" t="s">
        <v>8323</v>
      </c>
      <c r="T2041" t="s">
        <v>8353</v>
      </c>
    </row>
    <row r="2042" spans="1:20" ht="43.5" x14ac:dyDescent="0.3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 s="9">
        <f t="shared" si="124"/>
        <v>42333.659155092595</v>
      </c>
      <c r="K2042">
        <v>1445870951</v>
      </c>
      <c r="L2042" s="12">
        <f t="shared" si="125"/>
        <v>42303.617488425924</v>
      </c>
      <c r="M2042" t="b">
        <v>0</v>
      </c>
      <c r="N2042">
        <v>121</v>
      </c>
      <c r="O2042" t="b">
        <v>1</v>
      </c>
      <c r="P2042" t="s">
        <v>8295</v>
      </c>
      <c r="Q2042" s="10">
        <f t="shared" si="126"/>
        <v>101.02</v>
      </c>
      <c r="R2042">
        <f t="shared" si="127"/>
        <v>41.743801652892564</v>
      </c>
      <c r="S2042" t="s">
        <v>8323</v>
      </c>
      <c r="T2042" t="s">
        <v>8353</v>
      </c>
    </row>
    <row r="2043" spans="1:20" ht="43.5" x14ac:dyDescent="0.3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 s="9">
        <f t="shared" si="124"/>
        <v>42735.764513888891</v>
      </c>
      <c r="K2043">
        <v>1480616454</v>
      </c>
      <c r="L2043" s="12">
        <f t="shared" si="125"/>
        <v>42705.764513888891</v>
      </c>
      <c r="M2043" t="b">
        <v>0</v>
      </c>
      <c r="N2043">
        <v>35</v>
      </c>
      <c r="O2043" t="b">
        <v>1</v>
      </c>
      <c r="P2043" t="s">
        <v>8295</v>
      </c>
      <c r="Q2043" s="10">
        <f t="shared" si="126"/>
        <v>107.91999999999999</v>
      </c>
      <c r="R2043">
        <f t="shared" si="127"/>
        <v>154.17142857142858</v>
      </c>
      <c r="S2043" t="s">
        <v>8323</v>
      </c>
      <c r="T2043" t="s">
        <v>8353</v>
      </c>
    </row>
    <row r="2044" spans="1:20" ht="43.5" x14ac:dyDescent="0.3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 s="9">
        <f t="shared" si="124"/>
        <v>40521.207638888889</v>
      </c>
      <c r="K2044">
        <v>1286480070</v>
      </c>
      <c r="L2044" s="12">
        <f t="shared" si="125"/>
        <v>40458.815625000003</v>
      </c>
      <c r="M2044" t="b">
        <v>0</v>
      </c>
      <c r="N2044">
        <v>147</v>
      </c>
      <c r="O2044" t="b">
        <v>1</v>
      </c>
      <c r="P2044" t="s">
        <v>8279</v>
      </c>
      <c r="Q2044" s="10">
        <f t="shared" si="126"/>
        <v>104.69999999999999</v>
      </c>
      <c r="R2044">
        <f t="shared" si="127"/>
        <v>35.612244897959187</v>
      </c>
      <c r="S2044" t="s">
        <v>8329</v>
      </c>
      <c r="T2044" t="s">
        <v>8333</v>
      </c>
    </row>
    <row r="2045" spans="1:20" ht="43.5" x14ac:dyDescent="0.3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 s="9">
        <f t="shared" si="124"/>
        <v>41186.963344907403</v>
      </c>
      <c r="K2045">
        <v>1346800033</v>
      </c>
      <c r="L2045" s="12">
        <f t="shared" si="125"/>
        <v>41156.963344907403</v>
      </c>
      <c r="M2045" t="b">
        <v>0</v>
      </c>
      <c r="N2045">
        <v>22</v>
      </c>
      <c r="O2045" t="b">
        <v>0</v>
      </c>
      <c r="P2045" t="s">
        <v>8282</v>
      </c>
      <c r="Q2045" s="10">
        <f t="shared" si="126"/>
        <v>9.56</v>
      </c>
      <c r="R2045">
        <f t="shared" si="127"/>
        <v>21.727272727272727</v>
      </c>
      <c r="S2045" t="s">
        <v>8337</v>
      </c>
      <c r="T2045" t="s">
        <v>8338</v>
      </c>
    </row>
    <row r="2046" spans="1:20" ht="58" x14ac:dyDescent="0.3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 s="9">
        <f t="shared" si="124"/>
        <v>42411.679513888885</v>
      </c>
      <c r="K2046">
        <v>1453997910</v>
      </c>
      <c r="L2046" s="12">
        <f t="shared" si="125"/>
        <v>42397.679513888885</v>
      </c>
      <c r="M2046" t="b">
        <v>0</v>
      </c>
      <c r="N2046">
        <v>1</v>
      </c>
      <c r="O2046" t="b">
        <v>0</v>
      </c>
      <c r="P2046" t="s">
        <v>8282</v>
      </c>
      <c r="Q2046" s="10">
        <f t="shared" si="126"/>
        <v>0.02</v>
      </c>
      <c r="R2046">
        <f t="shared" si="127"/>
        <v>1</v>
      </c>
      <c r="S2046" t="s">
        <v>8337</v>
      </c>
      <c r="T2046" t="s">
        <v>8338</v>
      </c>
    </row>
    <row r="2047" spans="1:20" ht="43.5" x14ac:dyDescent="0.3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 s="9">
        <f t="shared" si="124"/>
        <v>42460.70584490741</v>
      </c>
      <c r="K2047">
        <v>1456854985</v>
      </c>
      <c r="L2047" s="12">
        <f t="shared" si="125"/>
        <v>42430.747511574074</v>
      </c>
      <c r="M2047" t="b">
        <v>0</v>
      </c>
      <c r="N2047">
        <v>5</v>
      </c>
      <c r="O2047" t="b">
        <v>0</v>
      </c>
      <c r="P2047" t="s">
        <v>8282</v>
      </c>
      <c r="Q2047" s="10">
        <f t="shared" si="126"/>
        <v>2.2999999999999998</v>
      </c>
      <c r="R2047">
        <f t="shared" si="127"/>
        <v>23</v>
      </c>
      <c r="S2047" t="s">
        <v>8337</v>
      </c>
      <c r="T2047" t="s">
        <v>8338</v>
      </c>
    </row>
    <row r="2048" spans="1:20" ht="43.5" x14ac:dyDescent="0.3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 s="9">
        <f t="shared" si="124"/>
        <v>42126.633206018523</v>
      </c>
      <c r="K2048">
        <v>1427987509</v>
      </c>
      <c r="L2048" s="12">
        <f t="shared" si="125"/>
        <v>42096.633206018523</v>
      </c>
      <c r="M2048" t="b">
        <v>0</v>
      </c>
      <c r="N2048">
        <v>71</v>
      </c>
      <c r="O2048" t="b">
        <v>1</v>
      </c>
      <c r="P2048" t="s">
        <v>8276</v>
      </c>
      <c r="Q2048" s="10">
        <f t="shared" si="126"/>
        <v>126.02</v>
      </c>
      <c r="R2048">
        <f t="shared" si="127"/>
        <v>88.74647887323944</v>
      </c>
      <c r="S2048" t="s">
        <v>8329</v>
      </c>
      <c r="T2048" t="s">
        <v>8330</v>
      </c>
    </row>
    <row r="2049" spans="1:20" ht="29" x14ac:dyDescent="0.3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 s="9">
        <f t="shared" si="124"/>
        <v>42321.711435185185</v>
      </c>
      <c r="K2049">
        <v>1443801868</v>
      </c>
      <c r="L2049" s="12">
        <f t="shared" si="125"/>
        <v>42279.669768518521</v>
      </c>
      <c r="M2049" t="b">
        <v>0</v>
      </c>
      <c r="N2049">
        <v>78</v>
      </c>
      <c r="O2049" t="b">
        <v>1</v>
      </c>
      <c r="P2049" t="s">
        <v>8276</v>
      </c>
      <c r="Q2049" s="10">
        <f t="shared" si="126"/>
        <v>107.18419999999999</v>
      </c>
      <c r="R2049">
        <f t="shared" si="127"/>
        <v>68.707820512820518</v>
      </c>
      <c r="S2049" t="s">
        <v>8329</v>
      </c>
      <c r="T2049" t="s">
        <v>8330</v>
      </c>
    </row>
    <row r="2050" spans="1:20" ht="43.5" x14ac:dyDescent="0.3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 s="9">
        <f t="shared" ref="J2050:J2113" si="128">(((I2050/60)/60)/24)+DATE(1970,1,1)</f>
        <v>41359.349988425929</v>
      </c>
      <c r="K2050">
        <v>1360830239</v>
      </c>
      <c r="L2050" s="12">
        <f t="shared" ref="L2050:L2113" si="129">(((K2050/60)/60)/24)+DATE(1970,1,1)</f>
        <v>41319.349988425929</v>
      </c>
      <c r="M2050" t="b">
        <v>0</v>
      </c>
      <c r="N2050">
        <v>623</v>
      </c>
      <c r="O2050" t="b">
        <v>1</v>
      </c>
      <c r="P2050" t="s">
        <v>8297</v>
      </c>
      <c r="Q2050" s="10">
        <f t="shared" ref="Q2050:Q2113" si="130">(E2050/D2050)*100</f>
        <v>1856.97</v>
      </c>
      <c r="R2050">
        <f t="shared" ref="R2050:R2113" si="131">E2050/N2050</f>
        <v>149.03451043338683</v>
      </c>
      <c r="S2050" t="s">
        <v>8337</v>
      </c>
      <c r="T2050" t="s">
        <v>8355</v>
      </c>
    </row>
    <row r="2051" spans="1:20" ht="43.5" x14ac:dyDescent="0.3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 s="9">
        <f t="shared" si="128"/>
        <v>41839.125</v>
      </c>
      <c r="K2051">
        <v>1402945408</v>
      </c>
      <c r="L2051" s="12">
        <f t="shared" si="129"/>
        <v>41806.794074074074</v>
      </c>
      <c r="M2051" t="b">
        <v>0</v>
      </c>
      <c r="N2051">
        <v>988</v>
      </c>
      <c r="O2051" t="b">
        <v>1</v>
      </c>
      <c r="P2051" t="s">
        <v>8297</v>
      </c>
      <c r="Q2051" s="10">
        <f t="shared" si="130"/>
        <v>495.8</v>
      </c>
      <c r="R2051">
        <f t="shared" si="131"/>
        <v>25.091093117408906</v>
      </c>
      <c r="S2051" t="s">
        <v>8337</v>
      </c>
      <c r="T2051" t="s">
        <v>8355</v>
      </c>
    </row>
    <row r="2052" spans="1:20" ht="43.5" x14ac:dyDescent="0.3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 s="9">
        <f t="shared" si="128"/>
        <v>42482.825740740736</v>
      </c>
      <c r="K2052">
        <v>1458762544</v>
      </c>
      <c r="L2052" s="12">
        <f t="shared" si="129"/>
        <v>42452.825740740736</v>
      </c>
      <c r="M2052" t="b">
        <v>0</v>
      </c>
      <c r="N2052">
        <v>96</v>
      </c>
      <c r="O2052" t="b">
        <v>1</v>
      </c>
      <c r="P2052" t="s">
        <v>8297</v>
      </c>
      <c r="Q2052" s="10">
        <f t="shared" si="130"/>
        <v>270.68</v>
      </c>
      <c r="R2052">
        <f t="shared" si="131"/>
        <v>140.97916666666666</v>
      </c>
      <c r="S2052" t="s">
        <v>8337</v>
      </c>
      <c r="T2052" t="s">
        <v>8355</v>
      </c>
    </row>
    <row r="2053" spans="1:20" ht="43.5" x14ac:dyDescent="0.3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 s="9">
        <f t="shared" si="128"/>
        <v>42659.854166666672</v>
      </c>
      <c r="K2053">
        <v>1475609946</v>
      </c>
      <c r="L2053" s="12">
        <f t="shared" si="129"/>
        <v>42647.818819444445</v>
      </c>
      <c r="M2053" t="b">
        <v>0</v>
      </c>
      <c r="N2053">
        <v>290</v>
      </c>
      <c r="O2053" t="b">
        <v>1</v>
      </c>
      <c r="P2053" t="s">
        <v>8297</v>
      </c>
      <c r="Q2053" s="10">
        <f t="shared" si="130"/>
        <v>377.02</v>
      </c>
      <c r="R2053">
        <f t="shared" si="131"/>
        <v>65.00344827586207</v>
      </c>
      <c r="S2053" t="s">
        <v>8337</v>
      </c>
      <c r="T2053" t="s">
        <v>8355</v>
      </c>
    </row>
    <row r="2054" spans="1:20" ht="58" x14ac:dyDescent="0.3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 s="9">
        <f t="shared" si="128"/>
        <v>41294.72314814815</v>
      </c>
      <c r="K2054">
        <v>1356110480</v>
      </c>
      <c r="L2054" s="12">
        <f t="shared" si="129"/>
        <v>41264.72314814815</v>
      </c>
      <c r="M2054" t="b">
        <v>0</v>
      </c>
      <c r="N2054">
        <v>112</v>
      </c>
      <c r="O2054" t="b">
        <v>1</v>
      </c>
      <c r="P2054" t="s">
        <v>8276</v>
      </c>
      <c r="Q2054" s="10">
        <f t="shared" si="130"/>
        <v>146.08079999999998</v>
      </c>
      <c r="R2054">
        <f t="shared" si="131"/>
        <v>65.214642857142863</v>
      </c>
      <c r="S2054" t="s">
        <v>8329</v>
      </c>
      <c r="T2054" t="s">
        <v>8330</v>
      </c>
    </row>
    <row r="2055" spans="1:20" ht="29" x14ac:dyDescent="0.3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 s="9">
        <f t="shared" si="128"/>
        <v>41446.146944444445</v>
      </c>
      <c r="K2055">
        <v>1369193496</v>
      </c>
      <c r="L2055" s="12">
        <f t="shared" si="129"/>
        <v>41416.146944444445</v>
      </c>
      <c r="M2055" t="b">
        <v>1</v>
      </c>
      <c r="N2055">
        <v>211</v>
      </c>
      <c r="O2055" t="b">
        <v>1</v>
      </c>
      <c r="P2055" t="s">
        <v>8279</v>
      </c>
      <c r="Q2055" s="10">
        <f t="shared" si="130"/>
        <v>133.6044</v>
      </c>
      <c r="R2055">
        <f t="shared" si="131"/>
        <v>31.659810426540286</v>
      </c>
      <c r="S2055" t="s">
        <v>8329</v>
      </c>
      <c r="T2055" t="s">
        <v>8333</v>
      </c>
    </row>
    <row r="2056" spans="1:20" ht="29" x14ac:dyDescent="0.3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 s="9">
        <f t="shared" si="128"/>
        <v>41032.958634259259</v>
      </c>
      <c r="K2056">
        <v>1333494026</v>
      </c>
      <c r="L2056" s="12">
        <f t="shared" si="129"/>
        <v>41002.958634259259</v>
      </c>
      <c r="M2056" t="b">
        <v>1</v>
      </c>
      <c r="N2056">
        <v>157</v>
      </c>
      <c r="O2056" t="b">
        <v>1</v>
      </c>
      <c r="P2056" t="s">
        <v>8279</v>
      </c>
      <c r="Q2056" s="10">
        <f t="shared" si="130"/>
        <v>175.84040000000002</v>
      </c>
      <c r="R2056">
        <f t="shared" si="131"/>
        <v>56.000127388535034</v>
      </c>
      <c r="S2056" t="s">
        <v>8329</v>
      </c>
      <c r="T2056" t="s">
        <v>8333</v>
      </c>
    </row>
    <row r="2057" spans="1:20" ht="58" x14ac:dyDescent="0.3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 s="9">
        <f t="shared" si="128"/>
        <v>40082.165972222225</v>
      </c>
      <c r="K2057">
        <v>1251214014</v>
      </c>
      <c r="L2057" s="12">
        <f t="shared" si="129"/>
        <v>40050.643680555557</v>
      </c>
      <c r="M2057" t="b">
        <v>1</v>
      </c>
      <c r="N2057">
        <v>163</v>
      </c>
      <c r="O2057" t="b">
        <v>1</v>
      </c>
      <c r="P2057" t="s">
        <v>8279</v>
      </c>
      <c r="Q2057" s="10">
        <f t="shared" si="130"/>
        <v>121.05999999999999</v>
      </c>
      <c r="R2057">
        <f t="shared" si="131"/>
        <v>37.134969325153371</v>
      </c>
      <c r="S2057" t="s">
        <v>8329</v>
      </c>
      <c r="T2057" t="s">
        <v>8333</v>
      </c>
    </row>
    <row r="2058" spans="1:20" ht="58" x14ac:dyDescent="0.3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 s="9">
        <f t="shared" si="128"/>
        <v>41731.775462962964</v>
      </c>
      <c r="K2058">
        <v>1393443400</v>
      </c>
      <c r="L2058" s="12">
        <f t="shared" si="129"/>
        <v>41696.817129629628</v>
      </c>
      <c r="M2058" t="b">
        <v>1</v>
      </c>
      <c r="N2058">
        <v>89</v>
      </c>
      <c r="O2058" t="b">
        <v>1</v>
      </c>
      <c r="P2058" t="s">
        <v>8279</v>
      </c>
      <c r="Q2058" s="10">
        <f t="shared" si="130"/>
        <v>108.66</v>
      </c>
      <c r="R2058">
        <f t="shared" si="131"/>
        <v>61.044943820224717</v>
      </c>
      <c r="S2058" t="s">
        <v>8329</v>
      </c>
      <c r="T2058" t="s">
        <v>8333</v>
      </c>
    </row>
    <row r="2059" spans="1:20" ht="43.5" x14ac:dyDescent="0.3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 s="9">
        <f t="shared" si="128"/>
        <v>42197.813703703709</v>
      </c>
      <c r="K2059">
        <v>1434137504</v>
      </c>
      <c r="L2059" s="12">
        <f t="shared" si="129"/>
        <v>42167.813703703709</v>
      </c>
      <c r="M2059" t="b">
        <v>0</v>
      </c>
      <c r="N2059">
        <v>0</v>
      </c>
      <c r="O2059" t="b">
        <v>0</v>
      </c>
      <c r="P2059" t="s">
        <v>8272</v>
      </c>
      <c r="Q2059" s="10">
        <f t="shared" si="130"/>
        <v>0</v>
      </c>
      <c r="R2059" t="e">
        <f t="shared" si="131"/>
        <v>#DIV/0!</v>
      </c>
      <c r="S2059" t="s">
        <v>8323</v>
      </c>
      <c r="T2059" t="s">
        <v>8324</v>
      </c>
    </row>
    <row r="2060" spans="1:20" ht="43.5" x14ac:dyDescent="0.3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 s="9">
        <f t="shared" si="128"/>
        <v>42407.70694444445</v>
      </c>
      <c r="K2060">
        <v>1452272280</v>
      </c>
      <c r="L2060" s="12">
        <f t="shared" si="129"/>
        <v>42377.70694444445</v>
      </c>
      <c r="M2060" t="b">
        <v>0</v>
      </c>
      <c r="N2060">
        <v>1</v>
      </c>
      <c r="O2060" t="b">
        <v>0</v>
      </c>
      <c r="P2060" t="s">
        <v>8272</v>
      </c>
      <c r="Q2060" s="10">
        <f t="shared" si="130"/>
        <v>0.04</v>
      </c>
      <c r="R2060">
        <f t="shared" si="131"/>
        <v>2</v>
      </c>
      <c r="S2060" t="s">
        <v>8323</v>
      </c>
      <c r="T2060" t="s">
        <v>8324</v>
      </c>
    </row>
    <row r="2061" spans="1:20" ht="43.5" x14ac:dyDescent="0.3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 s="9">
        <f t="shared" si="128"/>
        <v>42061.362187499995</v>
      </c>
      <c r="K2061">
        <v>1422348093</v>
      </c>
      <c r="L2061" s="12">
        <f t="shared" si="129"/>
        <v>42031.362187499995</v>
      </c>
      <c r="M2061" t="b">
        <v>0</v>
      </c>
      <c r="N2061">
        <v>2</v>
      </c>
      <c r="O2061" t="b">
        <v>0</v>
      </c>
      <c r="P2061" t="s">
        <v>8272</v>
      </c>
      <c r="Q2061" s="10">
        <f t="shared" si="130"/>
        <v>0.06</v>
      </c>
      <c r="R2061">
        <f t="shared" si="131"/>
        <v>1.5</v>
      </c>
      <c r="S2061" t="s">
        <v>8323</v>
      </c>
      <c r="T2061" t="s">
        <v>8324</v>
      </c>
    </row>
    <row r="2062" spans="1:20" ht="43.5" x14ac:dyDescent="0.3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 s="9">
        <f t="shared" si="128"/>
        <v>42292.849050925928</v>
      </c>
      <c r="K2062">
        <v>1442348558</v>
      </c>
      <c r="L2062" s="12">
        <f t="shared" si="129"/>
        <v>42262.849050925928</v>
      </c>
      <c r="M2062" t="b">
        <v>0</v>
      </c>
      <c r="N2062">
        <v>1</v>
      </c>
      <c r="O2062" t="b">
        <v>0</v>
      </c>
      <c r="P2062" t="s">
        <v>8272</v>
      </c>
      <c r="Q2062" s="10">
        <f t="shared" si="130"/>
        <v>0.2</v>
      </c>
      <c r="R2062">
        <f t="shared" si="131"/>
        <v>10</v>
      </c>
      <c r="S2062" t="s">
        <v>8323</v>
      </c>
      <c r="T2062" t="s">
        <v>8324</v>
      </c>
    </row>
    <row r="2063" spans="1:20" ht="43.5" x14ac:dyDescent="0.3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 s="9">
        <f t="shared" si="128"/>
        <v>42616.585358796292</v>
      </c>
      <c r="K2063">
        <v>1471096975</v>
      </c>
      <c r="L2063" s="12">
        <f t="shared" si="129"/>
        <v>42595.585358796292</v>
      </c>
      <c r="M2063" t="b">
        <v>0</v>
      </c>
      <c r="N2063">
        <v>20</v>
      </c>
      <c r="O2063" t="b">
        <v>0</v>
      </c>
      <c r="P2063" t="s">
        <v>8284</v>
      </c>
      <c r="Q2063" s="10">
        <f t="shared" si="130"/>
        <v>22.52</v>
      </c>
      <c r="R2063">
        <f t="shared" si="131"/>
        <v>56.3</v>
      </c>
      <c r="S2063" t="s">
        <v>8340</v>
      </c>
      <c r="T2063" t="s">
        <v>8341</v>
      </c>
    </row>
    <row r="2064" spans="1:20" ht="29" x14ac:dyDescent="0.3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 s="9">
        <f t="shared" si="128"/>
        <v>42413.899456018517</v>
      </c>
      <c r="K2064">
        <v>1452807313</v>
      </c>
      <c r="L2064" s="12">
        <f t="shared" si="129"/>
        <v>42383.899456018517</v>
      </c>
      <c r="M2064" t="b">
        <v>0</v>
      </c>
      <c r="N2064">
        <v>2</v>
      </c>
      <c r="O2064" t="b">
        <v>0</v>
      </c>
      <c r="P2064" t="s">
        <v>8284</v>
      </c>
      <c r="Q2064" s="10">
        <f t="shared" si="130"/>
        <v>0.2</v>
      </c>
      <c r="R2064">
        <f t="shared" si="131"/>
        <v>5</v>
      </c>
      <c r="S2064" t="s">
        <v>8340</v>
      </c>
      <c r="T2064" t="s">
        <v>8341</v>
      </c>
    </row>
    <row r="2065" spans="1:20" ht="58" x14ac:dyDescent="0.3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 s="9">
        <f t="shared" si="128"/>
        <v>42273.190057870372</v>
      </c>
      <c r="K2065">
        <v>1440650021</v>
      </c>
      <c r="L2065" s="12">
        <f t="shared" si="129"/>
        <v>42243.190057870372</v>
      </c>
      <c r="M2065" t="b">
        <v>0</v>
      </c>
      <c r="N2065">
        <v>115</v>
      </c>
      <c r="O2065" t="b">
        <v>1</v>
      </c>
      <c r="P2065" t="s">
        <v>8298</v>
      </c>
      <c r="Q2065" s="10">
        <f t="shared" si="130"/>
        <v>172.8</v>
      </c>
      <c r="R2065">
        <f t="shared" si="131"/>
        <v>75.130434782608702</v>
      </c>
      <c r="S2065" t="s">
        <v>8340</v>
      </c>
      <c r="T2065" t="s">
        <v>8356</v>
      </c>
    </row>
    <row r="2066" spans="1:20" ht="58" x14ac:dyDescent="0.3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 s="9">
        <f t="shared" si="128"/>
        <v>42700.64434027778</v>
      </c>
      <c r="K2066">
        <v>1477578471</v>
      </c>
      <c r="L2066" s="12">
        <f t="shared" si="129"/>
        <v>42670.602673611109</v>
      </c>
      <c r="M2066" t="b">
        <v>0</v>
      </c>
      <c r="N2066">
        <v>111</v>
      </c>
      <c r="O2066" t="b">
        <v>1</v>
      </c>
      <c r="P2066" t="s">
        <v>8298</v>
      </c>
      <c r="Q2066" s="10">
        <f t="shared" si="130"/>
        <v>167.98</v>
      </c>
      <c r="R2066">
        <f t="shared" si="131"/>
        <v>75.666666666666671</v>
      </c>
      <c r="S2066" t="s">
        <v>8340</v>
      </c>
      <c r="T2066" t="s">
        <v>8356</v>
      </c>
    </row>
    <row r="2067" spans="1:20" ht="58" x14ac:dyDescent="0.3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 s="9">
        <f t="shared" si="128"/>
        <v>42530.791666666672</v>
      </c>
      <c r="K2067">
        <v>1462481718</v>
      </c>
      <c r="L2067" s="12">
        <f t="shared" si="129"/>
        <v>42495.871736111112</v>
      </c>
      <c r="M2067" t="b">
        <v>0</v>
      </c>
      <c r="N2067">
        <v>80</v>
      </c>
      <c r="O2067" t="b">
        <v>1</v>
      </c>
      <c r="P2067" t="s">
        <v>8298</v>
      </c>
      <c r="Q2067" s="10">
        <f t="shared" si="130"/>
        <v>110.17999999999999</v>
      </c>
      <c r="R2067">
        <f t="shared" si="131"/>
        <v>68.862499999999997</v>
      </c>
      <c r="S2067" t="s">
        <v>8340</v>
      </c>
      <c r="T2067" t="s">
        <v>8356</v>
      </c>
    </row>
    <row r="2068" spans="1:20" ht="58" x14ac:dyDescent="0.3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 s="9">
        <f t="shared" si="128"/>
        <v>40462.011296296296</v>
      </c>
      <c r="K2068">
        <v>1282868176</v>
      </c>
      <c r="L2068" s="12">
        <f t="shared" si="129"/>
        <v>40417.011296296296</v>
      </c>
      <c r="M2068" t="b">
        <v>0</v>
      </c>
      <c r="N2068">
        <v>38</v>
      </c>
      <c r="O2068" t="b">
        <v>1</v>
      </c>
      <c r="P2068" t="s">
        <v>8279</v>
      </c>
      <c r="Q2068" s="10">
        <f t="shared" si="130"/>
        <v>100.00360000000002</v>
      </c>
      <c r="R2068">
        <f t="shared" si="131"/>
        <v>131.58368421052631</v>
      </c>
      <c r="S2068" t="s">
        <v>8329</v>
      </c>
      <c r="T2068" t="s">
        <v>8333</v>
      </c>
    </row>
    <row r="2069" spans="1:20" ht="43.5" x14ac:dyDescent="0.3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 s="9">
        <f t="shared" si="128"/>
        <v>42280.875</v>
      </c>
      <c r="K2069">
        <v>1441955269</v>
      </c>
      <c r="L2069" s="12">
        <f t="shared" si="129"/>
        <v>42258.297094907408</v>
      </c>
      <c r="M2069" t="b">
        <v>0</v>
      </c>
      <c r="N2069">
        <v>2</v>
      </c>
      <c r="O2069" t="b">
        <v>0</v>
      </c>
      <c r="P2069" t="s">
        <v>8299</v>
      </c>
      <c r="Q2069" s="10">
        <f t="shared" si="130"/>
        <v>0.6</v>
      </c>
      <c r="R2069">
        <f t="shared" si="131"/>
        <v>15</v>
      </c>
      <c r="S2069" t="s">
        <v>8340</v>
      </c>
      <c r="T2069" t="s">
        <v>8357</v>
      </c>
    </row>
    <row r="2070" spans="1:20" ht="58" x14ac:dyDescent="0.3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 s="9">
        <f t="shared" si="128"/>
        <v>42057.839733796296</v>
      </c>
      <c r="K2070">
        <v>1422043753</v>
      </c>
      <c r="L2070" s="12">
        <f t="shared" si="129"/>
        <v>42027.839733796296</v>
      </c>
      <c r="M2070" t="b">
        <v>0</v>
      </c>
      <c r="N2070">
        <v>12</v>
      </c>
      <c r="O2070" t="b">
        <v>0</v>
      </c>
      <c r="P2070" t="s">
        <v>8299</v>
      </c>
      <c r="Q2070" s="10">
        <f t="shared" si="130"/>
        <v>18.600000000000001</v>
      </c>
      <c r="R2070">
        <f t="shared" si="131"/>
        <v>77.5</v>
      </c>
      <c r="S2070" t="s">
        <v>8340</v>
      </c>
      <c r="T2070" t="s">
        <v>8357</v>
      </c>
    </row>
    <row r="2071" spans="1:20" ht="43.5" x14ac:dyDescent="0.3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 s="9">
        <f t="shared" si="128"/>
        <v>41956.722546296296</v>
      </c>
      <c r="K2071">
        <v>1413303628</v>
      </c>
      <c r="L2071" s="12">
        <f t="shared" si="129"/>
        <v>41926.680879629632</v>
      </c>
      <c r="M2071" t="b">
        <v>0</v>
      </c>
      <c r="N2071">
        <v>0</v>
      </c>
      <c r="O2071" t="b">
        <v>0</v>
      </c>
      <c r="P2071" t="s">
        <v>8299</v>
      </c>
      <c r="Q2071" s="10">
        <f t="shared" si="130"/>
        <v>0</v>
      </c>
      <c r="R2071" t="e">
        <f t="shared" si="131"/>
        <v>#DIV/0!</v>
      </c>
      <c r="S2071" t="s">
        <v>8340</v>
      </c>
      <c r="T2071" t="s">
        <v>8357</v>
      </c>
    </row>
    <row r="2072" spans="1:20" ht="43.5" x14ac:dyDescent="0.3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 s="9">
        <f t="shared" si="128"/>
        <v>42482.619444444441</v>
      </c>
      <c r="K2072">
        <v>1459431960</v>
      </c>
      <c r="L2072" s="12">
        <f t="shared" si="129"/>
        <v>42460.573611111111</v>
      </c>
      <c r="M2072" t="b">
        <v>0</v>
      </c>
      <c r="N2072">
        <v>27</v>
      </c>
      <c r="O2072" t="b">
        <v>1</v>
      </c>
      <c r="P2072" t="s">
        <v>8300</v>
      </c>
      <c r="Q2072" s="10">
        <f t="shared" si="130"/>
        <v>100</v>
      </c>
      <c r="R2072">
        <f t="shared" si="131"/>
        <v>185.18518518518519</v>
      </c>
      <c r="S2072" t="s">
        <v>8329</v>
      </c>
      <c r="T2072" t="s">
        <v>8358</v>
      </c>
    </row>
    <row r="2073" spans="1:20" ht="43.5" x14ac:dyDescent="0.3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 s="9">
        <f t="shared" si="128"/>
        <v>41098.520474537036</v>
      </c>
      <c r="K2073">
        <v>1339158569</v>
      </c>
      <c r="L2073" s="12">
        <f t="shared" si="129"/>
        <v>41068.520474537036</v>
      </c>
      <c r="M2073" t="b">
        <v>0</v>
      </c>
      <c r="N2073">
        <v>57</v>
      </c>
      <c r="O2073" t="b">
        <v>1</v>
      </c>
      <c r="P2073" t="s">
        <v>8300</v>
      </c>
      <c r="Q2073" s="10">
        <f t="shared" si="130"/>
        <v>100.82</v>
      </c>
      <c r="R2073">
        <f t="shared" si="131"/>
        <v>88.438596491228068</v>
      </c>
      <c r="S2073" t="s">
        <v>8329</v>
      </c>
      <c r="T2073" t="s">
        <v>8358</v>
      </c>
    </row>
    <row r="2074" spans="1:20" ht="43.5" x14ac:dyDescent="0.3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 s="9">
        <f t="shared" si="128"/>
        <v>42324.670115740737</v>
      </c>
      <c r="K2074">
        <v>1445094298</v>
      </c>
      <c r="L2074" s="12">
        <f t="shared" si="129"/>
        <v>42294.628449074073</v>
      </c>
      <c r="M2074" t="b">
        <v>0</v>
      </c>
      <c r="N2074">
        <v>11</v>
      </c>
      <c r="O2074" t="b">
        <v>0</v>
      </c>
      <c r="P2074" t="s">
        <v>8284</v>
      </c>
      <c r="Q2074" s="10">
        <f t="shared" si="130"/>
        <v>10.6</v>
      </c>
      <c r="R2074">
        <f t="shared" si="131"/>
        <v>48.18181818181818</v>
      </c>
      <c r="S2074" t="s">
        <v>8340</v>
      </c>
      <c r="T2074" t="s">
        <v>8341</v>
      </c>
    </row>
    <row r="2075" spans="1:20" ht="29" x14ac:dyDescent="0.3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 s="9">
        <f t="shared" si="128"/>
        <v>42138.538449074069</v>
      </c>
      <c r="K2075">
        <v>1429016122</v>
      </c>
      <c r="L2075" s="12">
        <f t="shared" si="129"/>
        <v>42108.538449074069</v>
      </c>
      <c r="M2075" t="b">
        <v>0</v>
      </c>
      <c r="N2075">
        <v>100</v>
      </c>
      <c r="O2075" t="b">
        <v>1</v>
      </c>
      <c r="P2075" t="s">
        <v>8301</v>
      </c>
      <c r="Q2075" s="10">
        <f t="shared" si="130"/>
        <v>127.74000000000001</v>
      </c>
      <c r="R2075">
        <f t="shared" si="131"/>
        <v>63.87</v>
      </c>
      <c r="S2075" t="s">
        <v>8323</v>
      </c>
      <c r="T2075" t="s">
        <v>8359</v>
      </c>
    </row>
    <row r="2076" spans="1:20" ht="43.5" x14ac:dyDescent="0.3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 s="9">
        <f t="shared" si="128"/>
        <v>41697.958333333336</v>
      </c>
      <c r="K2076">
        <v>1390938332</v>
      </c>
      <c r="L2076" s="12">
        <f t="shared" si="129"/>
        <v>41667.823287037041</v>
      </c>
      <c r="M2076" t="b">
        <v>0</v>
      </c>
      <c r="N2076">
        <v>199</v>
      </c>
      <c r="O2076" t="b">
        <v>1</v>
      </c>
      <c r="P2076" t="s">
        <v>8301</v>
      </c>
      <c r="Q2076" s="10">
        <f t="shared" si="130"/>
        <v>354.62</v>
      </c>
      <c r="R2076">
        <f t="shared" si="131"/>
        <v>89.100502512562812</v>
      </c>
      <c r="S2076" t="s">
        <v>8323</v>
      </c>
      <c r="T2076" t="s">
        <v>8359</v>
      </c>
    </row>
    <row r="2077" spans="1:20" ht="43.5" x14ac:dyDescent="0.3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 s="9">
        <f t="shared" si="128"/>
        <v>41572.958449074074</v>
      </c>
      <c r="K2077">
        <v>1380150010</v>
      </c>
      <c r="L2077" s="12">
        <f t="shared" si="129"/>
        <v>41542.958449074074</v>
      </c>
      <c r="M2077" t="b">
        <v>0</v>
      </c>
      <c r="N2077">
        <v>60</v>
      </c>
      <c r="O2077" t="b">
        <v>1</v>
      </c>
      <c r="P2077" t="s">
        <v>8302</v>
      </c>
      <c r="Q2077" s="10">
        <f t="shared" si="130"/>
        <v>102.89999999999999</v>
      </c>
      <c r="R2077">
        <f t="shared" si="131"/>
        <v>85.75</v>
      </c>
      <c r="S2077" t="s">
        <v>8323</v>
      </c>
      <c r="T2077" t="s">
        <v>8360</v>
      </c>
    </row>
    <row r="2078" spans="1:20" ht="43.5" x14ac:dyDescent="0.3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 s="9">
        <f t="shared" si="128"/>
        <v>41864.138495370367</v>
      </c>
      <c r="K2078">
        <v>1405307966</v>
      </c>
      <c r="L2078" s="12">
        <f t="shared" si="129"/>
        <v>41834.138495370367</v>
      </c>
      <c r="M2078" t="b">
        <v>0</v>
      </c>
      <c r="N2078">
        <v>3</v>
      </c>
      <c r="O2078" t="b">
        <v>0</v>
      </c>
      <c r="P2078" t="s">
        <v>8284</v>
      </c>
      <c r="Q2078" s="10">
        <f t="shared" si="130"/>
        <v>0.8</v>
      </c>
      <c r="R2078">
        <f t="shared" si="131"/>
        <v>13.333333333333334</v>
      </c>
      <c r="S2078" t="s">
        <v>8340</v>
      </c>
      <c r="T2078" t="s">
        <v>8341</v>
      </c>
    </row>
    <row r="2079" spans="1:20" ht="43.5" x14ac:dyDescent="0.3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 s="9">
        <f t="shared" si="128"/>
        <v>42764.857094907406</v>
      </c>
      <c r="K2079">
        <v>1480538053</v>
      </c>
      <c r="L2079" s="12">
        <f t="shared" si="129"/>
        <v>42704.857094907406</v>
      </c>
      <c r="M2079" t="b">
        <v>0</v>
      </c>
      <c r="N2079">
        <v>185</v>
      </c>
      <c r="O2079" t="b">
        <v>1</v>
      </c>
      <c r="P2079" t="s">
        <v>8295</v>
      </c>
      <c r="Q2079" s="10">
        <f t="shared" si="130"/>
        <v>252.54</v>
      </c>
      <c r="R2079">
        <f t="shared" si="131"/>
        <v>68.254054054054052</v>
      </c>
      <c r="S2079" t="s">
        <v>8323</v>
      </c>
      <c r="T2079" t="s">
        <v>8353</v>
      </c>
    </row>
    <row r="2080" spans="1:20" ht="43.5" x14ac:dyDescent="0.3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 s="9">
        <f t="shared" si="128"/>
        <v>42680.143564814818</v>
      </c>
      <c r="K2080">
        <v>1473218804</v>
      </c>
      <c r="L2080" s="12">
        <f t="shared" si="129"/>
        <v>42620.143564814818</v>
      </c>
      <c r="M2080" t="b">
        <v>0</v>
      </c>
      <c r="N2080">
        <v>15</v>
      </c>
      <c r="O2080" t="b">
        <v>1</v>
      </c>
      <c r="P2080" t="s">
        <v>8295</v>
      </c>
      <c r="Q2080" s="10">
        <f t="shared" si="130"/>
        <v>147.94</v>
      </c>
      <c r="R2080">
        <f t="shared" si="131"/>
        <v>493.13333333333333</v>
      </c>
      <c r="S2080" t="s">
        <v>8323</v>
      </c>
      <c r="T2080" t="s">
        <v>8353</v>
      </c>
    </row>
    <row r="2081" spans="1:20" ht="43.5" x14ac:dyDescent="0.3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 s="9">
        <f t="shared" si="128"/>
        <v>42615.7106712963</v>
      </c>
      <c r="K2081">
        <v>1470243802</v>
      </c>
      <c r="L2081" s="12">
        <f t="shared" si="129"/>
        <v>42585.7106712963</v>
      </c>
      <c r="M2081" t="b">
        <v>0</v>
      </c>
      <c r="N2081">
        <v>4</v>
      </c>
      <c r="O2081" t="b">
        <v>0</v>
      </c>
      <c r="P2081" t="s">
        <v>8304</v>
      </c>
      <c r="Q2081" s="10">
        <f t="shared" si="130"/>
        <v>1.06</v>
      </c>
      <c r="R2081">
        <f t="shared" si="131"/>
        <v>13.25</v>
      </c>
      <c r="S2081" t="s">
        <v>8326</v>
      </c>
      <c r="T2081" t="s">
        <v>8362</v>
      </c>
    </row>
    <row r="2082" spans="1:20" ht="58" x14ac:dyDescent="0.3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 s="9">
        <f t="shared" si="128"/>
        <v>41445.461319444446</v>
      </c>
      <c r="K2082">
        <v>1369134258</v>
      </c>
      <c r="L2082" s="12">
        <f t="shared" si="129"/>
        <v>41415.461319444446</v>
      </c>
      <c r="M2082" t="b">
        <v>0</v>
      </c>
      <c r="N2082">
        <v>0</v>
      </c>
      <c r="O2082" t="b">
        <v>0</v>
      </c>
      <c r="P2082" t="s">
        <v>8304</v>
      </c>
      <c r="Q2082" s="10">
        <f t="shared" si="130"/>
        <v>0</v>
      </c>
      <c r="R2082" t="e">
        <f t="shared" si="131"/>
        <v>#DIV/0!</v>
      </c>
      <c r="S2082" t="s">
        <v>8326</v>
      </c>
      <c r="T2082" t="s">
        <v>8362</v>
      </c>
    </row>
    <row r="2083" spans="1:20" ht="29" x14ac:dyDescent="0.3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 s="9">
        <f t="shared" si="128"/>
        <v>41277.063576388886</v>
      </c>
      <c r="K2083">
        <v>1354584693</v>
      </c>
      <c r="L2083" s="12">
        <f t="shared" si="129"/>
        <v>41247.063576388886</v>
      </c>
      <c r="M2083" t="b">
        <v>0</v>
      </c>
      <c r="N2083">
        <v>4</v>
      </c>
      <c r="O2083" t="b">
        <v>0</v>
      </c>
      <c r="P2083" t="s">
        <v>8304</v>
      </c>
      <c r="Q2083" s="10">
        <f t="shared" si="130"/>
        <v>0.72</v>
      </c>
      <c r="R2083">
        <f t="shared" si="131"/>
        <v>9</v>
      </c>
      <c r="S2083" t="s">
        <v>8326</v>
      </c>
      <c r="T2083" t="s">
        <v>8362</v>
      </c>
    </row>
    <row r="2084" spans="1:20" ht="43.5" x14ac:dyDescent="0.3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 s="9">
        <f t="shared" si="128"/>
        <v>40766.668032407404</v>
      </c>
      <c r="K2084">
        <v>1310486518</v>
      </c>
      <c r="L2084" s="12">
        <f t="shared" si="129"/>
        <v>40736.668032407404</v>
      </c>
      <c r="M2084" t="b">
        <v>0</v>
      </c>
      <c r="N2084">
        <v>4</v>
      </c>
      <c r="O2084" t="b">
        <v>0</v>
      </c>
      <c r="P2084" t="s">
        <v>8304</v>
      </c>
      <c r="Q2084" s="10">
        <f t="shared" si="130"/>
        <v>2</v>
      </c>
      <c r="R2084">
        <f t="shared" si="131"/>
        <v>25</v>
      </c>
      <c r="S2084" t="s">
        <v>8326</v>
      </c>
      <c r="T2084" t="s">
        <v>8362</v>
      </c>
    </row>
    <row r="2085" spans="1:20" ht="43.5" x14ac:dyDescent="0.3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 s="9">
        <f t="shared" si="128"/>
        <v>40893.013356481482</v>
      </c>
      <c r="K2085">
        <v>1321402754</v>
      </c>
      <c r="L2085" s="12">
        <f t="shared" si="129"/>
        <v>40863.013356481482</v>
      </c>
      <c r="M2085" t="b">
        <v>0</v>
      </c>
      <c r="N2085">
        <v>2</v>
      </c>
      <c r="O2085" t="b">
        <v>0</v>
      </c>
      <c r="P2085" t="s">
        <v>8304</v>
      </c>
      <c r="Q2085" s="10">
        <f t="shared" si="130"/>
        <v>3</v>
      </c>
      <c r="R2085">
        <f t="shared" si="131"/>
        <v>75</v>
      </c>
      <c r="S2085" t="s">
        <v>8326</v>
      </c>
      <c r="T2085" t="s">
        <v>8362</v>
      </c>
    </row>
    <row r="2086" spans="1:20" ht="43.5" x14ac:dyDescent="0.3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 s="9">
        <f t="shared" si="128"/>
        <v>42587.875</v>
      </c>
      <c r="K2086">
        <v>1467865967</v>
      </c>
      <c r="L2086" s="12">
        <f t="shared" si="129"/>
        <v>42558.189432870371</v>
      </c>
      <c r="M2086" t="b">
        <v>0</v>
      </c>
      <c r="N2086">
        <v>142</v>
      </c>
      <c r="O2086" t="b">
        <v>1</v>
      </c>
      <c r="P2086" t="s">
        <v>8271</v>
      </c>
      <c r="Q2086" s="10">
        <f t="shared" si="130"/>
        <v>104.67999999999999</v>
      </c>
      <c r="R2086">
        <f t="shared" si="131"/>
        <v>36.859154929577464</v>
      </c>
      <c r="S2086" t="s">
        <v>8321</v>
      </c>
      <c r="T2086" t="s">
        <v>8322</v>
      </c>
    </row>
    <row r="2087" spans="1:20" ht="58" x14ac:dyDescent="0.3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 s="9">
        <f t="shared" si="128"/>
        <v>42216.666666666672</v>
      </c>
      <c r="K2087">
        <v>1437063121</v>
      </c>
      <c r="L2087" s="12">
        <f t="shared" si="129"/>
        <v>42201.675011574072</v>
      </c>
      <c r="M2087" t="b">
        <v>0</v>
      </c>
      <c r="N2087">
        <v>139</v>
      </c>
      <c r="O2087" t="b">
        <v>1</v>
      </c>
      <c r="P2087" t="s">
        <v>8271</v>
      </c>
      <c r="Q2087" s="10">
        <f t="shared" si="130"/>
        <v>101.4</v>
      </c>
      <c r="R2087">
        <f t="shared" si="131"/>
        <v>36.474820143884891</v>
      </c>
      <c r="S2087" t="s">
        <v>8321</v>
      </c>
      <c r="T2087" t="s">
        <v>8322</v>
      </c>
    </row>
    <row r="2088" spans="1:20" ht="58" x14ac:dyDescent="0.3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 s="9">
        <f t="shared" si="128"/>
        <v>42538.666666666672</v>
      </c>
      <c r="K2088">
        <v>1463466070</v>
      </c>
      <c r="L2088" s="12">
        <f t="shared" si="129"/>
        <v>42507.264699074076</v>
      </c>
      <c r="M2088" t="b">
        <v>0</v>
      </c>
      <c r="N2088">
        <v>130</v>
      </c>
      <c r="O2088" t="b">
        <v>1</v>
      </c>
      <c r="P2088" t="s">
        <v>8271</v>
      </c>
      <c r="Q2088" s="10">
        <f t="shared" si="130"/>
        <v>116.6348</v>
      </c>
      <c r="R2088">
        <f t="shared" si="131"/>
        <v>44.859538461538463</v>
      </c>
      <c r="S2088" t="s">
        <v>8321</v>
      </c>
      <c r="T2088" t="s">
        <v>8322</v>
      </c>
    </row>
    <row r="2089" spans="1:20" x14ac:dyDescent="0.3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 s="9">
        <f t="shared" si="128"/>
        <v>42184.873124999998</v>
      </c>
      <c r="K2089">
        <v>1433019438</v>
      </c>
      <c r="L2089" s="12">
        <f t="shared" si="129"/>
        <v>42154.873124999998</v>
      </c>
      <c r="M2089" t="b">
        <v>0</v>
      </c>
      <c r="N2089">
        <v>93</v>
      </c>
      <c r="O2089" t="b">
        <v>1</v>
      </c>
      <c r="P2089" t="s">
        <v>8271</v>
      </c>
      <c r="Q2089" s="10">
        <f t="shared" si="130"/>
        <v>126</v>
      </c>
      <c r="R2089">
        <f t="shared" si="131"/>
        <v>67.741935483870961</v>
      </c>
      <c r="S2089" t="s">
        <v>8321</v>
      </c>
      <c r="T2089" t="s">
        <v>8322</v>
      </c>
    </row>
    <row r="2090" spans="1:20" ht="43.5" x14ac:dyDescent="0.3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 s="9">
        <f t="shared" si="128"/>
        <v>42100.166666666672</v>
      </c>
      <c r="K2090">
        <v>1424368298</v>
      </c>
      <c r="L2090" s="12">
        <f t="shared" si="129"/>
        <v>42054.74418981481</v>
      </c>
      <c r="M2090" t="b">
        <v>0</v>
      </c>
      <c r="N2090">
        <v>83</v>
      </c>
      <c r="O2090" t="b">
        <v>1</v>
      </c>
      <c r="P2090" t="s">
        <v>8271</v>
      </c>
      <c r="Q2090" s="10">
        <f t="shared" si="130"/>
        <v>113.3</v>
      </c>
      <c r="R2090">
        <f t="shared" si="131"/>
        <v>68.253012048192772</v>
      </c>
      <c r="S2090" t="s">
        <v>8321</v>
      </c>
      <c r="T2090" t="s">
        <v>8322</v>
      </c>
    </row>
    <row r="2091" spans="1:20" ht="43.5" x14ac:dyDescent="0.3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 s="9">
        <f t="shared" si="128"/>
        <v>42169.525567129633</v>
      </c>
      <c r="K2091">
        <v>1431693409</v>
      </c>
      <c r="L2091" s="12">
        <f t="shared" si="129"/>
        <v>42139.525567129633</v>
      </c>
      <c r="M2091" t="b">
        <v>0</v>
      </c>
      <c r="N2091">
        <v>104</v>
      </c>
      <c r="O2091" t="b">
        <v>1</v>
      </c>
      <c r="P2091" t="s">
        <v>8271</v>
      </c>
      <c r="Q2091" s="10">
        <f t="shared" si="130"/>
        <v>104.80000000000001</v>
      </c>
      <c r="R2091">
        <f t="shared" si="131"/>
        <v>50.384615384615387</v>
      </c>
      <c r="S2091" t="s">
        <v>8321</v>
      </c>
      <c r="T2091" t="s">
        <v>8322</v>
      </c>
    </row>
    <row r="2092" spans="1:20" ht="43.5" x14ac:dyDescent="0.3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 s="9">
        <f t="shared" si="128"/>
        <v>41811.045173611114</v>
      </c>
      <c r="K2092">
        <v>1400720703</v>
      </c>
      <c r="L2092" s="12">
        <f t="shared" si="129"/>
        <v>41781.045173611114</v>
      </c>
      <c r="M2092" t="b">
        <v>0</v>
      </c>
      <c r="N2092">
        <v>6</v>
      </c>
      <c r="O2092" t="b">
        <v>0</v>
      </c>
      <c r="P2092" t="s">
        <v>8271</v>
      </c>
      <c r="Q2092" s="10">
        <f t="shared" si="130"/>
        <v>1.9</v>
      </c>
      <c r="R2092">
        <f t="shared" si="131"/>
        <v>15.833333333333334</v>
      </c>
      <c r="S2092" t="s">
        <v>8321</v>
      </c>
      <c r="T2092" t="s">
        <v>8322</v>
      </c>
    </row>
    <row r="2093" spans="1:20" ht="43.5" x14ac:dyDescent="0.3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 s="9">
        <f t="shared" si="128"/>
        <v>42657.916666666672</v>
      </c>
      <c r="K2093">
        <v>1473893721</v>
      </c>
      <c r="L2093" s="12">
        <f t="shared" si="129"/>
        <v>42627.955104166671</v>
      </c>
      <c r="M2093" t="b">
        <v>0</v>
      </c>
      <c r="N2093">
        <v>2</v>
      </c>
      <c r="O2093" t="b">
        <v>0</v>
      </c>
      <c r="P2093" t="s">
        <v>8271</v>
      </c>
      <c r="Q2093" s="10">
        <f t="shared" si="130"/>
        <v>0.89999999999999991</v>
      </c>
      <c r="R2093">
        <f t="shared" si="131"/>
        <v>22.5</v>
      </c>
      <c r="S2093" t="s">
        <v>8321</v>
      </c>
      <c r="T2093" t="s">
        <v>8322</v>
      </c>
    </row>
    <row r="2094" spans="1:20" ht="58" x14ac:dyDescent="0.3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 s="9">
        <f t="shared" si="128"/>
        <v>41776.189409722225</v>
      </c>
      <c r="K2094">
        <v>1397709165</v>
      </c>
      <c r="L2094" s="12">
        <f t="shared" si="129"/>
        <v>41746.189409722225</v>
      </c>
      <c r="M2094" t="b">
        <v>0</v>
      </c>
      <c r="N2094">
        <v>9</v>
      </c>
      <c r="O2094" t="b">
        <v>0</v>
      </c>
      <c r="P2094" t="s">
        <v>8271</v>
      </c>
      <c r="Q2094" s="10">
        <f t="shared" si="130"/>
        <v>15</v>
      </c>
      <c r="R2094">
        <f t="shared" si="131"/>
        <v>83.333333333333329</v>
      </c>
      <c r="S2094" t="s">
        <v>8321</v>
      </c>
      <c r="T2094" t="s">
        <v>8322</v>
      </c>
    </row>
    <row r="2095" spans="1:20" ht="43.5" x14ac:dyDescent="0.3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 s="9">
        <f t="shared" si="128"/>
        <v>42752.84474537037</v>
      </c>
      <c r="K2095">
        <v>1482092186</v>
      </c>
      <c r="L2095" s="12">
        <f t="shared" si="129"/>
        <v>42722.84474537037</v>
      </c>
      <c r="M2095" t="b">
        <v>0</v>
      </c>
      <c r="N2095">
        <v>3</v>
      </c>
      <c r="O2095" t="b">
        <v>0</v>
      </c>
      <c r="P2095" t="s">
        <v>8271</v>
      </c>
      <c r="Q2095" s="10">
        <f t="shared" si="130"/>
        <v>5.42</v>
      </c>
      <c r="R2095">
        <f t="shared" si="131"/>
        <v>90.333333333333329</v>
      </c>
      <c r="S2095" t="s">
        <v>8321</v>
      </c>
      <c r="T2095" t="s">
        <v>8322</v>
      </c>
    </row>
    <row r="2096" spans="1:20" x14ac:dyDescent="0.3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 s="9">
        <f t="shared" si="128"/>
        <v>42013.083333333328</v>
      </c>
      <c r="K2096">
        <v>1415644395</v>
      </c>
      <c r="L2096" s="12">
        <f t="shared" si="129"/>
        <v>41953.773090277777</v>
      </c>
      <c r="M2096" t="b">
        <v>0</v>
      </c>
      <c r="N2096">
        <v>2</v>
      </c>
      <c r="O2096" t="b">
        <v>0</v>
      </c>
      <c r="P2096" t="s">
        <v>8271</v>
      </c>
      <c r="Q2096" s="10">
        <f t="shared" si="130"/>
        <v>0.5</v>
      </c>
      <c r="R2096">
        <f t="shared" si="131"/>
        <v>12.5</v>
      </c>
      <c r="S2096" t="s">
        <v>8321</v>
      </c>
      <c r="T2096" t="s">
        <v>8322</v>
      </c>
    </row>
    <row r="2097" spans="1:20" ht="43.5" x14ac:dyDescent="0.3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 s="9">
        <f t="shared" si="128"/>
        <v>42256.166874999995</v>
      </c>
      <c r="K2097">
        <v>1436587218</v>
      </c>
      <c r="L2097" s="12">
        <f t="shared" si="129"/>
        <v>42196.166874999995</v>
      </c>
      <c r="M2097" t="b">
        <v>0</v>
      </c>
      <c r="N2097">
        <v>4</v>
      </c>
      <c r="O2097" t="b">
        <v>0</v>
      </c>
      <c r="P2097" t="s">
        <v>8271</v>
      </c>
      <c r="Q2097" s="10">
        <f t="shared" si="130"/>
        <v>0.77999999999999992</v>
      </c>
      <c r="R2097">
        <f t="shared" si="131"/>
        <v>9.75</v>
      </c>
      <c r="S2097" t="s">
        <v>8321</v>
      </c>
      <c r="T2097" t="s">
        <v>8322</v>
      </c>
    </row>
    <row r="2098" spans="1:20" ht="43.5" x14ac:dyDescent="0.3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 s="9">
        <f t="shared" si="128"/>
        <v>42306.629710648151</v>
      </c>
      <c r="K2098">
        <v>1443712007</v>
      </c>
      <c r="L2098" s="12">
        <f t="shared" si="129"/>
        <v>42278.629710648151</v>
      </c>
      <c r="M2098" t="b">
        <v>0</v>
      </c>
      <c r="N2098">
        <v>20</v>
      </c>
      <c r="O2098" t="b">
        <v>0</v>
      </c>
      <c r="P2098" t="s">
        <v>8271</v>
      </c>
      <c r="Q2098" s="10">
        <f t="shared" si="130"/>
        <v>27.24</v>
      </c>
      <c r="R2098">
        <f t="shared" si="131"/>
        <v>68.099999999999994</v>
      </c>
      <c r="S2098" t="s">
        <v>8321</v>
      </c>
      <c r="T2098" t="s">
        <v>8322</v>
      </c>
    </row>
    <row r="2099" spans="1:20" ht="58" x14ac:dyDescent="0.3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 s="9">
        <f t="shared" si="128"/>
        <v>42089.166666666672</v>
      </c>
      <c r="K2099">
        <v>1424927159</v>
      </c>
      <c r="L2099" s="12">
        <f t="shared" si="129"/>
        <v>42061.212488425925</v>
      </c>
      <c r="M2099" t="b">
        <v>0</v>
      </c>
      <c r="N2099">
        <v>108</v>
      </c>
      <c r="O2099" t="b">
        <v>1</v>
      </c>
      <c r="P2099" t="s">
        <v>8271</v>
      </c>
      <c r="Q2099" s="10">
        <f t="shared" si="130"/>
        <v>109.62</v>
      </c>
      <c r="R2099">
        <f t="shared" si="131"/>
        <v>50.75</v>
      </c>
      <c r="S2099" t="s">
        <v>8321</v>
      </c>
      <c r="T2099" t="s">
        <v>8322</v>
      </c>
    </row>
    <row r="2100" spans="1:20" ht="43.5" x14ac:dyDescent="0.3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 s="9">
        <f t="shared" si="128"/>
        <v>41857.897222222222</v>
      </c>
      <c r="K2100">
        <v>1404769819</v>
      </c>
      <c r="L2100" s="12">
        <f t="shared" si="129"/>
        <v>41827.909942129627</v>
      </c>
      <c r="M2100" t="b">
        <v>0</v>
      </c>
      <c r="N2100">
        <v>196</v>
      </c>
      <c r="O2100" t="b">
        <v>1</v>
      </c>
      <c r="P2100" t="s">
        <v>8271</v>
      </c>
      <c r="Q2100" s="10">
        <f t="shared" si="130"/>
        <v>100.71379999999999</v>
      </c>
      <c r="R2100">
        <f t="shared" si="131"/>
        <v>25.692295918367346</v>
      </c>
      <c r="S2100" t="s">
        <v>8321</v>
      </c>
      <c r="T2100" t="s">
        <v>8322</v>
      </c>
    </row>
    <row r="2101" spans="1:20" ht="43.5" x14ac:dyDescent="0.3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 s="9">
        <f t="shared" si="128"/>
        <v>42072.156157407408</v>
      </c>
      <c r="K2101">
        <v>1423284292</v>
      </c>
      <c r="L2101" s="12">
        <f t="shared" si="129"/>
        <v>42042.197824074072</v>
      </c>
      <c r="M2101" t="b">
        <v>0</v>
      </c>
      <c r="N2101">
        <v>71</v>
      </c>
      <c r="O2101" t="b">
        <v>1</v>
      </c>
      <c r="P2101" t="s">
        <v>8271</v>
      </c>
      <c r="Q2101" s="10">
        <f t="shared" si="130"/>
        <v>113.92</v>
      </c>
      <c r="R2101">
        <f t="shared" si="131"/>
        <v>80.225352112676063</v>
      </c>
      <c r="S2101" t="s">
        <v>8321</v>
      </c>
      <c r="T2101" t="s">
        <v>8322</v>
      </c>
    </row>
    <row r="2102" spans="1:20" ht="43.5" x14ac:dyDescent="0.3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 s="9">
        <f t="shared" si="128"/>
        <v>42370.166666666672</v>
      </c>
      <c r="K2102">
        <v>1449171508</v>
      </c>
      <c r="L2102" s="12">
        <f t="shared" si="129"/>
        <v>42341.818379629629</v>
      </c>
      <c r="M2102" t="b">
        <v>0</v>
      </c>
      <c r="N2102">
        <v>33</v>
      </c>
      <c r="O2102" t="b">
        <v>1</v>
      </c>
      <c r="P2102" t="s">
        <v>8271</v>
      </c>
      <c r="Q2102" s="10">
        <f t="shared" si="130"/>
        <v>174.8</v>
      </c>
      <c r="R2102">
        <f t="shared" si="131"/>
        <v>264.84848484848487</v>
      </c>
      <c r="S2102" t="s">
        <v>8321</v>
      </c>
      <c r="T2102" t="s">
        <v>8322</v>
      </c>
    </row>
    <row r="2103" spans="1:20" ht="58" x14ac:dyDescent="0.3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 s="9">
        <f t="shared" si="128"/>
        <v>41908.065972222219</v>
      </c>
      <c r="K2103">
        <v>1409275671</v>
      </c>
      <c r="L2103" s="12">
        <f t="shared" si="129"/>
        <v>41880.061006944445</v>
      </c>
      <c r="M2103" t="b">
        <v>0</v>
      </c>
      <c r="N2103">
        <v>87</v>
      </c>
      <c r="O2103" t="b">
        <v>1</v>
      </c>
      <c r="P2103" t="s">
        <v>8271</v>
      </c>
      <c r="Q2103" s="10">
        <f t="shared" si="130"/>
        <v>102</v>
      </c>
      <c r="R2103">
        <f t="shared" si="131"/>
        <v>58.620689655172413</v>
      </c>
      <c r="S2103" t="s">
        <v>8321</v>
      </c>
      <c r="T2103" t="s">
        <v>8322</v>
      </c>
    </row>
    <row r="2104" spans="1:20" ht="43.5" x14ac:dyDescent="0.3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 s="9">
        <f t="shared" si="128"/>
        <v>42010.25</v>
      </c>
      <c r="K2104">
        <v>1419104823</v>
      </c>
      <c r="L2104" s="12">
        <f t="shared" si="129"/>
        <v>41993.824340277773</v>
      </c>
      <c r="M2104" t="b">
        <v>0</v>
      </c>
      <c r="N2104">
        <v>46</v>
      </c>
      <c r="O2104" t="b">
        <v>1</v>
      </c>
      <c r="P2104" t="s">
        <v>8271</v>
      </c>
      <c r="Q2104" s="10">
        <f t="shared" si="130"/>
        <v>101.4</v>
      </c>
      <c r="R2104">
        <f t="shared" si="131"/>
        <v>110.21739130434783</v>
      </c>
      <c r="S2104" t="s">
        <v>8321</v>
      </c>
      <c r="T2104" t="s">
        <v>8322</v>
      </c>
    </row>
    <row r="2105" spans="1:20" ht="43.5" x14ac:dyDescent="0.3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 s="9">
        <f t="shared" si="128"/>
        <v>42411.686840277776</v>
      </c>
      <c r="K2105">
        <v>1452616143</v>
      </c>
      <c r="L2105" s="12">
        <f t="shared" si="129"/>
        <v>42381.686840277776</v>
      </c>
      <c r="M2105" t="b">
        <v>1</v>
      </c>
      <c r="N2105">
        <v>59</v>
      </c>
      <c r="O2105" t="b">
        <v>1</v>
      </c>
      <c r="P2105" t="s">
        <v>8303</v>
      </c>
      <c r="Q2105" s="10">
        <f t="shared" si="130"/>
        <v>102.06</v>
      </c>
      <c r="R2105">
        <f t="shared" si="131"/>
        <v>86.491525423728817</v>
      </c>
      <c r="S2105" t="s">
        <v>8321</v>
      </c>
      <c r="T2105" t="s">
        <v>8361</v>
      </c>
    </row>
    <row r="2106" spans="1:20" ht="43.5" x14ac:dyDescent="0.3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 s="9">
        <f t="shared" si="128"/>
        <v>41188.993923611109</v>
      </c>
      <c r="K2106">
        <v>1346975475</v>
      </c>
      <c r="L2106" s="12">
        <f t="shared" si="129"/>
        <v>41158.993923611109</v>
      </c>
      <c r="M2106" t="b">
        <v>0</v>
      </c>
      <c r="N2106">
        <v>182</v>
      </c>
      <c r="O2106" t="b">
        <v>1</v>
      </c>
      <c r="P2106" t="s">
        <v>8303</v>
      </c>
      <c r="Q2106" s="10">
        <f t="shared" si="130"/>
        <v>246.42</v>
      </c>
      <c r="R2106">
        <f t="shared" si="131"/>
        <v>67.697802197802204</v>
      </c>
      <c r="S2106" t="s">
        <v>8321</v>
      </c>
      <c r="T2106" t="s">
        <v>8361</v>
      </c>
    </row>
    <row r="2107" spans="1:20" ht="29" x14ac:dyDescent="0.3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 s="9">
        <f t="shared" si="128"/>
        <v>42597.264178240745</v>
      </c>
      <c r="K2107">
        <v>1468650025</v>
      </c>
      <c r="L2107" s="12">
        <f t="shared" si="129"/>
        <v>42567.264178240745</v>
      </c>
      <c r="M2107" t="b">
        <v>0</v>
      </c>
      <c r="N2107">
        <v>99</v>
      </c>
      <c r="O2107" t="b">
        <v>1</v>
      </c>
      <c r="P2107" t="s">
        <v>8303</v>
      </c>
      <c r="Q2107" s="10">
        <f t="shared" si="130"/>
        <v>168.01999999999998</v>
      </c>
      <c r="R2107">
        <f t="shared" si="131"/>
        <v>84.858585858585855</v>
      </c>
      <c r="S2107" t="s">
        <v>8321</v>
      </c>
      <c r="T2107" t="s">
        <v>8361</v>
      </c>
    </row>
    <row r="2108" spans="1:20" ht="58" x14ac:dyDescent="0.3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 s="9">
        <f t="shared" si="128"/>
        <v>42004.890277777777</v>
      </c>
      <c r="K2108">
        <v>1417556262</v>
      </c>
      <c r="L2108" s="12">
        <f t="shared" si="129"/>
        <v>41975.901180555549</v>
      </c>
      <c r="M2108" t="b">
        <v>0</v>
      </c>
      <c r="N2108">
        <v>47</v>
      </c>
      <c r="O2108" t="b">
        <v>1</v>
      </c>
      <c r="P2108" t="s">
        <v>8303</v>
      </c>
      <c r="Q2108" s="10">
        <f t="shared" si="130"/>
        <v>166.4</v>
      </c>
      <c r="R2108">
        <f t="shared" si="131"/>
        <v>177.02127659574469</v>
      </c>
      <c r="S2108" t="s">
        <v>8321</v>
      </c>
      <c r="T2108" t="s">
        <v>8361</v>
      </c>
    </row>
    <row r="2109" spans="1:20" ht="58" x14ac:dyDescent="0.3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 s="9">
        <f t="shared" si="128"/>
        <v>42596.948414351849</v>
      </c>
      <c r="K2109">
        <v>1468622743</v>
      </c>
      <c r="L2109" s="12">
        <f t="shared" si="129"/>
        <v>42566.948414351849</v>
      </c>
      <c r="M2109" t="b">
        <v>0</v>
      </c>
      <c r="N2109">
        <v>9</v>
      </c>
      <c r="O2109" t="b">
        <v>0</v>
      </c>
      <c r="P2109" t="s">
        <v>8303</v>
      </c>
      <c r="Q2109" s="10">
        <f t="shared" si="130"/>
        <v>15.920000000000002</v>
      </c>
      <c r="R2109">
        <f t="shared" si="131"/>
        <v>88.444444444444443</v>
      </c>
      <c r="S2109" t="s">
        <v>8321</v>
      </c>
      <c r="T2109" t="s">
        <v>8361</v>
      </c>
    </row>
    <row r="2110" spans="1:20" ht="43.5" x14ac:dyDescent="0.3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 s="9">
        <f t="shared" si="128"/>
        <v>41263.499131944445</v>
      </c>
      <c r="K2110">
        <v>1353412725</v>
      </c>
      <c r="L2110" s="12">
        <f t="shared" si="129"/>
        <v>41233.499131944445</v>
      </c>
      <c r="M2110" t="b">
        <v>1</v>
      </c>
      <c r="N2110">
        <v>302</v>
      </c>
      <c r="O2110" t="b">
        <v>1</v>
      </c>
      <c r="P2110" t="s">
        <v>8271</v>
      </c>
      <c r="Q2110" s="10">
        <f t="shared" si="130"/>
        <v>188.50460000000001</v>
      </c>
      <c r="R2110">
        <f t="shared" si="131"/>
        <v>31.209370860927152</v>
      </c>
      <c r="S2110" t="s">
        <v>8321</v>
      </c>
      <c r="T2110" t="s">
        <v>8322</v>
      </c>
    </row>
    <row r="2111" spans="1:20" ht="29" x14ac:dyDescent="0.3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 s="9">
        <f t="shared" si="128"/>
        <v>41477.839722222219</v>
      </c>
      <c r="K2111">
        <v>1371931752</v>
      </c>
      <c r="L2111" s="12">
        <f t="shared" si="129"/>
        <v>41447.839722222219</v>
      </c>
      <c r="M2111" t="b">
        <v>1</v>
      </c>
      <c r="N2111">
        <v>69</v>
      </c>
      <c r="O2111" t="b">
        <v>1</v>
      </c>
      <c r="P2111" t="s">
        <v>8271</v>
      </c>
      <c r="Q2111" s="10">
        <f t="shared" si="130"/>
        <v>113.99999999999999</v>
      </c>
      <c r="R2111">
        <f t="shared" si="131"/>
        <v>82.608695652173907</v>
      </c>
      <c r="S2111" t="s">
        <v>8321</v>
      </c>
      <c r="T2111" t="s">
        <v>8322</v>
      </c>
    </row>
    <row r="2112" spans="1:20" ht="58" x14ac:dyDescent="0.3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 s="9">
        <f t="shared" si="128"/>
        <v>40591.886886574073</v>
      </c>
      <c r="K2112">
        <v>1292793427</v>
      </c>
      <c r="L2112" s="12">
        <f t="shared" si="129"/>
        <v>40531.886886574073</v>
      </c>
      <c r="M2112" t="b">
        <v>1</v>
      </c>
      <c r="N2112">
        <v>60</v>
      </c>
      <c r="O2112" t="b">
        <v>1</v>
      </c>
      <c r="P2112" t="s">
        <v>8271</v>
      </c>
      <c r="Q2112" s="10">
        <f t="shared" si="130"/>
        <v>109.55999999999999</v>
      </c>
      <c r="R2112">
        <f t="shared" si="131"/>
        <v>91.3</v>
      </c>
      <c r="S2112" t="s">
        <v>8321</v>
      </c>
      <c r="T2112" t="s">
        <v>8322</v>
      </c>
    </row>
    <row r="2113" spans="1:20" ht="43.5" x14ac:dyDescent="0.3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 s="9">
        <f t="shared" si="128"/>
        <v>42055.968240740738</v>
      </c>
      <c r="K2113">
        <v>1420586056</v>
      </c>
      <c r="L2113" s="12">
        <f t="shared" si="129"/>
        <v>42010.968240740738</v>
      </c>
      <c r="M2113" t="b">
        <v>0</v>
      </c>
      <c r="N2113">
        <v>24</v>
      </c>
      <c r="O2113" t="b">
        <v>0</v>
      </c>
      <c r="P2113" t="s">
        <v>8305</v>
      </c>
      <c r="Q2113" s="10">
        <f t="shared" si="130"/>
        <v>11.74</v>
      </c>
      <c r="R2113">
        <f t="shared" si="131"/>
        <v>24.458333333333332</v>
      </c>
      <c r="S2113" t="s">
        <v>8321</v>
      </c>
      <c r="T2113" t="s">
        <v>8363</v>
      </c>
    </row>
    <row r="2114" spans="1:20" ht="43.5" x14ac:dyDescent="0.3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 s="9">
        <f t="shared" ref="J2114:J2177" si="132">(((I2114/60)/60)/24)+DATE(1970,1,1)</f>
        <v>41888.875</v>
      </c>
      <c r="K2114">
        <v>1407435418</v>
      </c>
      <c r="L2114" s="12">
        <f t="shared" ref="L2114:L2177" si="133">(((K2114/60)/60)/24)+DATE(1970,1,1)</f>
        <v>41858.761782407404</v>
      </c>
      <c r="M2114" t="b">
        <v>0</v>
      </c>
      <c r="N2114">
        <v>53</v>
      </c>
      <c r="O2114" t="b">
        <v>0</v>
      </c>
      <c r="P2114" t="s">
        <v>8305</v>
      </c>
      <c r="Q2114" s="10">
        <f t="shared" ref="Q2114:Q2177" si="134">(E2114/D2114)*100</f>
        <v>52.16</v>
      </c>
      <c r="R2114">
        <f t="shared" ref="R2114:R2177" si="135">E2114/N2114</f>
        <v>49.20754716981132</v>
      </c>
      <c r="S2114" t="s">
        <v>8321</v>
      </c>
      <c r="T2114" t="s">
        <v>8363</v>
      </c>
    </row>
    <row r="2115" spans="1:20" ht="43.5" x14ac:dyDescent="0.3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 s="9">
        <f t="shared" si="132"/>
        <v>42352.249305555553</v>
      </c>
      <c r="K2115">
        <v>1445027346</v>
      </c>
      <c r="L2115" s="12">
        <f t="shared" si="133"/>
        <v>42293.853541666671</v>
      </c>
      <c r="M2115" t="b">
        <v>0</v>
      </c>
      <c r="N2115">
        <v>25</v>
      </c>
      <c r="O2115" t="b">
        <v>0</v>
      </c>
      <c r="P2115" t="s">
        <v>8305</v>
      </c>
      <c r="Q2115" s="10">
        <f t="shared" si="134"/>
        <v>54.52</v>
      </c>
      <c r="R2115">
        <f t="shared" si="135"/>
        <v>109.04</v>
      </c>
      <c r="S2115" t="s">
        <v>8321</v>
      </c>
      <c r="T2115" t="s">
        <v>8363</v>
      </c>
    </row>
    <row r="2116" spans="1:20" ht="43.5" x14ac:dyDescent="0.3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 s="9">
        <f t="shared" si="132"/>
        <v>42266.276053240741</v>
      </c>
      <c r="K2116">
        <v>1440052651</v>
      </c>
      <c r="L2116" s="12">
        <f t="shared" si="133"/>
        <v>42236.276053240741</v>
      </c>
      <c r="M2116" t="b">
        <v>0</v>
      </c>
      <c r="N2116">
        <v>0</v>
      </c>
      <c r="O2116" t="b">
        <v>0</v>
      </c>
      <c r="P2116" t="s">
        <v>8305</v>
      </c>
      <c r="Q2116" s="10">
        <f t="shared" si="134"/>
        <v>0</v>
      </c>
      <c r="R2116" t="e">
        <f t="shared" si="135"/>
        <v>#DIV/0!</v>
      </c>
      <c r="S2116" t="s">
        <v>8321</v>
      </c>
      <c r="T2116" t="s">
        <v>8363</v>
      </c>
    </row>
    <row r="2117" spans="1:20" ht="43.5" x14ac:dyDescent="0.3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 s="9">
        <f t="shared" si="132"/>
        <v>41848.605057870373</v>
      </c>
      <c r="K2117">
        <v>1404743477</v>
      </c>
      <c r="L2117" s="12">
        <f t="shared" si="133"/>
        <v>41827.605057870373</v>
      </c>
      <c r="M2117" t="b">
        <v>1</v>
      </c>
      <c r="N2117">
        <v>82</v>
      </c>
      <c r="O2117" t="b">
        <v>1</v>
      </c>
      <c r="P2117" t="s">
        <v>8271</v>
      </c>
      <c r="Q2117" s="10">
        <f t="shared" si="134"/>
        <v>103.49999999999999</v>
      </c>
      <c r="R2117">
        <f t="shared" si="135"/>
        <v>63.109756097560975</v>
      </c>
      <c r="S2117" t="s">
        <v>8321</v>
      </c>
      <c r="T2117" t="s">
        <v>8322</v>
      </c>
    </row>
    <row r="2118" spans="1:20" ht="43.5" x14ac:dyDescent="0.3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 s="9">
        <f t="shared" si="132"/>
        <v>42796.805034722223</v>
      </c>
      <c r="K2118">
        <v>1485890355</v>
      </c>
      <c r="L2118" s="12">
        <f t="shared" si="133"/>
        <v>42766.805034722223</v>
      </c>
      <c r="M2118" t="b">
        <v>0</v>
      </c>
      <c r="N2118">
        <v>61</v>
      </c>
      <c r="O2118" t="b">
        <v>1</v>
      </c>
      <c r="P2118" t="s">
        <v>8271</v>
      </c>
      <c r="Q2118" s="10">
        <f t="shared" si="134"/>
        <v>118.8</v>
      </c>
      <c r="R2118">
        <f t="shared" si="135"/>
        <v>97.377049180327873</v>
      </c>
      <c r="S2118" t="s">
        <v>8321</v>
      </c>
      <c r="T2118" t="s">
        <v>8322</v>
      </c>
    </row>
    <row r="2119" spans="1:20" ht="43.5" x14ac:dyDescent="0.3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 s="9">
        <f t="shared" si="132"/>
        <v>42338.714328703703</v>
      </c>
      <c r="K2119">
        <v>1445875718</v>
      </c>
      <c r="L2119" s="12">
        <f t="shared" si="133"/>
        <v>42303.672662037032</v>
      </c>
      <c r="M2119" t="b">
        <v>1</v>
      </c>
      <c r="N2119">
        <v>73</v>
      </c>
      <c r="O2119" t="b">
        <v>1</v>
      </c>
      <c r="P2119" t="s">
        <v>8271</v>
      </c>
      <c r="Q2119" s="10">
        <f t="shared" si="134"/>
        <v>109.24000000000001</v>
      </c>
      <c r="R2119">
        <f t="shared" si="135"/>
        <v>74.821917808219183</v>
      </c>
      <c r="S2119" t="s">
        <v>8321</v>
      </c>
      <c r="T2119" t="s">
        <v>8322</v>
      </c>
    </row>
    <row r="2120" spans="1:20" ht="58" x14ac:dyDescent="0.3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 s="9">
        <f t="shared" si="132"/>
        <v>41961.724606481483</v>
      </c>
      <c r="K2120">
        <v>1413735806</v>
      </c>
      <c r="L2120" s="12">
        <f t="shared" si="133"/>
        <v>41931.682939814818</v>
      </c>
      <c r="M2120" t="b">
        <v>1</v>
      </c>
      <c r="N2120">
        <v>100</v>
      </c>
      <c r="O2120" t="b">
        <v>1</v>
      </c>
      <c r="P2120" t="s">
        <v>8271</v>
      </c>
      <c r="Q2120" s="10">
        <f t="shared" si="134"/>
        <v>108.60000000000001</v>
      </c>
      <c r="R2120">
        <f t="shared" si="135"/>
        <v>54.3</v>
      </c>
      <c r="S2120" t="s">
        <v>8321</v>
      </c>
      <c r="T2120" t="s">
        <v>8322</v>
      </c>
    </row>
    <row r="2121" spans="1:20" ht="29" x14ac:dyDescent="0.3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 s="9">
        <f t="shared" si="132"/>
        <v>42249.019733796296</v>
      </c>
      <c r="K2121">
        <v>1438561705</v>
      </c>
      <c r="L2121" s="12">
        <f t="shared" si="133"/>
        <v>42219.019733796296</v>
      </c>
      <c r="M2121" t="b">
        <v>0</v>
      </c>
      <c r="N2121">
        <v>47</v>
      </c>
      <c r="O2121" t="b">
        <v>1</v>
      </c>
      <c r="P2121" t="s">
        <v>8271</v>
      </c>
      <c r="Q2121" s="10">
        <f t="shared" si="134"/>
        <v>121.6</v>
      </c>
      <c r="R2121">
        <f t="shared" si="135"/>
        <v>129.36170212765958</v>
      </c>
      <c r="S2121" t="s">
        <v>8321</v>
      </c>
      <c r="T2121" t="s">
        <v>8322</v>
      </c>
    </row>
    <row r="2122" spans="1:20" ht="43.5" x14ac:dyDescent="0.3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 s="9">
        <f t="shared" si="132"/>
        <v>42283.697754629626</v>
      </c>
      <c r="K2122">
        <v>1441125886</v>
      </c>
      <c r="L2122" s="12">
        <f t="shared" si="133"/>
        <v>42248.697754629626</v>
      </c>
      <c r="M2122" t="b">
        <v>0</v>
      </c>
      <c r="N2122">
        <v>65</v>
      </c>
      <c r="O2122" t="b">
        <v>1</v>
      </c>
      <c r="P2122" t="s">
        <v>8271</v>
      </c>
      <c r="Q2122" s="10">
        <f t="shared" si="134"/>
        <v>104.52</v>
      </c>
      <c r="R2122">
        <f t="shared" si="135"/>
        <v>80.400000000000006</v>
      </c>
      <c r="S2122" t="s">
        <v>8321</v>
      </c>
      <c r="T2122" t="s">
        <v>8322</v>
      </c>
    </row>
    <row r="2123" spans="1:20" ht="58" x14ac:dyDescent="0.3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 s="9">
        <f t="shared" si="132"/>
        <v>41854.958333333336</v>
      </c>
      <c r="K2123">
        <v>1404749446</v>
      </c>
      <c r="L2123" s="12">
        <f t="shared" si="133"/>
        <v>41827.674143518518</v>
      </c>
      <c r="M2123" t="b">
        <v>0</v>
      </c>
      <c r="N2123">
        <v>63</v>
      </c>
      <c r="O2123" t="b">
        <v>1</v>
      </c>
      <c r="P2123" t="s">
        <v>8271</v>
      </c>
      <c r="Q2123" s="10">
        <f t="shared" si="134"/>
        <v>100.32000000000001</v>
      </c>
      <c r="R2123">
        <f t="shared" si="135"/>
        <v>79.61904761904762</v>
      </c>
      <c r="S2123" t="s">
        <v>8321</v>
      </c>
      <c r="T2123" t="s">
        <v>8322</v>
      </c>
    </row>
    <row r="2124" spans="1:20" ht="58" x14ac:dyDescent="0.3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 s="9">
        <f t="shared" si="132"/>
        <v>41843.458333333336</v>
      </c>
      <c r="K2124">
        <v>1402910965</v>
      </c>
      <c r="L2124" s="12">
        <f t="shared" si="133"/>
        <v>41806.395428240743</v>
      </c>
      <c r="M2124" t="b">
        <v>0</v>
      </c>
      <c r="N2124">
        <v>54</v>
      </c>
      <c r="O2124" t="b">
        <v>1</v>
      </c>
      <c r="P2124" t="s">
        <v>8271</v>
      </c>
      <c r="Q2124" s="10">
        <f t="shared" si="134"/>
        <v>101.1</v>
      </c>
      <c r="R2124">
        <f t="shared" si="135"/>
        <v>93.611111111111114</v>
      </c>
      <c r="S2124" t="s">
        <v>8321</v>
      </c>
      <c r="T2124" t="s">
        <v>8322</v>
      </c>
    </row>
    <row r="2125" spans="1:20" ht="58" x14ac:dyDescent="0.3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 s="9">
        <f t="shared" si="132"/>
        <v>42552.958333333328</v>
      </c>
      <c r="K2125">
        <v>1462492178</v>
      </c>
      <c r="L2125" s="12">
        <f t="shared" si="133"/>
        <v>42495.992800925931</v>
      </c>
      <c r="M2125" t="b">
        <v>0</v>
      </c>
      <c r="N2125">
        <v>70</v>
      </c>
      <c r="O2125" t="b">
        <v>1</v>
      </c>
      <c r="P2125" t="s">
        <v>8271</v>
      </c>
      <c r="Q2125" s="10">
        <f t="shared" si="134"/>
        <v>107.52</v>
      </c>
      <c r="R2125">
        <f t="shared" si="135"/>
        <v>76.8</v>
      </c>
      <c r="S2125" t="s">
        <v>8321</v>
      </c>
      <c r="T2125" t="s">
        <v>8322</v>
      </c>
    </row>
    <row r="2126" spans="1:20" ht="58" x14ac:dyDescent="0.3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 s="9">
        <f t="shared" si="132"/>
        <v>41883.665972222225</v>
      </c>
      <c r="K2126">
        <v>1408062990</v>
      </c>
      <c r="L2126" s="12">
        <f t="shared" si="133"/>
        <v>41866.025347222225</v>
      </c>
      <c r="M2126" t="b">
        <v>0</v>
      </c>
      <c r="N2126">
        <v>68</v>
      </c>
      <c r="O2126" t="b">
        <v>1</v>
      </c>
      <c r="P2126" t="s">
        <v>8271</v>
      </c>
      <c r="Q2126" s="10">
        <f t="shared" si="134"/>
        <v>113.46000000000001</v>
      </c>
      <c r="R2126">
        <f t="shared" si="135"/>
        <v>83.42647058823529</v>
      </c>
      <c r="S2126" t="s">
        <v>8321</v>
      </c>
      <c r="T2126" t="s">
        <v>8322</v>
      </c>
    </row>
    <row r="2127" spans="1:20" ht="43.5" x14ac:dyDescent="0.3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 s="9">
        <f t="shared" si="132"/>
        <v>42750.041435185187</v>
      </c>
      <c r="K2127">
        <v>1479257980</v>
      </c>
      <c r="L2127" s="12">
        <f t="shared" si="133"/>
        <v>42690.041435185187</v>
      </c>
      <c r="M2127" t="b">
        <v>0</v>
      </c>
      <c r="N2127">
        <v>54</v>
      </c>
      <c r="O2127" t="b">
        <v>1</v>
      </c>
      <c r="P2127" t="s">
        <v>8271</v>
      </c>
      <c r="Q2127" s="10">
        <f t="shared" si="134"/>
        <v>103.89999999999999</v>
      </c>
      <c r="R2127">
        <f t="shared" si="135"/>
        <v>96.203703703703709</v>
      </c>
      <c r="S2127" t="s">
        <v>8321</v>
      </c>
      <c r="T2127" t="s">
        <v>8322</v>
      </c>
    </row>
    <row r="2128" spans="1:20" ht="43.5" x14ac:dyDescent="0.3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 s="9">
        <f t="shared" si="132"/>
        <v>41872.686111111114</v>
      </c>
      <c r="K2128">
        <v>1406811593</v>
      </c>
      <c r="L2128" s="12">
        <f t="shared" si="133"/>
        <v>41851.541585648149</v>
      </c>
      <c r="M2128" t="b">
        <v>0</v>
      </c>
      <c r="N2128">
        <v>37</v>
      </c>
      <c r="O2128" t="b">
        <v>1</v>
      </c>
      <c r="P2128" t="s">
        <v>8271</v>
      </c>
      <c r="Q2128" s="10">
        <f t="shared" si="134"/>
        <v>105.89999999999999</v>
      </c>
      <c r="R2128">
        <f t="shared" si="135"/>
        <v>143.1081081081081</v>
      </c>
      <c r="S2128" t="s">
        <v>8321</v>
      </c>
      <c r="T2128" t="s">
        <v>8322</v>
      </c>
    </row>
    <row r="2129" spans="1:20" ht="43.5" x14ac:dyDescent="0.3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 s="9">
        <f t="shared" si="132"/>
        <v>41831.677083333336</v>
      </c>
      <c r="K2129">
        <v>1403146628</v>
      </c>
      <c r="L2129" s="12">
        <f t="shared" si="133"/>
        <v>41809.12300925926</v>
      </c>
      <c r="M2129" t="b">
        <v>0</v>
      </c>
      <c r="N2129">
        <v>82</v>
      </c>
      <c r="O2129" t="b">
        <v>1</v>
      </c>
      <c r="P2129" t="s">
        <v>8271</v>
      </c>
      <c r="Q2129" s="10">
        <f t="shared" si="134"/>
        <v>105.2184</v>
      </c>
      <c r="R2129">
        <f t="shared" si="135"/>
        <v>64.157560975609755</v>
      </c>
      <c r="S2129" t="s">
        <v>8321</v>
      </c>
      <c r="T2129" t="s">
        <v>8322</v>
      </c>
    </row>
    <row r="2130" spans="1:20" ht="58" x14ac:dyDescent="0.3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 s="9">
        <f t="shared" si="132"/>
        <v>42605.130057870367</v>
      </c>
      <c r="K2130">
        <v>1469329637</v>
      </c>
      <c r="L2130" s="12">
        <f t="shared" si="133"/>
        <v>42575.130057870367</v>
      </c>
      <c r="M2130" t="b">
        <v>0</v>
      </c>
      <c r="N2130">
        <v>93</v>
      </c>
      <c r="O2130" t="b">
        <v>1</v>
      </c>
      <c r="P2130" t="s">
        <v>8271</v>
      </c>
      <c r="Q2130" s="10">
        <f t="shared" si="134"/>
        <v>102.3236</v>
      </c>
      <c r="R2130">
        <f t="shared" si="135"/>
        <v>55.012688172043013</v>
      </c>
      <c r="S2130" t="s">
        <v>8321</v>
      </c>
      <c r="T2130" t="s">
        <v>8322</v>
      </c>
    </row>
    <row r="2131" spans="1:20" ht="43.5" x14ac:dyDescent="0.3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 s="9">
        <f t="shared" si="132"/>
        <v>41783.875</v>
      </c>
      <c r="K2131">
        <v>1398352531</v>
      </c>
      <c r="L2131" s="12">
        <f t="shared" si="133"/>
        <v>41753.635775462964</v>
      </c>
      <c r="M2131" t="b">
        <v>0</v>
      </c>
      <c r="N2131">
        <v>72</v>
      </c>
      <c r="O2131" t="b">
        <v>1</v>
      </c>
      <c r="P2131" t="s">
        <v>8271</v>
      </c>
      <c r="Q2131" s="10">
        <f t="shared" si="134"/>
        <v>112.7</v>
      </c>
      <c r="R2131">
        <f t="shared" si="135"/>
        <v>78.263888888888886</v>
      </c>
      <c r="S2131" t="s">
        <v>8321</v>
      </c>
      <c r="T2131" t="s">
        <v>8322</v>
      </c>
    </row>
    <row r="2132" spans="1:20" ht="43.5" x14ac:dyDescent="0.3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 s="9">
        <f t="shared" si="132"/>
        <v>41944.720833333333</v>
      </c>
      <c r="K2132">
        <v>1412360309</v>
      </c>
      <c r="L2132" s="12">
        <f t="shared" si="133"/>
        <v>41915.762835648151</v>
      </c>
      <c r="M2132" t="b">
        <v>0</v>
      </c>
      <c r="N2132">
        <v>72</v>
      </c>
      <c r="O2132" t="b">
        <v>1</v>
      </c>
      <c r="P2132" t="s">
        <v>8271</v>
      </c>
      <c r="Q2132" s="10">
        <f t="shared" si="134"/>
        <v>106.86</v>
      </c>
      <c r="R2132">
        <f t="shared" si="135"/>
        <v>74.208333333333329</v>
      </c>
      <c r="S2132" t="s">
        <v>8321</v>
      </c>
      <c r="T2132" t="s">
        <v>8322</v>
      </c>
    </row>
    <row r="2133" spans="1:20" ht="43.5" x14ac:dyDescent="0.3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 s="9">
        <f t="shared" si="132"/>
        <v>42278.6252662037</v>
      </c>
      <c r="K2133">
        <v>1440687623</v>
      </c>
      <c r="L2133" s="12">
        <f t="shared" si="133"/>
        <v>42243.6252662037</v>
      </c>
      <c r="M2133" t="b">
        <v>0</v>
      </c>
      <c r="N2133">
        <v>204</v>
      </c>
      <c r="O2133" t="b">
        <v>1</v>
      </c>
      <c r="P2133" t="s">
        <v>8271</v>
      </c>
      <c r="Q2133" s="10">
        <f t="shared" si="134"/>
        <v>156.20000000000002</v>
      </c>
      <c r="R2133">
        <f t="shared" si="135"/>
        <v>38.284313725490193</v>
      </c>
      <c r="S2133" t="s">
        <v>8321</v>
      </c>
      <c r="T2133" t="s">
        <v>8322</v>
      </c>
    </row>
    <row r="2134" spans="1:20" ht="43.5" x14ac:dyDescent="0.3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 s="9">
        <f t="shared" si="132"/>
        <v>42046.708333333328</v>
      </c>
      <c r="K2134">
        <v>1421025159</v>
      </c>
      <c r="L2134" s="12">
        <f t="shared" si="133"/>
        <v>42016.050451388888</v>
      </c>
      <c r="M2134" t="b">
        <v>0</v>
      </c>
      <c r="N2134">
        <v>53</v>
      </c>
      <c r="O2134" t="b">
        <v>1</v>
      </c>
      <c r="P2134" t="s">
        <v>8271</v>
      </c>
      <c r="Q2134" s="10">
        <f t="shared" si="134"/>
        <v>113.42219999999999</v>
      </c>
      <c r="R2134">
        <f t="shared" si="135"/>
        <v>107.00207547169811</v>
      </c>
      <c r="S2134" t="s">
        <v>8321</v>
      </c>
      <c r="T2134" t="s">
        <v>8322</v>
      </c>
    </row>
    <row r="2135" spans="1:20" ht="43.5" x14ac:dyDescent="0.3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 s="9">
        <f t="shared" si="132"/>
        <v>42012.688611111109</v>
      </c>
      <c r="K2135">
        <v>1418142696</v>
      </c>
      <c r="L2135" s="12">
        <f t="shared" si="133"/>
        <v>41982.688611111109</v>
      </c>
      <c r="M2135" t="b">
        <v>0</v>
      </c>
      <c r="N2135">
        <v>41</v>
      </c>
      <c r="O2135" t="b">
        <v>1</v>
      </c>
      <c r="P2135" t="s">
        <v>8271</v>
      </c>
      <c r="Q2135" s="10">
        <f t="shared" si="134"/>
        <v>100.47999999999999</v>
      </c>
      <c r="R2135">
        <f t="shared" si="135"/>
        <v>122.53658536585365</v>
      </c>
      <c r="S2135" t="s">
        <v>8321</v>
      </c>
      <c r="T2135" t="s">
        <v>8322</v>
      </c>
    </row>
    <row r="2136" spans="1:20" ht="58" x14ac:dyDescent="0.3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 s="9">
        <f t="shared" si="132"/>
        <v>41932.333726851852</v>
      </c>
      <c r="K2136">
        <v>1411200034</v>
      </c>
      <c r="L2136" s="12">
        <f t="shared" si="133"/>
        <v>41902.333726851852</v>
      </c>
      <c r="M2136" t="b">
        <v>0</v>
      </c>
      <c r="N2136">
        <v>73</v>
      </c>
      <c r="O2136" t="b">
        <v>1</v>
      </c>
      <c r="P2136" t="s">
        <v>8271</v>
      </c>
      <c r="Q2136" s="10">
        <f t="shared" si="134"/>
        <v>100.05999999999999</v>
      </c>
      <c r="R2136">
        <f t="shared" si="135"/>
        <v>68.534246575342465</v>
      </c>
      <c r="S2136" t="s">
        <v>8321</v>
      </c>
      <c r="T2136" t="s">
        <v>8322</v>
      </c>
    </row>
    <row r="2137" spans="1:20" ht="43.5" x14ac:dyDescent="0.3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 s="9">
        <f t="shared" si="132"/>
        <v>41799.726979166669</v>
      </c>
      <c r="K2137">
        <v>1401470811</v>
      </c>
      <c r="L2137" s="12">
        <f t="shared" si="133"/>
        <v>41789.726979166669</v>
      </c>
      <c r="M2137" t="b">
        <v>0</v>
      </c>
      <c r="N2137">
        <v>57</v>
      </c>
      <c r="O2137" t="b">
        <v>1</v>
      </c>
      <c r="P2137" t="s">
        <v>8271</v>
      </c>
      <c r="Q2137" s="10">
        <f t="shared" si="134"/>
        <v>144.4</v>
      </c>
      <c r="R2137">
        <f t="shared" si="135"/>
        <v>126.66666666666667</v>
      </c>
      <c r="S2137" t="s">
        <v>8321</v>
      </c>
      <c r="T2137" t="s">
        <v>8322</v>
      </c>
    </row>
    <row r="2138" spans="1:20" ht="43.5" x14ac:dyDescent="0.3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 s="9">
        <f t="shared" si="132"/>
        <v>42693.041666666672</v>
      </c>
      <c r="K2138">
        <v>1475765867</v>
      </c>
      <c r="L2138" s="12">
        <f t="shared" si="133"/>
        <v>42649.623460648145</v>
      </c>
      <c r="M2138" t="b">
        <v>0</v>
      </c>
      <c r="N2138">
        <v>31</v>
      </c>
      <c r="O2138" t="b">
        <v>0</v>
      </c>
      <c r="P2138" t="s">
        <v>8305</v>
      </c>
      <c r="Q2138" s="10">
        <f t="shared" si="134"/>
        <v>35.24</v>
      </c>
      <c r="R2138">
        <f t="shared" si="135"/>
        <v>56.838709677419352</v>
      </c>
      <c r="S2138" t="s">
        <v>8321</v>
      </c>
      <c r="T2138" t="s">
        <v>8363</v>
      </c>
    </row>
    <row r="2139" spans="1:20" ht="43.5" x14ac:dyDescent="0.3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 s="9">
        <f t="shared" si="132"/>
        <v>42437.207638888889</v>
      </c>
      <c r="K2139">
        <v>1454996887</v>
      </c>
      <c r="L2139" s="12">
        <f t="shared" si="133"/>
        <v>42409.241747685184</v>
      </c>
      <c r="M2139" t="b">
        <v>0</v>
      </c>
      <c r="N2139">
        <v>12</v>
      </c>
      <c r="O2139" t="b">
        <v>0</v>
      </c>
      <c r="P2139" t="s">
        <v>8305</v>
      </c>
      <c r="Q2139" s="10">
        <f t="shared" si="134"/>
        <v>16.420000000000002</v>
      </c>
      <c r="R2139">
        <f t="shared" si="135"/>
        <v>68.416666666666671</v>
      </c>
      <c r="S2139" t="s">
        <v>8321</v>
      </c>
      <c r="T2139" t="s">
        <v>8363</v>
      </c>
    </row>
    <row r="2140" spans="1:20" ht="58" x14ac:dyDescent="0.3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 s="9">
        <f t="shared" si="132"/>
        <v>42203.290972222225</v>
      </c>
      <c r="K2140">
        <v>1434654998</v>
      </c>
      <c r="L2140" s="12">
        <f t="shared" si="133"/>
        <v>42173.803217592591</v>
      </c>
      <c r="M2140" t="b">
        <v>0</v>
      </c>
      <c r="N2140">
        <v>79</v>
      </c>
      <c r="O2140" t="b">
        <v>1</v>
      </c>
      <c r="P2140" t="s">
        <v>8271</v>
      </c>
      <c r="Q2140" s="10">
        <f t="shared" si="134"/>
        <v>116.26</v>
      </c>
      <c r="R2140">
        <f t="shared" si="135"/>
        <v>73.582278481012665</v>
      </c>
      <c r="S2140" t="s">
        <v>8321</v>
      </c>
      <c r="T2140" t="s">
        <v>8322</v>
      </c>
    </row>
    <row r="2141" spans="1:20" ht="43.5" x14ac:dyDescent="0.3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 s="9">
        <f t="shared" si="132"/>
        <v>42767.957638888889</v>
      </c>
      <c r="K2141">
        <v>1483393836</v>
      </c>
      <c r="L2141" s="12">
        <f t="shared" si="133"/>
        <v>42737.910138888896</v>
      </c>
      <c r="M2141" t="b">
        <v>0</v>
      </c>
      <c r="N2141">
        <v>46</v>
      </c>
      <c r="O2141" t="b">
        <v>1</v>
      </c>
      <c r="P2141" t="s">
        <v>8271</v>
      </c>
      <c r="Q2141" s="10">
        <f t="shared" si="134"/>
        <v>105.82000000000001</v>
      </c>
      <c r="R2141">
        <f t="shared" si="135"/>
        <v>115.02173913043478</v>
      </c>
      <c r="S2141" t="s">
        <v>8321</v>
      </c>
      <c r="T2141" t="s">
        <v>8322</v>
      </c>
    </row>
    <row r="2142" spans="1:20" ht="43.5" x14ac:dyDescent="0.3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 s="9">
        <f t="shared" si="132"/>
        <v>41778.875</v>
      </c>
      <c r="K2142">
        <v>1398348859</v>
      </c>
      <c r="L2142" s="12">
        <f t="shared" si="133"/>
        <v>41753.593275462961</v>
      </c>
      <c r="M2142" t="b">
        <v>0</v>
      </c>
      <c r="N2142">
        <v>126</v>
      </c>
      <c r="O2142" t="b">
        <v>1</v>
      </c>
      <c r="P2142" t="s">
        <v>8271</v>
      </c>
      <c r="Q2142" s="10">
        <f t="shared" si="134"/>
        <v>105.69999999999999</v>
      </c>
      <c r="R2142">
        <f t="shared" si="135"/>
        <v>41.944444444444443</v>
      </c>
      <c r="S2142" t="s">
        <v>8321</v>
      </c>
      <c r="T2142" t="s">
        <v>8322</v>
      </c>
    </row>
    <row r="2143" spans="1:20" ht="58" x14ac:dyDescent="0.3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 s="9">
        <f t="shared" si="132"/>
        <v>41817.218229166669</v>
      </c>
      <c r="K2143">
        <v>1401254055</v>
      </c>
      <c r="L2143" s="12">
        <f t="shared" si="133"/>
        <v>41787.218229166669</v>
      </c>
      <c r="M2143" t="b">
        <v>0</v>
      </c>
      <c r="N2143">
        <v>25</v>
      </c>
      <c r="O2143" t="b">
        <v>1</v>
      </c>
      <c r="P2143" t="s">
        <v>8271</v>
      </c>
      <c r="Q2143" s="10">
        <f t="shared" si="134"/>
        <v>100.245</v>
      </c>
      <c r="R2143">
        <f t="shared" si="135"/>
        <v>200.49</v>
      </c>
      <c r="S2143" t="s">
        <v>8321</v>
      </c>
      <c r="T2143" t="s">
        <v>8322</v>
      </c>
    </row>
    <row r="2144" spans="1:20" ht="43.5" x14ac:dyDescent="0.3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 s="9">
        <f t="shared" si="132"/>
        <v>42431.806562500002</v>
      </c>
      <c r="K2144">
        <v>1454354487</v>
      </c>
      <c r="L2144" s="12">
        <f t="shared" si="133"/>
        <v>42401.806562500002</v>
      </c>
      <c r="M2144" t="b">
        <v>0</v>
      </c>
      <c r="N2144">
        <v>136</v>
      </c>
      <c r="O2144" t="b">
        <v>1</v>
      </c>
      <c r="P2144" t="s">
        <v>8271</v>
      </c>
      <c r="Q2144" s="10">
        <f t="shared" si="134"/>
        <v>110.52</v>
      </c>
      <c r="R2144">
        <f t="shared" si="135"/>
        <v>40.632352941176471</v>
      </c>
      <c r="S2144" t="s">
        <v>8321</v>
      </c>
      <c r="T2144" t="s">
        <v>8322</v>
      </c>
    </row>
    <row r="2145" spans="1:20" ht="58" x14ac:dyDescent="0.3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 s="9">
        <f t="shared" si="132"/>
        <v>41948.977824074071</v>
      </c>
      <c r="K2145">
        <v>1413412084</v>
      </c>
      <c r="L2145" s="12">
        <f t="shared" si="133"/>
        <v>41927.936157407406</v>
      </c>
      <c r="M2145" t="b">
        <v>0</v>
      </c>
      <c r="N2145">
        <v>44</v>
      </c>
      <c r="O2145" t="b">
        <v>1</v>
      </c>
      <c r="P2145" t="s">
        <v>8271</v>
      </c>
      <c r="Q2145" s="10">
        <f t="shared" si="134"/>
        <v>100.8</v>
      </c>
      <c r="R2145">
        <f t="shared" si="135"/>
        <v>114.54545454545455</v>
      </c>
      <c r="S2145" t="s">
        <v>8321</v>
      </c>
      <c r="T2145" t="s">
        <v>8322</v>
      </c>
    </row>
    <row r="2146" spans="1:20" ht="58" x14ac:dyDescent="0.3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 s="9">
        <f t="shared" si="132"/>
        <v>42086.16333333333</v>
      </c>
      <c r="K2146">
        <v>1423198512</v>
      </c>
      <c r="L2146" s="12">
        <f t="shared" si="133"/>
        <v>42041.205000000002</v>
      </c>
      <c r="M2146" t="b">
        <v>0</v>
      </c>
      <c r="N2146">
        <v>5</v>
      </c>
      <c r="O2146" t="b">
        <v>0</v>
      </c>
      <c r="P2146" t="s">
        <v>8271</v>
      </c>
      <c r="Q2146" s="10">
        <f t="shared" si="134"/>
        <v>7.24</v>
      </c>
      <c r="R2146">
        <f t="shared" si="135"/>
        <v>72.400000000000006</v>
      </c>
      <c r="S2146" t="s">
        <v>8321</v>
      </c>
      <c r="T2146" t="s">
        <v>8322</v>
      </c>
    </row>
    <row r="2147" spans="1:20" ht="43.5" x14ac:dyDescent="0.3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 s="9">
        <f t="shared" si="132"/>
        <v>41888.214629629627</v>
      </c>
      <c r="K2147">
        <v>1407388144</v>
      </c>
      <c r="L2147" s="12">
        <f t="shared" si="133"/>
        <v>41858.214629629627</v>
      </c>
      <c r="M2147" t="b">
        <v>0</v>
      </c>
      <c r="N2147">
        <v>4</v>
      </c>
      <c r="O2147" t="b">
        <v>0</v>
      </c>
      <c r="P2147" t="s">
        <v>8271</v>
      </c>
      <c r="Q2147" s="10">
        <f t="shared" si="134"/>
        <v>2</v>
      </c>
      <c r="R2147">
        <f t="shared" si="135"/>
        <v>25</v>
      </c>
      <c r="S2147" t="s">
        <v>8321</v>
      </c>
      <c r="T2147" t="s">
        <v>8322</v>
      </c>
    </row>
    <row r="2148" spans="1:20" ht="43.5" x14ac:dyDescent="0.3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 s="9">
        <f t="shared" si="132"/>
        <v>42416.249305555553</v>
      </c>
      <c r="K2148">
        <v>1453827436</v>
      </c>
      <c r="L2148" s="12">
        <f t="shared" si="133"/>
        <v>42395.706435185188</v>
      </c>
      <c r="M2148" t="b">
        <v>0</v>
      </c>
      <c r="N2148">
        <v>52</v>
      </c>
      <c r="O2148" t="b">
        <v>1</v>
      </c>
      <c r="P2148" t="s">
        <v>8305</v>
      </c>
      <c r="Q2148" s="10">
        <f t="shared" si="134"/>
        <v>103.52</v>
      </c>
      <c r="R2148">
        <f t="shared" si="135"/>
        <v>99.538461538461533</v>
      </c>
      <c r="S2148" t="s">
        <v>8321</v>
      </c>
      <c r="T2148" t="s">
        <v>8363</v>
      </c>
    </row>
    <row r="2149" spans="1:20" ht="43.5" x14ac:dyDescent="0.3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 s="9">
        <f t="shared" si="132"/>
        <v>42158</v>
      </c>
      <c r="K2149">
        <v>1430768800</v>
      </c>
      <c r="L2149" s="12">
        <f t="shared" si="133"/>
        <v>42128.824074074073</v>
      </c>
      <c r="M2149" t="b">
        <v>0</v>
      </c>
      <c r="N2149">
        <v>30</v>
      </c>
      <c r="O2149" t="b">
        <v>1</v>
      </c>
      <c r="P2149" t="s">
        <v>8305</v>
      </c>
      <c r="Q2149" s="10">
        <f t="shared" si="134"/>
        <v>103.34</v>
      </c>
      <c r="R2149">
        <f t="shared" si="135"/>
        <v>172.23333333333332</v>
      </c>
      <c r="S2149" t="s">
        <v>8321</v>
      </c>
      <c r="T2149" t="s">
        <v>8363</v>
      </c>
    </row>
    <row r="2150" spans="1:20" ht="43.5" x14ac:dyDescent="0.3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 s="9">
        <f t="shared" si="132"/>
        <v>41764.525300925925</v>
      </c>
      <c r="K2150">
        <v>1397133386</v>
      </c>
      <c r="L2150" s="12">
        <f t="shared" si="133"/>
        <v>41739.525300925925</v>
      </c>
      <c r="M2150" t="b">
        <v>0</v>
      </c>
      <c r="N2150">
        <v>91</v>
      </c>
      <c r="O2150" t="b">
        <v>1</v>
      </c>
      <c r="P2150" t="s">
        <v>8305</v>
      </c>
      <c r="Q2150" s="10">
        <f t="shared" si="134"/>
        <v>101.0154</v>
      </c>
      <c r="R2150">
        <f t="shared" si="135"/>
        <v>55.502967032967035</v>
      </c>
      <c r="S2150" t="s">
        <v>8321</v>
      </c>
      <c r="T2150" t="s">
        <v>8363</v>
      </c>
    </row>
    <row r="2151" spans="1:20" ht="29" x14ac:dyDescent="0.3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 s="9">
        <f t="shared" si="132"/>
        <v>42095.708634259259</v>
      </c>
      <c r="K2151">
        <v>1425319226</v>
      </c>
      <c r="L2151" s="12">
        <f t="shared" si="133"/>
        <v>42065.750300925924</v>
      </c>
      <c r="M2151" t="b">
        <v>0</v>
      </c>
      <c r="N2151">
        <v>77</v>
      </c>
      <c r="O2151" t="b">
        <v>1</v>
      </c>
      <c r="P2151" t="s">
        <v>8305</v>
      </c>
      <c r="Q2151" s="10">
        <f t="shared" si="134"/>
        <v>100</v>
      </c>
      <c r="R2151">
        <f t="shared" si="135"/>
        <v>64.935064935064929</v>
      </c>
      <c r="S2151" t="s">
        <v>8321</v>
      </c>
      <c r="T2151" t="s">
        <v>8363</v>
      </c>
    </row>
    <row r="2152" spans="1:20" ht="43.5" x14ac:dyDescent="0.3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 s="9">
        <f t="shared" si="132"/>
        <v>42703.25</v>
      </c>
      <c r="K2152">
        <v>1478616506</v>
      </c>
      <c r="L2152" s="12">
        <f t="shared" si="133"/>
        <v>42682.616967592592</v>
      </c>
      <c r="M2152" t="b">
        <v>0</v>
      </c>
      <c r="N2152">
        <v>33</v>
      </c>
      <c r="O2152" t="b">
        <v>1</v>
      </c>
      <c r="P2152" t="s">
        <v>8305</v>
      </c>
      <c r="Q2152" s="10">
        <f t="shared" si="134"/>
        <v>110.2</v>
      </c>
      <c r="R2152">
        <f t="shared" si="135"/>
        <v>166.96969696969697</v>
      </c>
      <c r="S2152" t="s">
        <v>8321</v>
      </c>
      <c r="T2152" t="s">
        <v>8363</v>
      </c>
    </row>
    <row r="2153" spans="1:20" ht="29" x14ac:dyDescent="0.3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 s="9">
        <f t="shared" si="132"/>
        <v>42689.088888888888</v>
      </c>
      <c r="K2153">
        <v>1476317247</v>
      </c>
      <c r="L2153" s="12">
        <f t="shared" si="133"/>
        <v>42656.005173611105</v>
      </c>
      <c r="M2153" t="b">
        <v>0</v>
      </c>
      <c r="N2153">
        <v>57</v>
      </c>
      <c r="O2153" t="b">
        <v>1</v>
      </c>
      <c r="P2153" t="s">
        <v>8305</v>
      </c>
      <c r="Q2153" s="10">
        <f t="shared" si="134"/>
        <v>108.2</v>
      </c>
      <c r="R2153">
        <f t="shared" si="135"/>
        <v>94.912280701754383</v>
      </c>
      <c r="S2153" t="s">
        <v>8321</v>
      </c>
      <c r="T2153" t="s">
        <v>8363</v>
      </c>
    </row>
    <row r="2154" spans="1:20" ht="58" x14ac:dyDescent="0.3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 s="9">
        <f t="shared" si="132"/>
        <v>42162.58048611111</v>
      </c>
      <c r="K2154">
        <v>1431093354</v>
      </c>
      <c r="L2154" s="12">
        <f t="shared" si="133"/>
        <v>42132.58048611111</v>
      </c>
      <c r="M2154" t="b">
        <v>0</v>
      </c>
      <c r="N2154">
        <v>1</v>
      </c>
      <c r="O2154" t="b">
        <v>0</v>
      </c>
      <c r="P2154" t="s">
        <v>8305</v>
      </c>
      <c r="Q2154" s="10">
        <f t="shared" si="134"/>
        <v>1</v>
      </c>
      <c r="R2154">
        <f t="shared" si="135"/>
        <v>50</v>
      </c>
      <c r="S2154" t="s">
        <v>8321</v>
      </c>
      <c r="T2154" t="s">
        <v>8363</v>
      </c>
    </row>
    <row r="2155" spans="1:20" ht="43.5" x14ac:dyDescent="0.3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 s="9">
        <f t="shared" si="132"/>
        <v>42006.676111111112</v>
      </c>
      <c r="K2155">
        <v>1417536816</v>
      </c>
      <c r="L2155" s="12">
        <f t="shared" si="133"/>
        <v>41975.676111111112</v>
      </c>
      <c r="M2155" t="b">
        <v>0</v>
      </c>
      <c r="N2155">
        <v>9</v>
      </c>
      <c r="O2155" t="b">
        <v>0</v>
      </c>
      <c r="P2155" t="s">
        <v>8305</v>
      </c>
      <c r="Q2155" s="10">
        <f t="shared" si="134"/>
        <v>8.52</v>
      </c>
      <c r="R2155">
        <f t="shared" si="135"/>
        <v>47.333333333333336</v>
      </c>
      <c r="S2155" t="s">
        <v>8321</v>
      </c>
      <c r="T2155" t="s">
        <v>8363</v>
      </c>
    </row>
    <row r="2156" spans="1:20" ht="58" x14ac:dyDescent="0.3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 s="9">
        <f t="shared" si="132"/>
        <v>42388.957638888889</v>
      </c>
      <c r="K2156">
        <v>1448136417</v>
      </c>
      <c r="L2156" s="12">
        <f t="shared" si="133"/>
        <v>42329.838159722218</v>
      </c>
      <c r="M2156" t="b">
        <v>0</v>
      </c>
      <c r="N2156">
        <v>76</v>
      </c>
      <c r="O2156" t="b">
        <v>1</v>
      </c>
      <c r="P2156" t="s">
        <v>8271</v>
      </c>
      <c r="Q2156" s="10">
        <f t="shared" si="134"/>
        <v>110.02000000000001</v>
      </c>
      <c r="R2156">
        <f t="shared" si="135"/>
        <v>72.381578947368425</v>
      </c>
      <c r="S2156" t="s">
        <v>8321</v>
      </c>
      <c r="T2156" t="s">
        <v>8322</v>
      </c>
    </row>
    <row r="2157" spans="1:20" ht="43.5" x14ac:dyDescent="0.3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 s="9">
        <f t="shared" si="132"/>
        <v>42172.069606481484</v>
      </c>
      <c r="K2157">
        <v>1432690814</v>
      </c>
      <c r="L2157" s="12">
        <f t="shared" si="133"/>
        <v>42151.069606481484</v>
      </c>
      <c r="M2157" t="b">
        <v>0</v>
      </c>
      <c r="N2157">
        <v>49</v>
      </c>
      <c r="O2157" t="b">
        <v>1</v>
      </c>
      <c r="P2157" t="s">
        <v>8271</v>
      </c>
      <c r="Q2157" s="10">
        <f t="shared" si="134"/>
        <v>105.42</v>
      </c>
      <c r="R2157">
        <f t="shared" si="135"/>
        <v>107.57142857142857</v>
      </c>
      <c r="S2157" t="s">
        <v>8321</v>
      </c>
      <c r="T2157" t="s">
        <v>8322</v>
      </c>
    </row>
    <row r="2158" spans="1:20" ht="43.5" x14ac:dyDescent="0.3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 s="9">
        <f t="shared" si="132"/>
        <v>42004.569293981483</v>
      </c>
      <c r="K2158">
        <v>1414845587</v>
      </c>
      <c r="L2158" s="12">
        <f t="shared" si="133"/>
        <v>41944.527627314819</v>
      </c>
      <c r="M2158" t="b">
        <v>0</v>
      </c>
      <c r="N2158">
        <v>28</v>
      </c>
      <c r="O2158" t="b">
        <v>1</v>
      </c>
      <c r="P2158" t="s">
        <v>8271</v>
      </c>
      <c r="Q2158" s="10">
        <f t="shared" si="134"/>
        <v>100</v>
      </c>
      <c r="R2158">
        <f t="shared" si="135"/>
        <v>178.57142857142858</v>
      </c>
      <c r="S2158" t="s">
        <v>8321</v>
      </c>
      <c r="T2158" t="s">
        <v>8322</v>
      </c>
    </row>
    <row r="2159" spans="1:20" ht="43.5" x14ac:dyDescent="0.3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 s="9">
        <f t="shared" si="132"/>
        <v>41770.493657407409</v>
      </c>
      <c r="K2159">
        <v>1397217052</v>
      </c>
      <c r="L2159" s="12">
        <f t="shared" si="133"/>
        <v>41740.493657407409</v>
      </c>
      <c r="M2159" t="b">
        <v>1</v>
      </c>
      <c r="N2159">
        <v>23</v>
      </c>
      <c r="O2159" t="b">
        <v>0</v>
      </c>
      <c r="P2159" t="s">
        <v>8271</v>
      </c>
      <c r="Q2159" s="10">
        <f t="shared" si="134"/>
        <v>21.94</v>
      </c>
      <c r="R2159">
        <f t="shared" si="135"/>
        <v>47.695652173913047</v>
      </c>
      <c r="S2159" t="s">
        <v>8321</v>
      </c>
      <c r="T2159" t="s">
        <v>8322</v>
      </c>
    </row>
    <row r="2160" spans="1:20" ht="43.5" x14ac:dyDescent="0.3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 s="9">
        <f t="shared" si="132"/>
        <v>41791.072500000002</v>
      </c>
      <c r="K2160">
        <v>1399427064</v>
      </c>
      <c r="L2160" s="12">
        <f t="shared" si="133"/>
        <v>41766.072500000002</v>
      </c>
      <c r="M2160" t="b">
        <v>1</v>
      </c>
      <c r="N2160">
        <v>19</v>
      </c>
      <c r="O2160" t="b">
        <v>0</v>
      </c>
      <c r="P2160" t="s">
        <v>8271</v>
      </c>
      <c r="Q2160" s="10">
        <f t="shared" si="134"/>
        <v>21.3</v>
      </c>
      <c r="R2160">
        <f t="shared" si="135"/>
        <v>56.05263157894737</v>
      </c>
      <c r="S2160" t="s">
        <v>8321</v>
      </c>
      <c r="T2160" t="s">
        <v>8322</v>
      </c>
    </row>
    <row r="2161" spans="1:20" ht="58" x14ac:dyDescent="0.3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 s="9">
        <f t="shared" si="132"/>
        <v>42071.701423611114</v>
      </c>
      <c r="K2161">
        <v>1423245003</v>
      </c>
      <c r="L2161" s="12">
        <f t="shared" si="133"/>
        <v>42041.743090277778</v>
      </c>
      <c r="M2161" t="b">
        <v>0</v>
      </c>
      <c r="N2161">
        <v>1</v>
      </c>
      <c r="O2161" t="b">
        <v>0</v>
      </c>
      <c r="P2161" t="s">
        <v>8271</v>
      </c>
      <c r="Q2161" s="10">
        <f t="shared" si="134"/>
        <v>0.02</v>
      </c>
      <c r="R2161">
        <f t="shared" si="135"/>
        <v>1</v>
      </c>
      <c r="S2161" t="s">
        <v>8321</v>
      </c>
      <c r="T2161" t="s">
        <v>8322</v>
      </c>
    </row>
    <row r="2162" spans="1:20" ht="43.5" x14ac:dyDescent="0.3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 s="9">
        <f t="shared" si="132"/>
        <v>41852.716666666667</v>
      </c>
      <c r="K2162">
        <v>1404927690</v>
      </c>
      <c r="L2162" s="12">
        <f t="shared" si="133"/>
        <v>41829.73715277778</v>
      </c>
      <c r="M2162" t="b">
        <v>0</v>
      </c>
      <c r="N2162">
        <v>4</v>
      </c>
      <c r="O2162" t="b">
        <v>0</v>
      </c>
      <c r="P2162" t="s">
        <v>8271</v>
      </c>
      <c r="Q2162" s="10">
        <f t="shared" si="134"/>
        <v>5.2</v>
      </c>
      <c r="R2162">
        <f t="shared" si="135"/>
        <v>65</v>
      </c>
      <c r="S2162" t="s">
        <v>8321</v>
      </c>
      <c r="T2162" t="s">
        <v>8322</v>
      </c>
    </row>
    <row r="2163" spans="1:20" ht="58" x14ac:dyDescent="0.3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 s="9">
        <f t="shared" si="132"/>
        <v>42325.933495370366</v>
      </c>
      <c r="K2163">
        <v>1445203454</v>
      </c>
      <c r="L2163" s="12">
        <f t="shared" si="133"/>
        <v>42295.891828703709</v>
      </c>
      <c r="M2163" t="b">
        <v>0</v>
      </c>
      <c r="N2163">
        <v>3</v>
      </c>
      <c r="O2163" t="b">
        <v>0</v>
      </c>
      <c r="P2163" t="s">
        <v>8271</v>
      </c>
      <c r="Q2163" s="10">
        <f t="shared" si="134"/>
        <v>1.2</v>
      </c>
      <c r="R2163">
        <f t="shared" si="135"/>
        <v>20</v>
      </c>
      <c r="S2163" t="s">
        <v>8321</v>
      </c>
      <c r="T2163" t="s">
        <v>8322</v>
      </c>
    </row>
    <row r="2164" spans="1:20" x14ac:dyDescent="0.3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 s="9">
        <f t="shared" si="132"/>
        <v>41890.659780092588</v>
      </c>
      <c r="K2164">
        <v>1408031405</v>
      </c>
      <c r="L2164" s="12">
        <f t="shared" si="133"/>
        <v>41865.659780092588</v>
      </c>
      <c r="M2164" t="b">
        <v>0</v>
      </c>
      <c r="N2164">
        <v>1</v>
      </c>
      <c r="O2164" t="b">
        <v>0</v>
      </c>
      <c r="P2164" t="s">
        <v>8305</v>
      </c>
      <c r="Q2164" s="10">
        <f t="shared" si="134"/>
        <v>0.2</v>
      </c>
      <c r="R2164">
        <f t="shared" si="135"/>
        <v>10</v>
      </c>
      <c r="S2164" t="s">
        <v>8321</v>
      </c>
      <c r="T2164" t="s">
        <v>8363</v>
      </c>
    </row>
    <row r="2165" spans="1:20" ht="43.5" x14ac:dyDescent="0.3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 s="9">
        <f t="shared" si="132"/>
        <v>42387</v>
      </c>
      <c r="K2165">
        <v>1450628773</v>
      </c>
      <c r="L2165" s="12">
        <f t="shared" si="133"/>
        <v>42358.684872685189</v>
      </c>
      <c r="M2165" t="b">
        <v>0</v>
      </c>
      <c r="N2165">
        <v>3</v>
      </c>
      <c r="O2165" t="b">
        <v>0</v>
      </c>
      <c r="P2165" t="s">
        <v>8271</v>
      </c>
      <c r="Q2165" s="10">
        <f t="shared" si="134"/>
        <v>1.7999999999999998</v>
      </c>
      <c r="R2165">
        <f t="shared" si="135"/>
        <v>30</v>
      </c>
      <c r="S2165" t="s">
        <v>8321</v>
      </c>
      <c r="T2165" t="s">
        <v>8322</v>
      </c>
    </row>
    <row r="2166" spans="1:20" ht="29" x14ac:dyDescent="0.3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 s="9">
        <f t="shared" si="132"/>
        <v>42000.085046296299</v>
      </c>
      <c r="K2166">
        <v>1417053748</v>
      </c>
      <c r="L2166" s="12">
        <f t="shared" si="133"/>
        <v>41970.085046296299</v>
      </c>
      <c r="M2166" t="b">
        <v>0</v>
      </c>
      <c r="N2166">
        <v>1</v>
      </c>
      <c r="O2166" t="b">
        <v>0</v>
      </c>
      <c r="P2166" t="s">
        <v>8271</v>
      </c>
      <c r="Q2166" s="10">
        <f t="shared" si="134"/>
        <v>0.3</v>
      </c>
      <c r="R2166">
        <f t="shared" si="135"/>
        <v>15</v>
      </c>
      <c r="S2166" t="s">
        <v>8321</v>
      </c>
      <c r="T2166" t="s">
        <v>8322</v>
      </c>
    </row>
    <row r="2167" spans="1:20" ht="43.5" x14ac:dyDescent="0.3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 s="9">
        <f t="shared" si="132"/>
        <v>42293.207638888889</v>
      </c>
      <c r="K2167">
        <v>1442593427</v>
      </c>
      <c r="L2167" s="12">
        <f t="shared" si="133"/>
        <v>42265.683182870373</v>
      </c>
      <c r="M2167" t="b">
        <v>0</v>
      </c>
      <c r="N2167">
        <v>7</v>
      </c>
      <c r="O2167" t="b">
        <v>0</v>
      </c>
      <c r="P2167" t="s">
        <v>8271</v>
      </c>
      <c r="Q2167" s="10">
        <f t="shared" si="134"/>
        <v>13.020000000000001</v>
      </c>
      <c r="R2167">
        <f t="shared" si="135"/>
        <v>93</v>
      </c>
      <c r="S2167" t="s">
        <v>8321</v>
      </c>
      <c r="T2167" t="s">
        <v>8322</v>
      </c>
    </row>
    <row r="2168" spans="1:20" ht="43.5" x14ac:dyDescent="0.3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 s="9">
        <f t="shared" si="132"/>
        <v>42278.541666666672</v>
      </c>
      <c r="K2168">
        <v>1439827639</v>
      </c>
      <c r="L2168" s="12">
        <f t="shared" si="133"/>
        <v>42233.671747685185</v>
      </c>
      <c r="M2168" t="b">
        <v>0</v>
      </c>
      <c r="N2168">
        <v>12</v>
      </c>
      <c r="O2168" t="b">
        <v>0</v>
      </c>
      <c r="P2168" t="s">
        <v>8271</v>
      </c>
      <c r="Q2168" s="10">
        <f t="shared" si="134"/>
        <v>11</v>
      </c>
      <c r="R2168">
        <f t="shared" si="135"/>
        <v>45.833333333333336</v>
      </c>
      <c r="S2168" t="s">
        <v>8321</v>
      </c>
      <c r="T2168" t="s">
        <v>8322</v>
      </c>
    </row>
    <row r="2169" spans="1:20" ht="43.5" x14ac:dyDescent="0.3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 s="9">
        <f t="shared" si="132"/>
        <v>41919.1875</v>
      </c>
      <c r="K2169">
        <v>1412328979</v>
      </c>
      <c r="L2169" s="12">
        <f t="shared" si="133"/>
        <v>41915.400219907409</v>
      </c>
      <c r="M2169" t="b">
        <v>0</v>
      </c>
      <c r="N2169">
        <v>1</v>
      </c>
      <c r="O2169" t="b">
        <v>0</v>
      </c>
      <c r="P2169" t="s">
        <v>8271</v>
      </c>
      <c r="Q2169" s="10">
        <f t="shared" si="134"/>
        <v>0.1</v>
      </c>
      <c r="R2169">
        <f t="shared" si="135"/>
        <v>5</v>
      </c>
      <c r="S2169" t="s">
        <v>8321</v>
      </c>
      <c r="T2169" t="s">
        <v>8322</v>
      </c>
    </row>
    <row r="2170" spans="1:20" ht="43.5" x14ac:dyDescent="0.3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 s="9">
        <f t="shared" si="132"/>
        <v>42006.492488425924</v>
      </c>
      <c r="K2170">
        <v>1416311351</v>
      </c>
      <c r="L2170" s="12">
        <f t="shared" si="133"/>
        <v>41961.492488425924</v>
      </c>
      <c r="M2170" t="b">
        <v>0</v>
      </c>
      <c r="N2170">
        <v>2</v>
      </c>
      <c r="O2170" t="b">
        <v>0</v>
      </c>
      <c r="P2170" t="s">
        <v>8271</v>
      </c>
      <c r="Q2170" s="10">
        <f t="shared" si="134"/>
        <v>0.22</v>
      </c>
      <c r="R2170">
        <f t="shared" si="135"/>
        <v>5.5</v>
      </c>
      <c r="S2170" t="s">
        <v>8321</v>
      </c>
      <c r="T2170" t="s">
        <v>8322</v>
      </c>
    </row>
    <row r="2171" spans="1:20" ht="43.5" x14ac:dyDescent="0.3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 s="9">
        <f t="shared" si="132"/>
        <v>42310.701388888891</v>
      </c>
      <c r="K2171">
        <v>1443811268</v>
      </c>
      <c r="L2171" s="12">
        <f t="shared" si="133"/>
        <v>42279.778564814813</v>
      </c>
      <c r="M2171" t="b">
        <v>0</v>
      </c>
      <c r="N2171">
        <v>13</v>
      </c>
      <c r="O2171" t="b">
        <v>0</v>
      </c>
      <c r="P2171" t="s">
        <v>8271</v>
      </c>
      <c r="Q2171" s="10">
        <f t="shared" si="134"/>
        <v>35.64</v>
      </c>
      <c r="R2171">
        <f t="shared" si="135"/>
        <v>137.07692307692307</v>
      </c>
      <c r="S2171" t="s">
        <v>8321</v>
      </c>
      <c r="T2171" t="s">
        <v>8322</v>
      </c>
    </row>
    <row r="2172" spans="1:20" ht="58" x14ac:dyDescent="0.3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 s="9">
        <f t="shared" si="132"/>
        <v>42243.662905092591</v>
      </c>
      <c r="K2172">
        <v>1438098875</v>
      </c>
      <c r="L2172" s="12">
        <f t="shared" si="133"/>
        <v>42213.662905092591</v>
      </c>
      <c r="M2172" t="b">
        <v>0</v>
      </c>
      <c r="N2172">
        <v>0</v>
      </c>
      <c r="O2172" t="b">
        <v>0</v>
      </c>
      <c r="P2172" t="s">
        <v>8271</v>
      </c>
      <c r="Q2172" s="10">
        <f t="shared" si="134"/>
        <v>0</v>
      </c>
      <c r="R2172" t="e">
        <f t="shared" si="135"/>
        <v>#DIV/0!</v>
      </c>
      <c r="S2172" t="s">
        <v>8321</v>
      </c>
      <c r="T2172" t="s">
        <v>8322</v>
      </c>
    </row>
    <row r="2173" spans="1:20" ht="58" x14ac:dyDescent="0.3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 s="9">
        <f t="shared" si="132"/>
        <v>41767.891319444447</v>
      </c>
      <c r="K2173">
        <v>1397683410</v>
      </c>
      <c r="L2173" s="12">
        <f t="shared" si="133"/>
        <v>41745.891319444447</v>
      </c>
      <c r="M2173" t="b">
        <v>0</v>
      </c>
      <c r="N2173">
        <v>2</v>
      </c>
      <c r="O2173" t="b">
        <v>0</v>
      </c>
      <c r="P2173" t="s">
        <v>8271</v>
      </c>
      <c r="Q2173" s="10">
        <f t="shared" si="134"/>
        <v>0.42</v>
      </c>
      <c r="R2173">
        <f t="shared" si="135"/>
        <v>10.5</v>
      </c>
      <c r="S2173" t="s">
        <v>8321</v>
      </c>
      <c r="T2173" t="s">
        <v>8322</v>
      </c>
    </row>
    <row r="2174" spans="1:20" ht="43.5" x14ac:dyDescent="0.3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 s="9">
        <f t="shared" si="132"/>
        <v>42512.815659722226</v>
      </c>
      <c r="K2174">
        <v>1458761673</v>
      </c>
      <c r="L2174" s="12">
        <f t="shared" si="133"/>
        <v>42452.815659722226</v>
      </c>
      <c r="M2174" t="b">
        <v>0</v>
      </c>
      <c r="N2174">
        <v>11</v>
      </c>
      <c r="O2174" t="b">
        <v>0</v>
      </c>
      <c r="P2174" t="s">
        <v>8271</v>
      </c>
      <c r="Q2174" s="10">
        <f t="shared" si="134"/>
        <v>10.54</v>
      </c>
      <c r="R2174">
        <f t="shared" si="135"/>
        <v>47.909090909090907</v>
      </c>
      <c r="S2174" t="s">
        <v>8321</v>
      </c>
      <c r="T2174" t="s">
        <v>8322</v>
      </c>
    </row>
    <row r="2175" spans="1:20" ht="43.5" x14ac:dyDescent="0.3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 s="9">
        <f t="shared" si="132"/>
        <v>42499.166666666672</v>
      </c>
      <c r="K2175">
        <v>1460219110</v>
      </c>
      <c r="L2175" s="12">
        <f t="shared" si="133"/>
        <v>42469.68414351852</v>
      </c>
      <c r="M2175" t="b">
        <v>0</v>
      </c>
      <c r="N2175">
        <v>37</v>
      </c>
      <c r="O2175" t="b">
        <v>0</v>
      </c>
      <c r="P2175" t="s">
        <v>8271</v>
      </c>
      <c r="Q2175" s="10">
        <f t="shared" si="134"/>
        <v>78.100000000000009</v>
      </c>
      <c r="R2175">
        <f t="shared" si="135"/>
        <v>105.54054054054055</v>
      </c>
      <c r="S2175" t="s">
        <v>8321</v>
      </c>
      <c r="T2175" t="s">
        <v>8322</v>
      </c>
    </row>
    <row r="2176" spans="1:20" ht="58" x14ac:dyDescent="0.3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 s="9">
        <f t="shared" si="132"/>
        <v>42496.544444444444</v>
      </c>
      <c r="K2176">
        <v>1460034594</v>
      </c>
      <c r="L2176" s="12">
        <f t="shared" si="133"/>
        <v>42467.548541666663</v>
      </c>
      <c r="M2176" t="b">
        <v>0</v>
      </c>
      <c r="N2176">
        <v>13</v>
      </c>
      <c r="O2176" t="b">
        <v>0</v>
      </c>
      <c r="P2176" t="s">
        <v>8271</v>
      </c>
      <c r="Q2176" s="10">
        <f t="shared" si="134"/>
        <v>9.76</v>
      </c>
      <c r="R2176">
        <f t="shared" si="135"/>
        <v>37.53846153846154</v>
      </c>
      <c r="S2176" t="s">
        <v>8321</v>
      </c>
      <c r="T2176" t="s">
        <v>8322</v>
      </c>
    </row>
    <row r="2177" spans="1:20" ht="58" x14ac:dyDescent="0.3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 s="9">
        <f t="shared" si="132"/>
        <v>42211.237685185188</v>
      </c>
      <c r="K2177">
        <v>1432705336</v>
      </c>
      <c r="L2177" s="12">
        <f t="shared" si="133"/>
        <v>42151.237685185188</v>
      </c>
      <c r="M2177" t="b">
        <v>0</v>
      </c>
      <c r="N2177">
        <v>4</v>
      </c>
      <c r="O2177" t="b">
        <v>0</v>
      </c>
      <c r="P2177" t="s">
        <v>8271</v>
      </c>
      <c r="Q2177" s="10">
        <f t="shared" si="134"/>
        <v>5</v>
      </c>
      <c r="R2177">
        <f t="shared" si="135"/>
        <v>62.5</v>
      </c>
      <c r="S2177" t="s">
        <v>8321</v>
      </c>
      <c r="T2177" t="s">
        <v>8322</v>
      </c>
    </row>
    <row r="2178" spans="1:20" ht="58" x14ac:dyDescent="0.3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 s="9">
        <f t="shared" ref="J2178:J2241" si="136">(((I2178/60)/60)/24)+DATE(1970,1,1)</f>
        <v>41991.626898148148</v>
      </c>
      <c r="K2178">
        <v>1414591364</v>
      </c>
      <c r="L2178" s="12">
        <f t="shared" ref="L2178:L2241" si="137">(((K2178/60)/60)/24)+DATE(1970,1,1)</f>
        <v>41941.585231481484</v>
      </c>
      <c r="M2178" t="b">
        <v>0</v>
      </c>
      <c r="N2178">
        <v>0</v>
      </c>
      <c r="O2178" t="b">
        <v>0</v>
      </c>
      <c r="P2178" t="s">
        <v>8271</v>
      </c>
      <c r="Q2178" s="10">
        <f t="shared" ref="Q2178:Q2241" si="138">(E2178/D2178)*100</f>
        <v>0</v>
      </c>
      <c r="R2178" t="e">
        <f t="shared" ref="R2178:R2241" si="139">E2178/N2178</f>
        <v>#DIV/0!</v>
      </c>
      <c r="S2178" t="s">
        <v>8321</v>
      </c>
      <c r="T2178" t="s">
        <v>8322</v>
      </c>
    </row>
    <row r="2179" spans="1:20" ht="29" x14ac:dyDescent="0.3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 s="9">
        <f t="shared" si="136"/>
        <v>42619.474004629628</v>
      </c>
      <c r="K2179">
        <v>1467976954</v>
      </c>
      <c r="L2179" s="12">
        <f t="shared" si="137"/>
        <v>42559.474004629628</v>
      </c>
      <c r="M2179" t="b">
        <v>0</v>
      </c>
      <c r="N2179">
        <v>2</v>
      </c>
      <c r="O2179" t="b">
        <v>0</v>
      </c>
      <c r="P2179" t="s">
        <v>8271</v>
      </c>
      <c r="Q2179" s="10">
        <f t="shared" si="138"/>
        <v>0.42</v>
      </c>
      <c r="R2179">
        <f t="shared" si="139"/>
        <v>10.5</v>
      </c>
      <c r="S2179" t="s">
        <v>8321</v>
      </c>
      <c r="T2179" t="s">
        <v>8322</v>
      </c>
    </row>
    <row r="2180" spans="1:20" ht="58" x14ac:dyDescent="0.3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 s="9">
        <f t="shared" si="136"/>
        <v>41872.201261574075</v>
      </c>
      <c r="K2180">
        <v>1406004589</v>
      </c>
      <c r="L2180" s="12">
        <f t="shared" si="137"/>
        <v>41842.201261574075</v>
      </c>
      <c r="M2180" t="b">
        <v>0</v>
      </c>
      <c r="N2180">
        <v>1</v>
      </c>
      <c r="O2180" t="b">
        <v>0</v>
      </c>
      <c r="P2180" t="s">
        <v>8271</v>
      </c>
      <c r="Q2180" s="10">
        <f t="shared" si="138"/>
        <v>0.02</v>
      </c>
      <c r="R2180">
        <f t="shared" si="139"/>
        <v>1</v>
      </c>
      <c r="S2180" t="s">
        <v>8321</v>
      </c>
      <c r="T2180" t="s">
        <v>8322</v>
      </c>
    </row>
    <row r="2181" spans="1:20" ht="43.5" x14ac:dyDescent="0.3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 s="9">
        <f t="shared" si="136"/>
        <v>42015.041666666672</v>
      </c>
      <c r="K2181">
        <v>1418862743</v>
      </c>
      <c r="L2181" s="12">
        <f t="shared" si="137"/>
        <v>41991.022488425922</v>
      </c>
      <c r="M2181" t="b">
        <v>0</v>
      </c>
      <c r="N2181">
        <v>4</v>
      </c>
      <c r="O2181" t="b">
        <v>0</v>
      </c>
      <c r="P2181" t="s">
        <v>8271</v>
      </c>
      <c r="Q2181" s="10">
        <f t="shared" si="138"/>
        <v>2.1999999999999997</v>
      </c>
      <c r="R2181">
        <f t="shared" si="139"/>
        <v>27.5</v>
      </c>
      <c r="S2181" t="s">
        <v>8321</v>
      </c>
      <c r="T2181" t="s">
        <v>8322</v>
      </c>
    </row>
    <row r="2182" spans="1:20" ht="43.5" x14ac:dyDescent="0.3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 s="9">
        <f t="shared" si="136"/>
        <v>41809.648506944446</v>
      </c>
      <c r="K2182">
        <v>1400600031</v>
      </c>
      <c r="L2182" s="12">
        <f t="shared" si="137"/>
        <v>41779.648506944446</v>
      </c>
      <c r="M2182" t="b">
        <v>0</v>
      </c>
      <c r="N2182">
        <v>21</v>
      </c>
      <c r="O2182" t="b">
        <v>0</v>
      </c>
      <c r="P2182" t="s">
        <v>8271</v>
      </c>
      <c r="Q2182" s="10">
        <f t="shared" si="138"/>
        <v>17.62</v>
      </c>
      <c r="R2182">
        <f t="shared" si="139"/>
        <v>41.952380952380949</v>
      </c>
      <c r="S2182" t="s">
        <v>8321</v>
      </c>
      <c r="T2182" t="s">
        <v>8322</v>
      </c>
    </row>
    <row r="2183" spans="1:20" ht="43.5" x14ac:dyDescent="0.3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 s="9">
        <f t="shared" si="136"/>
        <v>42275.117476851854</v>
      </c>
      <c r="K2183">
        <v>1439952550</v>
      </c>
      <c r="L2183" s="12">
        <f t="shared" si="137"/>
        <v>42235.117476851854</v>
      </c>
      <c r="M2183" t="b">
        <v>0</v>
      </c>
      <c r="N2183">
        <v>17</v>
      </c>
      <c r="O2183" t="b">
        <v>0</v>
      </c>
      <c r="P2183" t="s">
        <v>8271</v>
      </c>
      <c r="Q2183" s="10">
        <f t="shared" si="138"/>
        <v>60.9</v>
      </c>
      <c r="R2183">
        <f t="shared" si="139"/>
        <v>179.11764705882354</v>
      </c>
      <c r="S2183" t="s">
        <v>8321</v>
      </c>
      <c r="T2183" t="s">
        <v>8322</v>
      </c>
    </row>
    <row r="2184" spans="1:20" ht="58" x14ac:dyDescent="0.3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 s="9">
        <f t="shared" si="136"/>
        <v>42155.732638888891</v>
      </c>
      <c r="K2184">
        <v>1430242488</v>
      </c>
      <c r="L2184" s="12">
        <f t="shared" si="137"/>
        <v>42122.732499999998</v>
      </c>
      <c r="M2184" t="b">
        <v>0</v>
      </c>
      <c r="N2184">
        <v>8</v>
      </c>
      <c r="O2184" t="b">
        <v>0</v>
      </c>
      <c r="P2184" t="s">
        <v>8271</v>
      </c>
      <c r="Q2184" s="10">
        <f t="shared" si="138"/>
        <v>4.8</v>
      </c>
      <c r="R2184">
        <f t="shared" si="139"/>
        <v>30</v>
      </c>
      <c r="S2184" t="s">
        <v>8321</v>
      </c>
      <c r="T2184" t="s">
        <v>8322</v>
      </c>
    </row>
    <row r="2185" spans="1:20" ht="43.5" x14ac:dyDescent="0.3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 s="9">
        <f t="shared" si="136"/>
        <v>42096.041666666672</v>
      </c>
      <c r="K2185">
        <v>1424221866</v>
      </c>
      <c r="L2185" s="12">
        <f t="shared" si="137"/>
        <v>42053.049375000002</v>
      </c>
      <c r="M2185" t="b">
        <v>0</v>
      </c>
      <c r="N2185">
        <v>33</v>
      </c>
      <c r="O2185" t="b">
        <v>0</v>
      </c>
      <c r="P2185" t="s">
        <v>8271</v>
      </c>
      <c r="Q2185" s="10">
        <f t="shared" si="138"/>
        <v>70.599999999999994</v>
      </c>
      <c r="R2185">
        <f t="shared" si="139"/>
        <v>106.96969696969697</v>
      </c>
      <c r="S2185" t="s">
        <v>8321</v>
      </c>
      <c r="T2185" t="s">
        <v>8322</v>
      </c>
    </row>
    <row r="2186" spans="1:20" ht="43.5" x14ac:dyDescent="0.3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 s="9">
        <f t="shared" si="136"/>
        <v>42019.664409722223</v>
      </c>
      <c r="K2186">
        <v>1418745405</v>
      </c>
      <c r="L2186" s="12">
        <f t="shared" si="137"/>
        <v>41989.664409722223</v>
      </c>
      <c r="M2186" t="b">
        <v>0</v>
      </c>
      <c r="N2186">
        <v>2</v>
      </c>
      <c r="O2186" t="b">
        <v>0</v>
      </c>
      <c r="P2186" t="s">
        <v>8293</v>
      </c>
      <c r="Q2186" s="10">
        <f t="shared" si="138"/>
        <v>0.19801980198019803</v>
      </c>
      <c r="R2186">
        <f t="shared" si="139"/>
        <v>5</v>
      </c>
      <c r="S2186" t="s">
        <v>8329</v>
      </c>
      <c r="T2186" t="s">
        <v>8351</v>
      </c>
    </row>
    <row r="2187" spans="1:20" ht="58" x14ac:dyDescent="0.3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 s="9">
        <f t="shared" si="136"/>
        <v>42836.863946759258</v>
      </c>
      <c r="K2187">
        <v>1489351445</v>
      </c>
      <c r="L2187" s="12">
        <f t="shared" si="137"/>
        <v>42806.863946759258</v>
      </c>
      <c r="M2187" t="b">
        <v>0</v>
      </c>
      <c r="N2187">
        <v>4</v>
      </c>
      <c r="O2187" t="b">
        <v>0</v>
      </c>
      <c r="P2187" t="s">
        <v>8293</v>
      </c>
      <c r="Q2187" s="10">
        <f t="shared" si="138"/>
        <v>4.2311459353574925</v>
      </c>
      <c r="R2187">
        <f t="shared" si="139"/>
        <v>54</v>
      </c>
      <c r="S2187" t="s">
        <v>8329</v>
      </c>
      <c r="T2187" t="s">
        <v>8351</v>
      </c>
    </row>
    <row r="2188" spans="1:20" ht="43.5" x14ac:dyDescent="0.3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 s="9">
        <f t="shared" si="136"/>
        <v>41860.723611111112</v>
      </c>
      <c r="K2188">
        <v>1405012920</v>
      </c>
      <c r="L2188" s="12">
        <f t="shared" si="137"/>
        <v>41830.723611111112</v>
      </c>
      <c r="M2188" t="b">
        <v>0</v>
      </c>
      <c r="N2188">
        <v>0</v>
      </c>
      <c r="O2188" t="b">
        <v>0</v>
      </c>
      <c r="P2188" t="s">
        <v>8284</v>
      </c>
      <c r="Q2188" s="10">
        <f t="shared" si="138"/>
        <v>0</v>
      </c>
      <c r="R2188" t="e">
        <f t="shared" si="139"/>
        <v>#DIV/0!</v>
      </c>
      <c r="S2188" t="s">
        <v>8340</v>
      </c>
      <c r="T2188" t="s">
        <v>8341</v>
      </c>
    </row>
    <row r="2189" spans="1:20" ht="43.5" x14ac:dyDescent="0.3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 s="9">
        <f t="shared" si="136"/>
        <v>42316.702557870376</v>
      </c>
      <c r="K2189">
        <v>1444405901</v>
      </c>
      <c r="L2189" s="12">
        <f t="shared" si="137"/>
        <v>42286.660891203705</v>
      </c>
      <c r="M2189" t="b">
        <v>0</v>
      </c>
      <c r="N2189">
        <v>64</v>
      </c>
      <c r="O2189" t="b">
        <v>1</v>
      </c>
      <c r="P2189" t="s">
        <v>8265</v>
      </c>
      <c r="Q2189" s="10">
        <f t="shared" si="138"/>
        <v>102.0952380952381</v>
      </c>
      <c r="R2189">
        <f t="shared" si="139"/>
        <v>83.75</v>
      </c>
      <c r="S2189" t="s">
        <v>8314</v>
      </c>
      <c r="T2189" t="s">
        <v>8315</v>
      </c>
    </row>
    <row r="2190" spans="1:20" ht="58" x14ac:dyDescent="0.3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 s="9">
        <f t="shared" si="136"/>
        <v>40932.809872685182</v>
      </c>
      <c r="K2190">
        <v>1325618773</v>
      </c>
      <c r="L2190" s="12">
        <f t="shared" si="137"/>
        <v>40911.809872685182</v>
      </c>
      <c r="M2190" t="b">
        <v>0</v>
      </c>
      <c r="N2190">
        <v>80</v>
      </c>
      <c r="O2190" t="b">
        <v>1</v>
      </c>
      <c r="P2190" t="s">
        <v>8279</v>
      </c>
      <c r="Q2190" s="10">
        <f t="shared" si="138"/>
        <v>106.99047619047619</v>
      </c>
      <c r="R2190">
        <f t="shared" si="139"/>
        <v>70.212500000000006</v>
      </c>
      <c r="S2190" t="s">
        <v>8329</v>
      </c>
      <c r="T2190" t="s">
        <v>8333</v>
      </c>
    </row>
    <row r="2191" spans="1:20" ht="43.5" x14ac:dyDescent="0.3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 s="9">
        <f t="shared" si="136"/>
        <v>42725.332638888889</v>
      </c>
      <c r="K2191">
        <v>1479886966</v>
      </c>
      <c r="L2191" s="12">
        <f t="shared" si="137"/>
        <v>42697.32136574074</v>
      </c>
      <c r="M2191" t="b">
        <v>1</v>
      </c>
      <c r="N2191">
        <v>58</v>
      </c>
      <c r="O2191" t="b">
        <v>1</v>
      </c>
      <c r="P2191" t="s">
        <v>8269</v>
      </c>
      <c r="Q2191" s="10">
        <f t="shared" si="138"/>
        <v>123.07407407407408</v>
      </c>
      <c r="R2191">
        <f t="shared" si="139"/>
        <v>114.58620689655173</v>
      </c>
      <c r="S2191" t="s">
        <v>8314</v>
      </c>
      <c r="T2191" t="s">
        <v>8319</v>
      </c>
    </row>
    <row r="2192" spans="1:20" x14ac:dyDescent="0.3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 s="9">
        <f t="shared" si="136"/>
        <v>42544.666956018518</v>
      </c>
      <c r="K2192">
        <v>1464105625</v>
      </c>
      <c r="L2192" s="12">
        <f t="shared" si="137"/>
        <v>42514.666956018518</v>
      </c>
      <c r="M2192" t="b">
        <v>0</v>
      </c>
      <c r="N2192">
        <v>96</v>
      </c>
      <c r="O2192" t="b">
        <v>1</v>
      </c>
      <c r="P2192" t="s">
        <v>8280</v>
      </c>
      <c r="Q2192" s="10">
        <f t="shared" si="138"/>
        <v>108.49703703703703</v>
      </c>
      <c r="R2192">
        <f t="shared" si="139"/>
        <v>61.029583333333335</v>
      </c>
      <c r="S2192" t="s">
        <v>8329</v>
      </c>
      <c r="T2192" t="s">
        <v>8334</v>
      </c>
    </row>
    <row r="2193" spans="1:20" ht="43.5" x14ac:dyDescent="0.3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 s="9">
        <f t="shared" si="136"/>
        <v>42668.708333333328</v>
      </c>
      <c r="K2193">
        <v>1474380241</v>
      </c>
      <c r="L2193" s="12">
        <f t="shared" si="137"/>
        <v>42633.586122685185</v>
      </c>
      <c r="M2193" t="b">
        <v>0</v>
      </c>
      <c r="N2193">
        <v>514</v>
      </c>
      <c r="O2193" t="b">
        <v>1</v>
      </c>
      <c r="P2193" t="s">
        <v>8297</v>
      </c>
      <c r="Q2193" s="10">
        <f t="shared" si="138"/>
        <v>412.17692027666544</v>
      </c>
      <c r="R2193">
        <f t="shared" si="139"/>
        <v>44.056420233463037</v>
      </c>
      <c r="S2193" t="s">
        <v>8337</v>
      </c>
      <c r="T2193" t="s">
        <v>8355</v>
      </c>
    </row>
    <row r="2194" spans="1:20" ht="43.5" x14ac:dyDescent="0.3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 s="9">
        <f t="shared" si="136"/>
        <v>42616.246527777781</v>
      </c>
      <c r="K2194">
        <v>1467941542</v>
      </c>
      <c r="L2194" s="12">
        <f t="shared" si="137"/>
        <v>42559.064143518524</v>
      </c>
      <c r="M2194" t="b">
        <v>0</v>
      </c>
      <c r="N2194">
        <v>0</v>
      </c>
      <c r="O2194" t="b">
        <v>0</v>
      </c>
      <c r="P2194" t="s">
        <v>8267</v>
      </c>
      <c r="Q2194" s="10">
        <f t="shared" si="138"/>
        <v>0</v>
      </c>
      <c r="R2194" t="e">
        <f t="shared" si="139"/>
        <v>#DIV/0!</v>
      </c>
      <c r="S2194" t="s">
        <v>8314</v>
      </c>
      <c r="T2194" t="s">
        <v>8317</v>
      </c>
    </row>
    <row r="2195" spans="1:20" ht="43.5" x14ac:dyDescent="0.3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 s="9">
        <f t="shared" si="136"/>
        <v>40035.80972222222</v>
      </c>
      <c r="K2195">
        <v>1242532513</v>
      </c>
      <c r="L2195" s="12">
        <f t="shared" si="137"/>
        <v>39950.163344907407</v>
      </c>
      <c r="M2195" t="b">
        <v>1</v>
      </c>
      <c r="N2195">
        <v>79</v>
      </c>
      <c r="O2195" t="b">
        <v>1</v>
      </c>
      <c r="P2195" t="s">
        <v>8269</v>
      </c>
      <c r="Q2195" s="10">
        <f t="shared" si="138"/>
        <v>120.58763636363636</v>
      </c>
      <c r="R2195">
        <f t="shared" si="139"/>
        <v>83.953417721518989</v>
      </c>
      <c r="S2195" t="s">
        <v>8314</v>
      </c>
      <c r="T2195" t="s">
        <v>8319</v>
      </c>
    </row>
    <row r="2196" spans="1:20" ht="43.5" x14ac:dyDescent="0.3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 s="9">
        <f t="shared" si="136"/>
        <v>40747.165972222225</v>
      </c>
      <c r="K2196">
        <v>1309919526</v>
      </c>
      <c r="L2196" s="12">
        <f t="shared" si="137"/>
        <v>40730.105625000004</v>
      </c>
      <c r="M2196" t="b">
        <v>0</v>
      </c>
      <c r="N2196">
        <v>18</v>
      </c>
      <c r="O2196" t="b">
        <v>1</v>
      </c>
      <c r="P2196" t="s">
        <v>8276</v>
      </c>
      <c r="Q2196" s="10">
        <f t="shared" si="138"/>
        <v>100</v>
      </c>
      <c r="R2196">
        <f t="shared" si="139"/>
        <v>305.55555555555554</v>
      </c>
      <c r="S2196" t="s">
        <v>8329</v>
      </c>
      <c r="T2196" t="s">
        <v>8330</v>
      </c>
    </row>
    <row r="2197" spans="1:20" ht="43.5" x14ac:dyDescent="0.3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 s="9">
        <f t="shared" si="136"/>
        <v>40993.996874999997</v>
      </c>
      <c r="K2197">
        <v>1330908930</v>
      </c>
      <c r="L2197" s="12">
        <f t="shared" si="137"/>
        <v>40973.038541666669</v>
      </c>
      <c r="M2197" t="b">
        <v>0</v>
      </c>
      <c r="N2197">
        <v>49</v>
      </c>
      <c r="O2197" t="b">
        <v>1</v>
      </c>
      <c r="P2197" t="s">
        <v>8276</v>
      </c>
      <c r="Q2197" s="10">
        <f t="shared" si="138"/>
        <v>101.45454545454547</v>
      </c>
      <c r="R2197">
        <f t="shared" si="139"/>
        <v>113.87755102040816</v>
      </c>
      <c r="S2197" t="s">
        <v>8329</v>
      </c>
      <c r="T2197" t="s">
        <v>8330</v>
      </c>
    </row>
    <row r="2198" spans="1:20" ht="58" x14ac:dyDescent="0.3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 s="9">
        <f t="shared" si="136"/>
        <v>41456.165972222225</v>
      </c>
      <c r="K2198">
        <v>1369770292</v>
      </c>
      <c r="L2198" s="12">
        <f t="shared" si="137"/>
        <v>41422.822824074072</v>
      </c>
      <c r="M2198" t="b">
        <v>0</v>
      </c>
      <c r="N2198">
        <v>75</v>
      </c>
      <c r="O2198" t="b">
        <v>1</v>
      </c>
      <c r="P2198" t="s">
        <v>8276</v>
      </c>
      <c r="Q2198" s="10">
        <f t="shared" si="138"/>
        <v>131.0181818181818</v>
      </c>
      <c r="R2198">
        <f t="shared" si="139"/>
        <v>96.08</v>
      </c>
      <c r="S2198" t="s">
        <v>8329</v>
      </c>
      <c r="T2198" t="s">
        <v>8330</v>
      </c>
    </row>
    <row r="2199" spans="1:20" ht="43.5" x14ac:dyDescent="0.3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 s="9">
        <f t="shared" si="136"/>
        <v>41592.713217592594</v>
      </c>
      <c r="K2199">
        <v>1381853222</v>
      </c>
      <c r="L2199" s="12">
        <f t="shared" si="137"/>
        <v>41562.67155092593</v>
      </c>
      <c r="M2199" t="b">
        <v>0</v>
      </c>
      <c r="N2199">
        <v>0</v>
      </c>
      <c r="O2199" t="b">
        <v>0</v>
      </c>
      <c r="P2199" t="s">
        <v>8278</v>
      </c>
      <c r="Q2199" s="10">
        <f t="shared" si="138"/>
        <v>0</v>
      </c>
      <c r="R2199" t="e">
        <f t="shared" si="139"/>
        <v>#DIV/0!</v>
      </c>
      <c r="S2199" t="s">
        <v>8329</v>
      </c>
      <c r="T2199" t="s">
        <v>8332</v>
      </c>
    </row>
    <row r="2200" spans="1:20" ht="43.5" x14ac:dyDescent="0.3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 s="9">
        <f t="shared" si="136"/>
        <v>40636.043865740743</v>
      </c>
      <c r="K2200">
        <v>1297562590</v>
      </c>
      <c r="L2200" s="12">
        <f t="shared" si="137"/>
        <v>40587.085532407407</v>
      </c>
      <c r="M2200" t="b">
        <v>1</v>
      </c>
      <c r="N2200">
        <v>176</v>
      </c>
      <c r="O2200" t="b">
        <v>1</v>
      </c>
      <c r="P2200" t="s">
        <v>8276</v>
      </c>
      <c r="Q2200" s="10">
        <f t="shared" si="138"/>
        <v>294.72727272727275</v>
      </c>
      <c r="R2200">
        <f t="shared" si="139"/>
        <v>92.102272727272734</v>
      </c>
      <c r="S2200" t="s">
        <v>8329</v>
      </c>
      <c r="T2200" t="s">
        <v>8330</v>
      </c>
    </row>
    <row r="2201" spans="1:20" ht="43.5" x14ac:dyDescent="0.3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 s="9">
        <f t="shared" si="136"/>
        <v>42239.306388888886</v>
      </c>
      <c r="K2201">
        <v>1435130472</v>
      </c>
      <c r="L2201" s="12">
        <f t="shared" si="137"/>
        <v>42179.306388888886</v>
      </c>
      <c r="M2201" t="b">
        <v>0</v>
      </c>
      <c r="N2201">
        <v>0</v>
      </c>
      <c r="O2201" t="b">
        <v>0</v>
      </c>
      <c r="P2201" t="s">
        <v>8293</v>
      </c>
      <c r="Q2201" s="10">
        <f t="shared" si="138"/>
        <v>0</v>
      </c>
      <c r="R2201" t="e">
        <f t="shared" si="139"/>
        <v>#DIV/0!</v>
      </c>
      <c r="S2201" t="s">
        <v>8329</v>
      </c>
      <c r="T2201" t="s">
        <v>8351</v>
      </c>
    </row>
    <row r="2202" spans="1:20" ht="43.5" x14ac:dyDescent="0.3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 s="9">
        <f t="shared" si="136"/>
        <v>41875.968159722222</v>
      </c>
      <c r="K2202">
        <v>1406330049</v>
      </c>
      <c r="L2202" s="12">
        <f t="shared" si="137"/>
        <v>41845.968159722222</v>
      </c>
      <c r="M2202" t="b">
        <v>0</v>
      </c>
      <c r="N2202">
        <v>9</v>
      </c>
      <c r="O2202" t="b">
        <v>0</v>
      </c>
      <c r="P2202" t="s">
        <v>8293</v>
      </c>
      <c r="Q2202" s="10">
        <f t="shared" si="138"/>
        <v>10.181818181818182</v>
      </c>
      <c r="R2202">
        <f t="shared" si="139"/>
        <v>62.222222222222221</v>
      </c>
      <c r="S2202" t="s">
        <v>8329</v>
      </c>
      <c r="T2202" t="s">
        <v>8351</v>
      </c>
    </row>
    <row r="2203" spans="1:20" ht="58" x14ac:dyDescent="0.3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 s="9">
        <f t="shared" si="136"/>
        <v>42071.563391203701</v>
      </c>
      <c r="K2203">
        <v>1421937077</v>
      </c>
      <c r="L2203" s="12">
        <f t="shared" si="137"/>
        <v>42026.605057870373</v>
      </c>
      <c r="M2203" t="b">
        <v>0</v>
      </c>
      <c r="N2203">
        <v>70</v>
      </c>
      <c r="O2203" t="b">
        <v>1</v>
      </c>
      <c r="P2203" t="s">
        <v>8285</v>
      </c>
      <c r="Q2203" s="10">
        <f t="shared" si="138"/>
        <v>118.45454545454545</v>
      </c>
      <c r="R2203">
        <f t="shared" si="139"/>
        <v>93.071428571428569</v>
      </c>
      <c r="S2203" t="s">
        <v>8342</v>
      </c>
      <c r="T2203" t="s">
        <v>8343</v>
      </c>
    </row>
    <row r="2204" spans="1:20" ht="43.5" x14ac:dyDescent="0.3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 s="9">
        <f t="shared" si="136"/>
        <v>42611.167465277773</v>
      </c>
      <c r="K2204">
        <v>1468987269</v>
      </c>
      <c r="L2204" s="12">
        <f t="shared" si="137"/>
        <v>42571.167465277773</v>
      </c>
      <c r="M2204" t="b">
        <v>0</v>
      </c>
      <c r="N2204">
        <v>120</v>
      </c>
      <c r="O2204" t="b">
        <v>1</v>
      </c>
      <c r="P2204" t="s">
        <v>8285</v>
      </c>
      <c r="Q2204" s="10">
        <f t="shared" si="138"/>
        <v>102.82909090909091</v>
      </c>
      <c r="R2204">
        <f t="shared" si="139"/>
        <v>47.13</v>
      </c>
      <c r="S2204" t="s">
        <v>8342</v>
      </c>
      <c r="T2204" t="s">
        <v>8343</v>
      </c>
    </row>
    <row r="2205" spans="1:20" ht="43.5" x14ac:dyDescent="0.3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 s="9">
        <f t="shared" si="136"/>
        <v>41826.718009259261</v>
      </c>
      <c r="K2205">
        <v>1399482836</v>
      </c>
      <c r="L2205" s="12">
        <f t="shared" si="137"/>
        <v>41766.718009259261</v>
      </c>
      <c r="M2205" t="b">
        <v>1</v>
      </c>
      <c r="N2205">
        <v>19</v>
      </c>
      <c r="O2205" t="b">
        <v>0</v>
      </c>
      <c r="P2205" t="s">
        <v>8285</v>
      </c>
      <c r="Q2205" s="10">
        <f t="shared" si="138"/>
        <v>15.6</v>
      </c>
      <c r="R2205">
        <f t="shared" si="139"/>
        <v>45.157894736842103</v>
      </c>
      <c r="S2205" t="s">
        <v>8342</v>
      </c>
      <c r="T2205" t="s">
        <v>8343</v>
      </c>
    </row>
    <row r="2206" spans="1:20" ht="43.5" x14ac:dyDescent="0.3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 s="9">
        <f t="shared" si="136"/>
        <v>42628.617418981477</v>
      </c>
      <c r="K2206">
        <v>1471272545</v>
      </c>
      <c r="L2206" s="12">
        <f t="shared" si="137"/>
        <v>42597.617418981477</v>
      </c>
      <c r="M2206" t="b">
        <v>1</v>
      </c>
      <c r="N2206">
        <v>24</v>
      </c>
      <c r="O2206" t="b">
        <v>0</v>
      </c>
      <c r="P2206" t="s">
        <v>8285</v>
      </c>
      <c r="Q2206" s="10">
        <f t="shared" si="138"/>
        <v>25.763636363636365</v>
      </c>
      <c r="R2206">
        <f t="shared" si="139"/>
        <v>59.041666666666664</v>
      </c>
      <c r="S2206" t="s">
        <v>8342</v>
      </c>
      <c r="T2206" t="s">
        <v>8343</v>
      </c>
    </row>
    <row r="2207" spans="1:20" ht="43.5" x14ac:dyDescent="0.3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 s="9">
        <f t="shared" si="136"/>
        <v>41943.94840277778</v>
      </c>
      <c r="K2207">
        <v>1412203542</v>
      </c>
      <c r="L2207" s="12">
        <f t="shared" si="137"/>
        <v>41913.94840277778</v>
      </c>
      <c r="M2207" t="b">
        <v>1</v>
      </c>
      <c r="N2207">
        <v>4</v>
      </c>
      <c r="O2207" t="b">
        <v>0</v>
      </c>
      <c r="P2207" t="s">
        <v>8285</v>
      </c>
      <c r="Q2207" s="10">
        <f t="shared" si="138"/>
        <v>1.3818181818181818</v>
      </c>
      <c r="R2207">
        <f t="shared" si="139"/>
        <v>19</v>
      </c>
      <c r="S2207" t="s">
        <v>8342</v>
      </c>
      <c r="T2207" t="s">
        <v>8343</v>
      </c>
    </row>
    <row r="2208" spans="1:20" ht="29" x14ac:dyDescent="0.3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 s="9">
        <f t="shared" si="136"/>
        <v>42064.639768518522</v>
      </c>
      <c r="K2208">
        <v>1422631276</v>
      </c>
      <c r="L2208" s="12">
        <f t="shared" si="137"/>
        <v>42034.639768518522</v>
      </c>
      <c r="M2208" t="b">
        <v>0</v>
      </c>
      <c r="N2208">
        <v>28</v>
      </c>
      <c r="O2208" t="b">
        <v>0</v>
      </c>
      <c r="P2208" t="s">
        <v>8296</v>
      </c>
      <c r="Q2208" s="10">
        <f t="shared" si="138"/>
        <v>42.472727272727276</v>
      </c>
      <c r="R2208">
        <f t="shared" si="139"/>
        <v>83.428571428571431</v>
      </c>
      <c r="S2208" t="s">
        <v>8342</v>
      </c>
      <c r="T2208" t="s">
        <v>8354</v>
      </c>
    </row>
    <row r="2209" spans="1:20" ht="29" x14ac:dyDescent="0.3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 s="9">
        <f t="shared" si="136"/>
        <v>42546.165972222225</v>
      </c>
      <c r="K2209">
        <v>1464196414</v>
      </c>
      <c r="L2209" s="12">
        <f t="shared" si="137"/>
        <v>42515.71775462963</v>
      </c>
      <c r="M2209" t="b">
        <v>0</v>
      </c>
      <c r="N2209">
        <v>83</v>
      </c>
      <c r="O2209" t="b">
        <v>1</v>
      </c>
      <c r="P2209" t="s">
        <v>8276</v>
      </c>
      <c r="Q2209" s="10">
        <f t="shared" si="138"/>
        <v>102.63636363636364</v>
      </c>
      <c r="R2209">
        <f t="shared" si="139"/>
        <v>68.01204819277109</v>
      </c>
      <c r="S2209" t="s">
        <v>8329</v>
      </c>
      <c r="T2209" t="s">
        <v>8330</v>
      </c>
    </row>
    <row r="2210" spans="1:20" ht="58" x14ac:dyDescent="0.3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 s="9">
        <f t="shared" si="136"/>
        <v>41918.208333333336</v>
      </c>
      <c r="K2210">
        <v>1410799870</v>
      </c>
      <c r="L2210" s="12">
        <f t="shared" si="137"/>
        <v>41897.702199074076</v>
      </c>
      <c r="M2210" t="b">
        <v>0</v>
      </c>
      <c r="N2210">
        <v>0</v>
      </c>
      <c r="O2210" t="b">
        <v>0</v>
      </c>
      <c r="P2210" t="s">
        <v>8272</v>
      </c>
      <c r="Q2210" s="10">
        <f t="shared" si="138"/>
        <v>0</v>
      </c>
      <c r="R2210" t="e">
        <f t="shared" si="139"/>
        <v>#DIV/0!</v>
      </c>
      <c r="S2210" t="s">
        <v>8323</v>
      </c>
      <c r="T2210" t="s">
        <v>8324</v>
      </c>
    </row>
    <row r="2211" spans="1:20" ht="43.5" x14ac:dyDescent="0.3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 s="9">
        <f t="shared" si="136"/>
        <v>42118.069108796291</v>
      </c>
      <c r="K2211">
        <v>1427247571</v>
      </c>
      <c r="L2211" s="12">
        <f t="shared" si="137"/>
        <v>42088.069108796291</v>
      </c>
      <c r="M2211" t="b">
        <v>0</v>
      </c>
      <c r="N2211">
        <v>6</v>
      </c>
      <c r="O2211" t="b">
        <v>0</v>
      </c>
      <c r="P2211" t="s">
        <v>8272</v>
      </c>
      <c r="Q2211" s="10">
        <f t="shared" si="138"/>
        <v>3.2727272727272729</v>
      </c>
      <c r="R2211">
        <f t="shared" si="139"/>
        <v>30</v>
      </c>
      <c r="S2211" t="s">
        <v>8323</v>
      </c>
      <c r="T2211" t="s">
        <v>8324</v>
      </c>
    </row>
    <row r="2212" spans="1:20" ht="43.5" x14ac:dyDescent="0.3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 s="9">
        <f t="shared" si="136"/>
        <v>41003.731516203705</v>
      </c>
      <c r="K2212">
        <v>1330972403</v>
      </c>
      <c r="L2212" s="12">
        <f t="shared" si="137"/>
        <v>40973.773182870369</v>
      </c>
      <c r="M2212" t="b">
        <v>0</v>
      </c>
      <c r="N2212">
        <v>134</v>
      </c>
      <c r="O2212" t="b">
        <v>1</v>
      </c>
      <c r="P2212" t="s">
        <v>8300</v>
      </c>
      <c r="Q2212" s="10">
        <f t="shared" si="138"/>
        <v>119.85454545454546</v>
      </c>
      <c r="R2212">
        <f t="shared" si="139"/>
        <v>49.194029850746269</v>
      </c>
      <c r="S2212" t="s">
        <v>8329</v>
      </c>
      <c r="T2212" t="s">
        <v>8358</v>
      </c>
    </row>
    <row r="2213" spans="1:20" ht="43.5" x14ac:dyDescent="0.3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 s="9">
        <f t="shared" si="136"/>
        <v>41468.75</v>
      </c>
      <c r="K2213">
        <v>1370568560</v>
      </c>
      <c r="L2213" s="12">
        <f t="shared" si="137"/>
        <v>41432.062037037038</v>
      </c>
      <c r="M2213" t="b">
        <v>1</v>
      </c>
      <c r="N2213">
        <v>143</v>
      </c>
      <c r="O2213" t="b">
        <v>1</v>
      </c>
      <c r="P2213" t="s">
        <v>8303</v>
      </c>
      <c r="Q2213" s="10">
        <f t="shared" si="138"/>
        <v>131.38181818181818</v>
      </c>
      <c r="R2213">
        <f t="shared" si="139"/>
        <v>50.531468531468533</v>
      </c>
      <c r="S2213" t="s">
        <v>8321</v>
      </c>
      <c r="T2213" t="s">
        <v>8361</v>
      </c>
    </row>
    <row r="2214" spans="1:20" ht="58" x14ac:dyDescent="0.3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 s="9">
        <f t="shared" si="136"/>
        <v>41876.978078703702</v>
      </c>
      <c r="K2214">
        <v>1406417306</v>
      </c>
      <c r="L2214" s="12">
        <f t="shared" si="137"/>
        <v>41846.978078703702</v>
      </c>
      <c r="M2214" t="b">
        <v>0</v>
      </c>
      <c r="N2214">
        <v>15</v>
      </c>
      <c r="O2214" t="b">
        <v>0</v>
      </c>
      <c r="P2214" t="s">
        <v>8304</v>
      </c>
      <c r="Q2214" s="10">
        <f t="shared" si="138"/>
        <v>25.545454545454543</v>
      </c>
      <c r="R2214">
        <f t="shared" si="139"/>
        <v>93.666666666666671</v>
      </c>
      <c r="S2214" t="s">
        <v>8326</v>
      </c>
      <c r="T2214" t="s">
        <v>8362</v>
      </c>
    </row>
    <row r="2215" spans="1:20" ht="43.5" x14ac:dyDescent="0.3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 s="9">
        <f t="shared" si="136"/>
        <v>41976.639305555553</v>
      </c>
      <c r="K2215">
        <v>1412432436</v>
      </c>
      <c r="L2215" s="12">
        <f t="shared" si="137"/>
        <v>41916.597638888888</v>
      </c>
      <c r="M2215" t="b">
        <v>0</v>
      </c>
      <c r="N2215">
        <v>0</v>
      </c>
      <c r="O2215" t="b">
        <v>0</v>
      </c>
      <c r="P2215" t="s">
        <v>8271</v>
      </c>
      <c r="Q2215" s="10">
        <f t="shared" si="138"/>
        <v>0</v>
      </c>
      <c r="R2215" t="e">
        <f t="shared" si="139"/>
        <v>#DIV/0!</v>
      </c>
      <c r="S2215" t="s">
        <v>8321</v>
      </c>
      <c r="T2215" t="s">
        <v>8322</v>
      </c>
    </row>
    <row r="2216" spans="1:20" ht="43.5" x14ac:dyDescent="0.3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 s="9">
        <f t="shared" si="136"/>
        <v>41876.875</v>
      </c>
      <c r="K2216">
        <v>1408381704</v>
      </c>
      <c r="L2216" s="12">
        <f t="shared" si="137"/>
        <v>41869.714166666665</v>
      </c>
      <c r="M2216" t="b">
        <v>0</v>
      </c>
      <c r="N2216">
        <v>17</v>
      </c>
      <c r="O2216" t="b">
        <v>0</v>
      </c>
      <c r="P2216" t="s">
        <v>8271</v>
      </c>
      <c r="Q2216" s="10">
        <f t="shared" si="138"/>
        <v>9.0909090909090917</v>
      </c>
      <c r="R2216">
        <f t="shared" si="139"/>
        <v>29.411764705882351</v>
      </c>
      <c r="S2216" t="s">
        <v>8321</v>
      </c>
      <c r="T2216" t="s">
        <v>8322</v>
      </c>
    </row>
    <row r="2217" spans="1:20" ht="58" x14ac:dyDescent="0.3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 s="9">
        <f t="shared" si="136"/>
        <v>41860.234166666669</v>
      </c>
      <c r="K2217">
        <v>1404970632</v>
      </c>
      <c r="L2217" s="12">
        <f t="shared" si="137"/>
        <v>41830.234166666669</v>
      </c>
      <c r="M2217" t="b">
        <v>0</v>
      </c>
      <c r="N2217">
        <v>7</v>
      </c>
      <c r="O2217" t="b">
        <v>0</v>
      </c>
      <c r="P2217" t="s">
        <v>8271</v>
      </c>
      <c r="Q2217" s="10">
        <f t="shared" si="138"/>
        <v>61.909090909090914</v>
      </c>
      <c r="R2217">
        <f t="shared" si="139"/>
        <v>486.42857142857144</v>
      </c>
      <c r="S2217" t="s">
        <v>8321</v>
      </c>
      <c r="T2217" t="s">
        <v>8322</v>
      </c>
    </row>
    <row r="2218" spans="1:20" ht="43.5" x14ac:dyDescent="0.3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 s="9">
        <f t="shared" si="136"/>
        <v>41061.953055555554</v>
      </c>
      <c r="K2218">
        <v>1335567144</v>
      </c>
      <c r="L2218" s="12">
        <f t="shared" si="137"/>
        <v>41026.953055555554</v>
      </c>
      <c r="M2218" t="b">
        <v>1</v>
      </c>
      <c r="N2218">
        <v>89</v>
      </c>
      <c r="O2218" t="b">
        <v>1</v>
      </c>
      <c r="P2218" t="s">
        <v>8271</v>
      </c>
      <c r="Q2218" s="10">
        <f t="shared" si="138"/>
        <v>101.81818181818181</v>
      </c>
      <c r="R2218">
        <f t="shared" si="139"/>
        <v>62.921348314606739</v>
      </c>
      <c r="S2218" t="s">
        <v>8321</v>
      </c>
      <c r="T2218" t="s">
        <v>8322</v>
      </c>
    </row>
    <row r="2219" spans="1:20" ht="43.5" x14ac:dyDescent="0.3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 s="9">
        <f t="shared" si="136"/>
        <v>42117.236192129625</v>
      </c>
      <c r="K2219">
        <v>1424587207</v>
      </c>
      <c r="L2219" s="12">
        <f t="shared" si="137"/>
        <v>42057.277858796297</v>
      </c>
      <c r="M2219" t="b">
        <v>0</v>
      </c>
      <c r="N2219">
        <v>36</v>
      </c>
      <c r="O2219" t="b">
        <v>0</v>
      </c>
      <c r="P2219" t="s">
        <v>8305</v>
      </c>
      <c r="Q2219" s="10">
        <f t="shared" si="138"/>
        <v>46.36363636363636</v>
      </c>
      <c r="R2219">
        <f t="shared" si="139"/>
        <v>70.833333333333329</v>
      </c>
      <c r="S2219" t="s">
        <v>8321</v>
      </c>
      <c r="T2219" t="s">
        <v>8363</v>
      </c>
    </row>
    <row r="2220" spans="1:20" ht="43.5" x14ac:dyDescent="0.3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 s="9">
        <f t="shared" si="136"/>
        <v>42175.746689814812</v>
      </c>
      <c r="K2220">
        <v>1432230914</v>
      </c>
      <c r="L2220" s="12">
        <f t="shared" si="137"/>
        <v>42145.746689814812</v>
      </c>
      <c r="M2220" t="b">
        <v>1</v>
      </c>
      <c r="N2220">
        <v>88</v>
      </c>
      <c r="O2220" t="b">
        <v>1</v>
      </c>
      <c r="P2220" t="s">
        <v>8271</v>
      </c>
      <c r="Q2220" s="10">
        <f t="shared" si="138"/>
        <v>104.92727272727274</v>
      </c>
      <c r="R2220">
        <f t="shared" si="139"/>
        <v>65.579545454545453</v>
      </c>
      <c r="S2220" t="s">
        <v>8321</v>
      </c>
      <c r="T2220" t="s">
        <v>8322</v>
      </c>
    </row>
    <row r="2221" spans="1:20" ht="43.5" x14ac:dyDescent="0.3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 s="9">
        <f t="shared" si="136"/>
        <v>42212.957638888889</v>
      </c>
      <c r="K2221">
        <v>1436380256</v>
      </c>
      <c r="L2221" s="12">
        <f t="shared" si="137"/>
        <v>42193.771481481483</v>
      </c>
      <c r="M2221" t="b">
        <v>0</v>
      </c>
      <c r="N2221">
        <v>44</v>
      </c>
      <c r="O2221" t="b">
        <v>1</v>
      </c>
      <c r="P2221" t="s">
        <v>8271</v>
      </c>
      <c r="Q2221" s="10">
        <f t="shared" si="138"/>
        <v>100.07272727272726</v>
      </c>
      <c r="R2221">
        <f t="shared" si="139"/>
        <v>125.09090909090909</v>
      </c>
      <c r="S2221" t="s">
        <v>8321</v>
      </c>
      <c r="T2221" t="s">
        <v>8322</v>
      </c>
    </row>
    <row r="2222" spans="1:20" ht="43.5" x14ac:dyDescent="0.3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 s="9">
        <f t="shared" si="136"/>
        <v>42490.165972222225</v>
      </c>
      <c r="K2222">
        <v>1459949080</v>
      </c>
      <c r="L2222" s="12">
        <f t="shared" si="137"/>
        <v>42466.558796296296</v>
      </c>
      <c r="M2222" t="b">
        <v>0</v>
      </c>
      <c r="N2222">
        <v>79</v>
      </c>
      <c r="O2222" t="b">
        <v>1</v>
      </c>
      <c r="P2222" t="s">
        <v>8271</v>
      </c>
      <c r="Q2222" s="10">
        <f t="shared" si="138"/>
        <v>100.2909090909091</v>
      </c>
      <c r="R2222">
        <f t="shared" si="139"/>
        <v>69.822784810126578</v>
      </c>
      <c r="S2222" t="s">
        <v>8321</v>
      </c>
      <c r="T2222" t="s">
        <v>8322</v>
      </c>
    </row>
    <row r="2223" spans="1:20" ht="43.5" x14ac:dyDescent="0.3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 s="9">
        <f t="shared" si="136"/>
        <v>41889.599791666667</v>
      </c>
      <c r="K2223">
        <v>1404915822</v>
      </c>
      <c r="L2223" s="12">
        <f t="shared" si="137"/>
        <v>41829.599791666667</v>
      </c>
      <c r="M2223" t="b">
        <v>0</v>
      </c>
      <c r="N2223">
        <v>85</v>
      </c>
      <c r="O2223" t="b">
        <v>1</v>
      </c>
      <c r="P2223" t="s">
        <v>8271</v>
      </c>
      <c r="Q2223" s="10">
        <f t="shared" si="138"/>
        <v>102.23636363636363</v>
      </c>
      <c r="R2223">
        <f t="shared" si="139"/>
        <v>66.152941176470591</v>
      </c>
      <c r="S2223" t="s">
        <v>8321</v>
      </c>
      <c r="T2223" t="s">
        <v>8322</v>
      </c>
    </row>
    <row r="2224" spans="1:20" ht="43.5" x14ac:dyDescent="0.3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 s="9">
        <f t="shared" si="136"/>
        <v>42228</v>
      </c>
      <c r="K2224">
        <v>1436575280</v>
      </c>
      <c r="L2224" s="12">
        <f t="shared" si="137"/>
        <v>42196.028703703705</v>
      </c>
      <c r="M2224" t="b">
        <v>0</v>
      </c>
      <c r="N2224">
        <v>104</v>
      </c>
      <c r="O2224" t="b">
        <v>1</v>
      </c>
      <c r="P2224" t="s">
        <v>8271</v>
      </c>
      <c r="Q2224" s="10">
        <f t="shared" si="138"/>
        <v>106.27272727272728</v>
      </c>
      <c r="R2224">
        <f t="shared" si="139"/>
        <v>56.20192307692308</v>
      </c>
      <c r="S2224" t="s">
        <v>8321</v>
      </c>
      <c r="T2224" t="s">
        <v>8322</v>
      </c>
    </row>
    <row r="2225" spans="1:20" ht="43.5" x14ac:dyDescent="0.3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 s="9">
        <f t="shared" si="136"/>
        <v>42014.140972222223</v>
      </c>
      <c r="K2225">
        <v>1418234646</v>
      </c>
      <c r="L2225" s="12">
        <f t="shared" si="137"/>
        <v>41983.752847222218</v>
      </c>
      <c r="M2225" t="b">
        <v>0</v>
      </c>
      <c r="N2225">
        <v>12</v>
      </c>
      <c r="O2225" t="b">
        <v>0</v>
      </c>
      <c r="P2225" t="s">
        <v>8271</v>
      </c>
      <c r="Q2225" s="10">
        <f t="shared" si="138"/>
        <v>11.272727272727273</v>
      </c>
      <c r="R2225">
        <f t="shared" si="139"/>
        <v>51.666666666666664</v>
      </c>
      <c r="S2225" t="s">
        <v>8321</v>
      </c>
      <c r="T2225" t="s">
        <v>8322</v>
      </c>
    </row>
    <row r="2226" spans="1:20" ht="43.5" x14ac:dyDescent="0.3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 s="9">
        <f t="shared" si="136"/>
        <v>42285.696006944447</v>
      </c>
      <c r="K2226">
        <v>1441730535</v>
      </c>
      <c r="L2226" s="12">
        <f t="shared" si="137"/>
        <v>42255.696006944447</v>
      </c>
      <c r="M2226" t="b">
        <v>0</v>
      </c>
      <c r="N2226">
        <v>0</v>
      </c>
      <c r="O2226" t="b">
        <v>0</v>
      </c>
      <c r="P2226" t="s">
        <v>8305</v>
      </c>
      <c r="Q2226" s="10">
        <f t="shared" si="138"/>
        <v>0</v>
      </c>
      <c r="R2226" t="e">
        <f t="shared" si="139"/>
        <v>#DIV/0!</v>
      </c>
      <c r="S2226" t="s">
        <v>8321</v>
      </c>
      <c r="T2226" t="s">
        <v>8363</v>
      </c>
    </row>
    <row r="2227" spans="1:20" ht="72.5" x14ac:dyDescent="0.3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 s="9">
        <f t="shared" si="136"/>
        <v>41968.041666666672</v>
      </c>
      <c r="K2227">
        <v>1414505137</v>
      </c>
      <c r="L2227" s="12">
        <f t="shared" si="137"/>
        <v>41940.587233796294</v>
      </c>
      <c r="M2227" t="b">
        <v>0</v>
      </c>
      <c r="N2227">
        <v>2</v>
      </c>
      <c r="O2227" t="b">
        <v>0</v>
      </c>
      <c r="P2227" t="s">
        <v>8271</v>
      </c>
      <c r="Q2227" s="10">
        <f t="shared" si="138"/>
        <v>0.90909090909090906</v>
      </c>
      <c r="R2227">
        <f t="shared" si="139"/>
        <v>25</v>
      </c>
      <c r="S2227" t="s">
        <v>8321</v>
      </c>
      <c r="T2227" t="s">
        <v>8322</v>
      </c>
    </row>
    <row r="2228" spans="1:20" ht="43.5" x14ac:dyDescent="0.3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 s="9">
        <f t="shared" si="136"/>
        <v>42485.013888888891</v>
      </c>
      <c r="K2228">
        <v>1459203727</v>
      </c>
      <c r="L2228" s="12">
        <f t="shared" si="137"/>
        <v>42457.932025462964</v>
      </c>
      <c r="M2228" t="b">
        <v>0</v>
      </c>
      <c r="N2228">
        <v>0</v>
      </c>
      <c r="O2228" t="b">
        <v>0</v>
      </c>
      <c r="P2228" t="s">
        <v>8271</v>
      </c>
      <c r="Q2228" s="10">
        <f t="shared" si="138"/>
        <v>0</v>
      </c>
      <c r="R2228" t="e">
        <f t="shared" si="139"/>
        <v>#DIV/0!</v>
      </c>
      <c r="S2228" t="s">
        <v>8321</v>
      </c>
      <c r="T2228" t="s">
        <v>8322</v>
      </c>
    </row>
    <row r="2229" spans="1:20" ht="58" x14ac:dyDescent="0.3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 s="9">
        <f t="shared" si="136"/>
        <v>40893.242141203707</v>
      </c>
      <c r="K2229">
        <v>1318826921</v>
      </c>
      <c r="L2229" s="12">
        <f t="shared" si="137"/>
        <v>40833.200474537036</v>
      </c>
      <c r="M2229" t="b">
        <v>0</v>
      </c>
      <c r="N2229">
        <v>149</v>
      </c>
      <c r="O2229" t="b">
        <v>1</v>
      </c>
      <c r="P2229" t="s">
        <v>8276</v>
      </c>
      <c r="Q2229" s="10">
        <f t="shared" si="138"/>
        <v>108.74800874800874</v>
      </c>
      <c r="R2229">
        <f t="shared" si="139"/>
        <v>40.547315436241611</v>
      </c>
      <c r="S2229" t="s">
        <v>8329</v>
      </c>
      <c r="T2229" t="s">
        <v>8330</v>
      </c>
    </row>
    <row r="2230" spans="1:20" ht="58" x14ac:dyDescent="0.3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 s="9">
        <f t="shared" si="136"/>
        <v>41934.650578703702</v>
      </c>
      <c r="K2230">
        <v>1411400210</v>
      </c>
      <c r="L2230" s="12">
        <f t="shared" si="137"/>
        <v>41904.650578703702</v>
      </c>
      <c r="M2230" t="b">
        <v>0</v>
      </c>
      <c r="N2230">
        <v>12</v>
      </c>
      <c r="O2230" t="b">
        <v>0</v>
      </c>
      <c r="P2230" t="s">
        <v>8271</v>
      </c>
      <c r="Q2230" s="10">
        <f t="shared" si="138"/>
        <v>8.2142857142857135</v>
      </c>
      <c r="R2230">
        <f t="shared" si="139"/>
        <v>38.333333333333336</v>
      </c>
      <c r="S2230" t="s">
        <v>8321</v>
      </c>
      <c r="T2230" t="s">
        <v>8322</v>
      </c>
    </row>
    <row r="2231" spans="1:20" ht="43.5" x14ac:dyDescent="0.3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 s="9">
        <f t="shared" si="136"/>
        <v>41831.666666666664</v>
      </c>
      <c r="K2231">
        <v>1403810965</v>
      </c>
      <c r="L2231" s="12">
        <f t="shared" si="137"/>
        <v>41816.812094907407</v>
      </c>
      <c r="M2231" t="b">
        <v>0</v>
      </c>
      <c r="N2231">
        <v>9</v>
      </c>
      <c r="O2231" t="b">
        <v>0</v>
      </c>
      <c r="P2231" t="s">
        <v>8273</v>
      </c>
      <c r="Q2231" s="10">
        <f t="shared" si="138"/>
        <v>15.103448275862069</v>
      </c>
      <c r="R2231">
        <f t="shared" si="139"/>
        <v>97.333333333333329</v>
      </c>
      <c r="S2231" t="s">
        <v>8323</v>
      </c>
      <c r="T2231" t="s">
        <v>8325</v>
      </c>
    </row>
    <row r="2232" spans="1:20" ht="58" x14ac:dyDescent="0.3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 s="9">
        <f t="shared" si="136"/>
        <v>42461.06086805556</v>
      </c>
      <c r="K2232">
        <v>1456885659</v>
      </c>
      <c r="L2232" s="12">
        <f t="shared" si="137"/>
        <v>42431.102534722217</v>
      </c>
      <c r="M2232" t="b">
        <v>0</v>
      </c>
      <c r="N2232">
        <v>63</v>
      </c>
      <c r="O2232" t="b">
        <v>1</v>
      </c>
      <c r="P2232" t="s">
        <v>8271</v>
      </c>
      <c r="Q2232" s="10">
        <f t="shared" si="138"/>
        <v>114.27586206896552</v>
      </c>
      <c r="R2232">
        <f t="shared" si="139"/>
        <v>105.2063492063492</v>
      </c>
      <c r="S2232" t="s">
        <v>8321</v>
      </c>
      <c r="T2232" t="s">
        <v>8322</v>
      </c>
    </row>
    <row r="2233" spans="1:20" ht="43.5" x14ac:dyDescent="0.3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 s="9">
        <f t="shared" si="136"/>
        <v>41956.984351851846</v>
      </c>
      <c r="K2233">
        <v>1413326248</v>
      </c>
      <c r="L2233" s="12">
        <f t="shared" si="137"/>
        <v>41926.942685185182</v>
      </c>
      <c r="M2233" t="b">
        <v>0</v>
      </c>
      <c r="N2233">
        <v>45</v>
      </c>
      <c r="O2233" t="b">
        <v>1</v>
      </c>
      <c r="P2233" t="s">
        <v>8271</v>
      </c>
      <c r="Q2233" s="10">
        <f t="shared" si="138"/>
        <v>106.12068965517241</v>
      </c>
      <c r="R2233">
        <f t="shared" si="139"/>
        <v>136.77777777777777</v>
      </c>
      <c r="S2233" t="s">
        <v>8321</v>
      </c>
      <c r="T2233" t="s">
        <v>8322</v>
      </c>
    </row>
    <row r="2234" spans="1:20" ht="43.5" x14ac:dyDescent="0.3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 s="9">
        <f t="shared" si="136"/>
        <v>41931.208333333336</v>
      </c>
      <c r="K2234">
        <v>1408986916</v>
      </c>
      <c r="L2234" s="12">
        <f t="shared" si="137"/>
        <v>41876.718935185185</v>
      </c>
      <c r="M2234" t="b">
        <v>0</v>
      </c>
      <c r="N2234">
        <v>31</v>
      </c>
      <c r="O2234" t="b">
        <v>0</v>
      </c>
      <c r="P2234" t="s">
        <v>8303</v>
      </c>
      <c r="Q2234" s="10">
        <f t="shared" si="138"/>
        <v>42.360992301112063</v>
      </c>
      <c r="R2234">
        <f t="shared" si="139"/>
        <v>79.870967741935488</v>
      </c>
      <c r="S2234" t="s">
        <v>8321</v>
      </c>
      <c r="T2234" t="s">
        <v>8361</v>
      </c>
    </row>
    <row r="2235" spans="1:20" ht="58" x14ac:dyDescent="0.3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 s="9">
        <f t="shared" si="136"/>
        <v>42302.999305555553</v>
      </c>
      <c r="K2235">
        <v>1443665293</v>
      </c>
      <c r="L2235" s="12">
        <f t="shared" si="137"/>
        <v>42278.089039351849</v>
      </c>
      <c r="M2235" t="b">
        <v>1</v>
      </c>
      <c r="N2235">
        <v>104</v>
      </c>
      <c r="O2235" t="b">
        <v>1</v>
      </c>
      <c r="P2235" t="s">
        <v>8271</v>
      </c>
      <c r="Q2235" s="10">
        <f t="shared" si="138"/>
        <v>105.91914022517912</v>
      </c>
      <c r="R2235">
        <f t="shared" si="139"/>
        <v>59.701730769230764</v>
      </c>
      <c r="S2235" t="s">
        <v>8321</v>
      </c>
      <c r="T2235" t="s">
        <v>8322</v>
      </c>
    </row>
    <row r="2236" spans="1:20" ht="43.5" x14ac:dyDescent="0.3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 s="9">
        <f t="shared" si="136"/>
        <v>41991.506168981476</v>
      </c>
      <c r="K2236">
        <v>1416485333</v>
      </c>
      <c r="L2236" s="12">
        <f t="shared" si="137"/>
        <v>41963.506168981476</v>
      </c>
      <c r="M2236" t="b">
        <v>0</v>
      </c>
      <c r="N2236">
        <v>26</v>
      </c>
      <c r="O2236" t="b">
        <v>1</v>
      </c>
      <c r="P2236" t="s">
        <v>8274</v>
      </c>
      <c r="Q2236" s="10">
        <f t="shared" si="138"/>
        <v>101.8723404255319</v>
      </c>
      <c r="R2236">
        <f t="shared" si="139"/>
        <v>230.19230769230768</v>
      </c>
      <c r="S2236" t="s">
        <v>8326</v>
      </c>
      <c r="T2236" t="s">
        <v>8327</v>
      </c>
    </row>
    <row r="2237" spans="1:20" ht="58" x14ac:dyDescent="0.3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 s="9">
        <f t="shared" si="136"/>
        <v>42662.328784722224</v>
      </c>
      <c r="K2237">
        <v>1474271607</v>
      </c>
      <c r="L2237" s="12">
        <f t="shared" si="137"/>
        <v>42632.328784722224</v>
      </c>
      <c r="M2237" t="b">
        <v>0</v>
      </c>
      <c r="N2237">
        <v>0</v>
      </c>
      <c r="O2237" t="b">
        <v>0</v>
      </c>
      <c r="P2237" t="s">
        <v>8304</v>
      </c>
      <c r="Q2237" s="10">
        <f t="shared" si="138"/>
        <v>0</v>
      </c>
      <c r="R2237" t="e">
        <f t="shared" si="139"/>
        <v>#DIV/0!</v>
      </c>
      <c r="S2237" t="s">
        <v>8326</v>
      </c>
      <c r="T2237" t="s">
        <v>8362</v>
      </c>
    </row>
    <row r="2238" spans="1:20" ht="29" x14ac:dyDescent="0.3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 s="9">
        <f t="shared" si="136"/>
        <v>41833.582638888889</v>
      </c>
      <c r="K2238">
        <v>1403051888</v>
      </c>
      <c r="L2238" s="12">
        <f t="shared" si="137"/>
        <v>41808.02648148148</v>
      </c>
      <c r="M2238" t="b">
        <v>0</v>
      </c>
      <c r="N2238">
        <v>41</v>
      </c>
      <c r="O2238" t="b">
        <v>1</v>
      </c>
      <c r="P2238" t="s">
        <v>8265</v>
      </c>
      <c r="Q2238" s="10">
        <f t="shared" si="138"/>
        <v>100.93333333333334</v>
      </c>
      <c r="R2238">
        <f t="shared" si="139"/>
        <v>147.70731707317074</v>
      </c>
      <c r="S2238" t="s">
        <v>8314</v>
      </c>
      <c r="T2238" t="s">
        <v>8315</v>
      </c>
    </row>
    <row r="2239" spans="1:20" ht="29" x14ac:dyDescent="0.3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 s="9">
        <f t="shared" si="136"/>
        <v>42098.265335648146</v>
      </c>
      <c r="K2239">
        <v>1425540125</v>
      </c>
      <c r="L2239" s="12">
        <f t="shared" si="137"/>
        <v>42068.307002314818</v>
      </c>
      <c r="M2239" t="b">
        <v>0</v>
      </c>
      <c r="N2239">
        <v>44</v>
      </c>
      <c r="O2239" t="b">
        <v>1</v>
      </c>
      <c r="P2239" t="s">
        <v>8265</v>
      </c>
      <c r="Q2239" s="10">
        <f t="shared" si="138"/>
        <v>142.15</v>
      </c>
      <c r="R2239">
        <f t="shared" si="139"/>
        <v>193.84090909090909</v>
      </c>
      <c r="S2239" t="s">
        <v>8314</v>
      </c>
      <c r="T2239" t="s">
        <v>8315</v>
      </c>
    </row>
    <row r="2240" spans="1:20" ht="58" x14ac:dyDescent="0.3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 s="9">
        <f t="shared" si="136"/>
        <v>42365.59774305555</v>
      </c>
      <c r="K2240">
        <v>1444828845</v>
      </c>
      <c r="L2240" s="12">
        <f t="shared" si="137"/>
        <v>42291.556076388893</v>
      </c>
      <c r="M2240" t="b">
        <v>0</v>
      </c>
      <c r="N2240">
        <v>17</v>
      </c>
      <c r="O2240" t="b">
        <v>1</v>
      </c>
      <c r="P2240" t="s">
        <v>8266</v>
      </c>
      <c r="Q2240" s="10">
        <f t="shared" si="138"/>
        <v>106.46666666666667</v>
      </c>
      <c r="R2240">
        <f t="shared" si="139"/>
        <v>375.76470588235293</v>
      </c>
      <c r="S2240" t="s">
        <v>8314</v>
      </c>
      <c r="T2240" t="s">
        <v>8316</v>
      </c>
    </row>
    <row r="2241" spans="1:20" ht="43.5" x14ac:dyDescent="0.3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 s="9">
        <f t="shared" si="136"/>
        <v>41427.752222222225</v>
      </c>
      <c r="K2241">
        <v>1368036192</v>
      </c>
      <c r="L2241" s="12">
        <f t="shared" si="137"/>
        <v>41402.752222222225</v>
      </c>
      <c r="M2241" t="b">
        <v>0</v>
      </c>
      <c r="N2241">
        <v>56</v>
      </c>
      <c r="O2241" t="b">
        <v>1</v>
      </c>
      <c r="P2241" t="s">
        <v>8266</v>
      </c>
      <c r="Q2241" s="10">
        <f t="shared" si="138"/>
        <v>115.06666666666668</v>
      </c>
      <c r="R2241">
        <f t="shared" si="139"/>
        <v>123.28571428571429</v>
      </c>
      <c r="S2241" t="s">
        <v>8314</v>
      </c>
      <c r="T2241" t="s">
        <v>8316</v>
      </c>
    </row>
    <row r="2242" spans="1:20" ht="43.5" x14ac:dyDescent="0.3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 s="9">
        <f t="shared" ref="J2242:J2305" si="140">(((I2242/60)/60)/24)+DATE(1970,1,1)</f>
        <v>40535.131168981483</v>
      </c>
      <c r="K2242">
        <v>1290481733</v>
      </c>
      <c r="L2242" s="12">
        <f t="shared" ref="L2242:L2305" si="141">(((K2242/60)/60)/24)+DATE(1970,1,1)</f>
        <v>40505.131168981483</v>
      </c>
      <c r="M2242" t="b">
        <v>0</v>
      </c>
      <c r="N2242">
        <v>65</v>
      </c>
      <c r="O2242" t="b">
        <v>1</v>
      </c>
      <c r="P2242" t="s">
        <v>8266</v>
      </c>
      <c r="Q2242" s="10">
        <f t="shared" ref="Q2242:Q2305" si="142">(E2242/D2242)*100</f>
        <v>127.75000000000001</v>
      </c>
      <c r="R2242">
        <f t="shared" ref="R2242:R2305" si="143">E2242/N2242</f>
        <v>117.92307692307692</v>
      </c>
      <c r="S2242" t="s">
        <v>8314</v>
      </c>
      <c r="T2242" t="s">
        <v>8316</v>
      </c>
    </row>
    <row r="2243" spans="1:20" ht="43.5" x14ac:dyDescent="0.3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 s="9">
        <f t="shared" si="140"/>
        <v>42132.758981481486</v>
      </c>
      <c r="K2243">
        <v>1425924776</v>
      </c>
      <c r="L2243" s="12">
        <f t="shared" si="141"/>
        <v>42072.758981481486</v>
      </c>
      <c r="M2243" t="b">
        <v>0</v>
      </c>
      <c r="N2243">
        <v>0</v>
      </c>
      <c r="O2243" t="b">
        <v>0</v>
      </c>
      <c r="P2243" t="s">
        <v>8268</v>
      </c>
      <c r="Q2243" s="10">
        <f t="shared" si="142"/>
        <v>0</v>
      </c>
      <c r="R2243" t="e">
        <f t="shared" si="143"/>
        <v>#DIV/0!</v>
      </c>
      <c r="S2243" t="s">
        <v>8314</v>
      </c>
      <c r="T2243" t="s">
        <v>8318</v>
      </c>
    </row>
    <row r="2244" spans="1:20" ht="29" x14ac:dyDescent="0.3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 s="9">
        <f t="shared" si="140"/>
        <v>41897.083368055559</v>
      </c>
      <c r="K2244">
        <v>1408154403</v>
      </c>
      <c r="L2244" s="12">
        <f t="shared" si="141"/>
        <v>41867.083368055559</v>
      </c>
      <c r="M2244" t="b">
        <v>0</v>
      </c>
      <c r="N2244">
        <v>18</v>
      </c>
      <c r="O2244" t="b">
        <v>0</v>
      </c>
      <c r="P2244" t="s">
        <v>8268</v>
      </c>
      <c r="Q2244" s="10">
        <f t="shared" si="142"/>
        <v>26.192500000000003</v>
      </c>
      <c r="R2244">
        <f t="shared" si="143"/>
        <v>87.308333333333337</v>
      </c>
      <c r="S2244" t="s">
        <v>8314</v>
      </c>
      <c r="T2244" t="s">
        <v>8318</v>
      </c>
    </row>
    <row r="2245" spans="1:20" x14ac:dyDescent="0.3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 s="9">
        <f t="shared" si="140"/>
        <v>42285.874305555553</v>
      </c>
      <c r="K2245">
        <v>1441750564</v>
      </c>
      <c r="L2245" s="12">
        <f t="shared" si="141"/>
        <v>42255.927824074075</v>
      </c>
      <c r="M2245" t="b">
        <v>0</v>
      </c>
      <c r="N2245">
        <v>0</v>
      </c>
      <c r="O2245" t="b">
        <v>0</v>
      </c>
      <c r="P2245" t="s">
        <v>8268</v>
      </c>
      <c r="Q2245" s="10">
        <f t="shared" si="142"/>
        <v>0</v>
      </c>
      <c r="R2245" t="e">
        <f t="shared" si="143"/>
        <v>#DIV/0!</v>
      </c>
      <c r="S2245" t="s">
        <v>8314</v>
      </c>
      <c r="T2245" t="s">
        <v>8318</v>
      </c>
    </row>
    <row r="2246" spans="1:20" ht="43.5" x14ac:dyDescent="0.3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 s="9">
        <f t="shared" si="140"/>
        <v>42123.760046296295</v>
      </c>
      <c r="K2246">
        <v>1427739268</v>
      </c>
      <c r="L2246" s="12">
        <f t="shared" si="141"/>
        <v>42093.760046296295</v>
      </c>
      <c r="M2246" t="b">
        <v>1</v>
      </c>
      <c r="N2246">
        <v>89</v>
      </c>
      <c r="O2246" t="b">
        <v>1</v>
      </c>
      <c r="P2246" t="s">
        <v>8269</v>
      </c>
      <c r="Q2246" s="10">
        <f t="shared" si="142"/>
        <v>108.08333333333333</v>
      </c>
      <c r="R2246">
        <f t="shared" si="143"/>
        <v>72.865168539325836</v>
      </c>
      <c r="S2246" t="s">
        <v>8314</v>
      </c>
      <c r="T2246" t="s">
        <v>8319</v>
      </c>
    </row>
    <row r="2247" spans="1:20" ht="43.5" x14ac:dyDescent="0.3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 s="9">
        <f t="shared" si="140"/>
        <v>40802.889247685183</v>
      </c>
      <c r="K2247">
        <v>1312320031</v>
      </c>
      <c r="L2247" s="12">
        <f t="shared" si="141"/>
        <v>40757.889247685183</v>
      </c>
      <c r="M2247" t="b">
        <v>0</v>
      </c>
      <c r="N2247">
        <v>174</v>
      </c>
      <c r="O2247" t="b">
        <v>1</v>
      </c>
      <c r="P2247" t="s">
        <v>8269</v>
      </c>
      <c r="Q2247" s="10">
        <f t="shared" si="142"/>
        <v>130.65</v>
      </c>
      <c r="R2247">
        <f t="shared" si="143"/>
        <v>45.051724137931032</v>
      </c>
      <c r="S2247" t="s">
        <v>8314</v>
      </c>
      <c r="T2247" t="s">
        <v>8319</v>
      </c>
    </row>
    <row r="2248" spans="1:20" ht="43.5" x14ac:dyDescent="0.3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 s="9">
        <f t="shared" si="140"/>
        <v>41583.777662037035</v>
      </c>
      <c r="K2248">
        <v>1380217190</v>
      </c>
      <c r="L2248" s="12">
        <f t="shared" si="141"/>
        <v>41543.735995370371</v>
      </c>
      <c r="M2248" t="b">
        <v>0</v>
      </c>
      <c r="N2248">
        <v>38</v>
      </c>
      <c r="O2248" t="b">
        <v>1</v>
      </c>
      <c r="P2248" t="s">
        <v>8269</v>
      </c>
      <c r="Q2248" s="10">
        <f t="shared" si="142"/>
        <v>101.43766666666667</v>
      </c>
      <c r="R2248">
        <f t="shared" si="143"/>
        <v>160.16473684210527</v>
      </c>
      <c r="S2248" t="s">
        <v>8314</v>
      </c>
      <c r="T2248" t="s">
        <v>8319</v>
      </c>
    </row>
    <row r="2249" spans="1:20" ht="58" x14ac:dyDescent="0.3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 s="9">
        <f t="shared" si="140"/>
        <v>42298.726631944446</v>
      </c>
      <c r="K2249">
        <v>1440264381</v>
      </c>
      <c r="L2249" s="12">
        <f t="shared" si="141"/>
        <v>42238.726631944446</v>
      </c>
      <c r="M2249" t="b">
        <v>0</v>
      </c>
      <c r="N2249">
        <v>8</v>
      </c>
      <c r="O2249" t="b">
        <v>0</v>
      </c>
      <c r="P2249" t="s">
        <v>8270</v>
      </c>
      <c r="Q2249" s="10">
        <f t="shared" si="142"/>
        <v>9.5</v>
      </c>
      <c r="R2249">
        <f t="shared" si="143"/>
        <v>71.25</v>
      </c>
      <c r="S2249" t="s">
        <v>8314</v>
      </c>
      <c r="T2249" t="s">
        <v>8320</v>
      </c>
    </row>
    <row r="2250" spans="1:20" ht="29" x14ac:dyDescent="0.3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 s="9">
        <f t="shared" si="140"/>
        <v>41887.989861111113</v>
      </c>
      <c r="K2250">
        <v>1404776724</v>
      </c>
      <c r="L2250" s="12">
        <f t="shared" si="141"/>
        <v>41827.989861111113</v>
      </c>
      <c r="M2250" t="b">
        <v>0</v>
      </c>
      <c r="N2250">
        <v>0</v>
      </c>
      <c r="O2250" t="b">
        <v>0</v>
      </c>
      <c r="P2250" t="s">
        <v>8270</v>
      </c>
      <c r="Q2250" s="10">
        <f t="shared" si="142"/>
        <v>0</v>
      </c>
      <c r="R2250" t="e">
        <f t="shared" si="143"/>
        <v>#DIV/0!</v>
      </c>
      <c r="S2250" t="s">
        <v>8314</v>
      </c>
      <c r="T2250" t="s">
        <v>8320</v>
      </c>
    </row>
    <row r="2251" spans="1:20" ht="58" x14ac:dyDescent="0.3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 s="9">
        <f t="shared" si="140"/>
        <v>42552.774745370371</v>
      </c>
      <c r="K2251">
        <v>1465670138</v>
      </c>
      <c r="L2251" s="12">
        <f t="shared" si="141"/>
        <v>42532.774745370371</v>
      </c>
      <c r="M2251" t="b">
        <v>0</v>
      </c>
      <c r="N2251">
        <v>9</v>
      </c>
      <c r="O2251" t="b">
        <v>0</v>
      </c>
      <c r="P2251" t="s">
        <v>8272</v>
      </c>
      <c r="Q2251" s="10">
        <f t="shared" si="142"/>
        <v>5.6833333333333336</v>
      </c>
      <c r="R2251">
        <f t="shared" si="143"/>
        <v>37.888888888888886</v>
      </c>
      <c r="S2251" t="s">
        <v>8323</v>
      </c>
      <c r="T2251" t="s">
        <v>8324</v>
      </c>
    </row>
    <row r="2252" spans="1:20" ht="43.5" x14ac:dyDescent="0.3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 s="9">
        <f t="shared" si="140"/>
        <v>42005.290972222225</v>
      </c>
      <c r="K2252">
        <v>1417558804</v>
      </c>
      <c r="L2252" s="12">
        <f t="shared" si="141"/>
        <v>41975.930601851855</v>
      </c>
      <c r="M2252" t="b">
        <v>0</v>
      </c>
      <c r="N2252">
        <v>26</v>
      </c>
      <c r="O2252" t="b">
        <v>0</v>
      </c>
      <c r="P2252" t="s">
        <v>8273</v>
      </c>
      <c r="Q2252" s="10">
        <f t="shared" si="142"/>
        <v>14.85</v>
      </c>
      <c r="R2252">
        <f t="shared" si="143"/>
        <v>34.269230769230766</v>
      </c>
      <c r="S2252" t="s">
        <v>8323</v>
      </c>
      <c r="T2252" t="s">
        <v>8325</v>
      </c>
    </row>
    <row r="2253" spans="1:20" ht="43.5" x14ac:dyDescent="0.3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 s="9">
        <f t="shared" si="140"/>
        <v>41862.502650462964</v>
      </c>
      <c r="K2253">
        <v>1404907429</v>
      </c>
      <c r="L2253" s="12">
        <f t="shared" si="141"/>
        <v>41829.502650462964</v>
      </c>
      <c r="M2253" t="b">
        <v>0</v>
      </c>
      <c r="N2253">
        <v>139</v>
      </c>
      <c r="O2253" t="b">
        <v>1</v>
      </c>
      <c r="P2253" t="s">
        <v>8274</v>
      </c>
      <c r="Q2253" s="10">
        <f t="shared" si="142"/>
        <v>158.33333333333331</v>
      </c>
      <c r="R2253">
        <f t="shared" si="143"/>
        <v>68.345323741007192</v>
      </c>
      <c r="S2253" t="s">
        <v>8326</v>
      </c>
      <c r="T2253" t="s">
        <v>8327</v>
      </c>
    </row>
    <row r="2254" spans="1:20" ht="58" x14ac:dyDescent="0.3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 s="9">
        <f t="shared" si="140"/>
        <v>41169.170138888891</v>
      </c>
      <c r="K2254">
        <v>1343867524</v>
      </c>
      <c r="L2254" s="12">
        <f t="shared" si="141"/>
        <v>41123.022268518522</v>
      </c>
      <c r="M2254" t="b">
        <v>0</v>
      </c>
      <c r="N2254">
        <v>75</v>
      </c>
      <c r="O2254" t="b">
        <v>1</v>
      </c>
      <c r="P2254" t="s">
        <v>8276</v>
      </c>
      <c r="Q2254" s="10">
        <f t="shared" si="142"/>
        <v>101.33333333333334</v>
      </c>
      <c r="R2254">
        <f t="shared" si="143"/>
        <v>81.066666666666663</v>
      </c>
      <c r="S2254" t="s">
        <v>8329</v>
      </c>
      <c r="T2254" t="s">
        <v>8330</v>
      </c>
    </row>
    <row r="2255" spans="1:20" x14ac:dyDescent="0.3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 s="9">
        <f t="shared" si="140"/>
        <v>41748.878182870372</v>
      </c>
      <c r="K2255">
        <v>1395349475</v>
      </c>
      <c r="L2255" s="12">
        <f t="shared" si="141"/>
        <v>41718.878182870372</v>
      </c>
      <c r="M2255" t="b">
        <v>0</v>
      </c>
      <c r="N2255">
        <v>41</v>
      </c>
      <c r="O2255" t="b">
        <v>1</v>
      </c>
      <c r="P2255" t="s">
        <v>8276</v>
      </c>
      <c r="Q2255" s="10">
        <f t="shared" si="142"/>
        <v>101.66666666666666</v>
      </c>
      <c r="R2255">
        <f t="shared" si="143"/>
        <v>148.78048780487805</v>
      </c>
      <c r="S2255" t="s">
        <v>8329</v>
      </c>
      <c r="T2255" t="s">
        <v>8330</v>
      </c>
    </row>
    <row r="2256" spans="1:20" ht="58" x14ac:dyDescent="0.3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 s="9">
        <f t="shared" si="140"/>
        <v>41607.602951388886</v>
      </c>
      <c r="K2256">
        <v>1383139695</v>
      </c>
      <c r="L2256" s="12">
        <f t="shared" si="141"/>
        <v>41577.561284722222</v>
      </c>
      <c r="M2256" t="b">
        <v>0</v>
      </c>
      <c r="N2256">
        <v>12</v>
      </c>
      <c r="O2256" t="b">
        <v>0</v>
      </c>
      <c r="P2256" t="s">
        <v>8278</v>
      </c>
      <c r="Q2256" s="10">
        <f t="shared" si="142"/>
        <v>5.416666666666667</v>
      </c>
      <c r="R2256">
        <f t="shared" si="143"/>
        <v>27.083333333333332</v>
      </c>
      <c r="S2256" t="s">
        <v>8329</v>
      </c>
      <c r="T2256" t="s">
        <v>8332</v>
      </c>
    </row>
    <row r="2257" spans="1:20" ht="43.5" x14ac:dyDescent="0.3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 s="9">
        <f t="shared" si="140"/>
        <v>40391.166666666664</v>
      </c>
      <c r="K2257">
        <v>1273121283</v>
      </c>
      <c r="L2257" s="12">
        <f t="shared" si="141"/>
        <v>40304.20003472222</v>
      </c>
      <c r="M2257" t="b">
        <v>0</v>
      </c>
      <c r="N2257">
        <v>17</v>
      </c>
      <c r="O2257" t="b">
        <v>0</v>
      </c>
      <c r="P2257" t="s">
        <v>8279</v>
      </c>
      <c r="Q2257" s="10">
        <f t="shared" si="142"/>
        <v>40.75</v>
      </c>
      <c r="R2257">
        <f t="shared" si="143"/>
        <v>143.8235294117647</v>
      </c>
      <c r="S2257" t="s">
        <v>8329</v>
      </c>
      <c r="T2257" t="s">
        <v>8333</v>
      </c>
    </row>
    <row r="2258" spans="1:20" ht="43.5" x14ac:dyDescent="0.3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 s="9">
        <f t="shared" si="140"/>
        <v>41605.922581018516</v>
      </c>
      <c r="K2258">
        <v>1382994511</v>
      </c>
      <c r="L2258" s="12">
        <f t="shared" si="141"/>
        <v>41575.880914351852</v>
      </c>
      <c r="M2258" t="b">
        <v>0</v>
      </c>
      <c r="N2258">
        <v>5</v>
      </c>
      <c r="O2258" t="b">
        <v>0</v>
      </c>
      <c r="P2258" t="s">
        <v>8278</v>
      </c>
      <c r="Q2258" s="10">
        <f t="shared" si="142"/>
        <v>2.666666666666667</v>
      </c>
      <c r="R2258">
        <f t="shared" si="143"/>
        <v>32</v>
      </c>
      <c r="S2258" t="s">
        <v>8329</v>
      </c>
      <c r="T2258" t="s">
        <v>8332</v>
      </c>
    </row>
    <row r="2259" spans="1:20" ht="43.5" x14ac:dyDescent="0.3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 s="9">
        <f t="shared" si="140"/>
        <v>41556.345914351856</v>
      </c>
      <c r="K2259">
        <v>1378714687</v>
      </c>
      <c r="L2259" s="12">
        <f t="shared" si="141"/>
        <v>41526.345914351856</v>
      </c>
      <c r="M2259" t="b">
        <v>0</v>
      </c>
      <c r="N2259">
        <v>3</v>
      </c>
      <c r="O2259" t="b">
        <v>0</v>
      </c>
      <c r="P2259" t="s">
        <v>8282</v>
      </c>
      <c r="Q2259" s="10">
        <f t="shared" si="142"/>
        <v>0.16666666666666669</v>
      </c>
      <c r="R2259">
        <f t="shared" si="143"/>
        <v>3.3333333333333335</v>
      </c>
      <c r="S2259" t="s">
        <v>8337</v>
      </c>
      <c r="T2259" t="s">
        <v>8338</v>
      </c>
    </row>
    <row r="2260" spans="1:20" ht="43.5" x14ac:dyDescent="0.3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 s="9">
        <f t="shared" si="140"/>
        <v>41761.9533912037</v>
      </c>
      <c r="K2260">
        <v>1395787973</v>
      </c>
      <c r="L2260" s="12">
        <f t="shared" si="141"/>
        <v>41723.9533912037</v>
      </c>
      <c r="M2260" t="b">
        <v>0</v>
      </c>
      <c r="N2260">
        <v>12</v>
      </c>
      <c r="O2260" t="b">
        <v>0</v>
      </c>
      <c r="P2260" t="s">
        <v>8284</v>
      </c>
      <c r="Q2260" s="10">
        <f t="shared" si="142"/>
        <v>8.8333333333333339</v>
      </c>
      <c r="R2260">
        <f t="shared" si="143"/>
        <v>44.166666666666664</v>
      </c>
      <c r="S2260" t="s">
        <v>8340</v>
      </c>
      <c r="T2260" t="s">
        <v>8341</v>
      </c>
    </row>
    <row r="2261" spans="1:20" ht="43.5" x14ac:dyDescent="0.3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 s="9">
        <f t="shared" si="140"/>
        <v>41927.660833333335</v>
      </c>
      <c r="K2261">
        <v>1410796296</v>
      </c>
      <c r="L2261" s="12">
        <f t="shared" si="141"/>
        <v>41897.660833333335</v>
      </c>
      <c r="M2261" t="b">
        <v>0</v>
      </c>
      <c r="N2261">
        <v>0</v>
      </c>
      <c r="O2261" t="b">
        <v>0</v>
      </c>
      <c r="P2261" t="s">
        <v>8284</v>
      </c>
      <c r="Q2261" s="10">
        <f t="shared" si="142"/>
        <v>0</v>
      </c>
      <c r="R2261" t="e">
        <f t="shared" si="143"/>
        <v>#DIV/0!</v>
      </c>
      <c r="S2261" t="s">
        <v>8340</v>
      </c>
      <c r="T2261" t="s">
        <v>8341</v>
      </c>
    </row>
    <row r="2262" spans="1:20" ht="43.5" x14ac:dyDescent="0.3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 s="9">
        <f t="shared" si="140"/>
        <v>42566.60701388889</v>
      </c>
      <c r="K2262">
        <v>1466001246</v>
      </c>
      <c r="L2262" s="12">
        <f t="shared" si="141"/>
        <v>42536.60701388889</v>
      </c>
      <c r="M2262" t="b">
        <v>0</v>
      </c>
      <c r="N2262">
        <v>111</v>
      </c>
      <c r="O2262" t="b">
        <v>1</v>
      </c>
      <c r="P2262" t="s">
        <v>8285</v>
      </c>
      <c r="Q2262" s="10">
        <f t="shared" si="142"/>
        <v>102.43783333333334</v>
      </c>
      <c r="R2262">
        <f t="shared" si="143"/>
        <v>55.371801801801809</v>
      </c>
      <c r="S2262" t="s">
        <v>8342</v>
      </c>
      <c r="T2262" t="s">
        <v>8343</v>
      </c>
    </row>
    <row r="2263" spans="1:20" ht="43.5" x14ac:dyDescent="0.3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 s="9">
        <f t="shared" si="140"/>
        <v>42791.846122685187</v>
      </c>
      <c r="K2263">
        <v>1485461905</v>
      </c>
      <c r="L2263" s="12">
        <f t="shared" si="141"/>
        <v>42761.846122685187</v>
      </c>
      <c r="M2263" t="b">
        <v>0</v>
      </c>
      <c r="N2263">
        <v>46</v>
      </c>
      <c r="O2263" t="b">
        <v>1</v>
      </c>
      <c r="P2263" t="s">
        <v>8285</v>
      </c>
      <c r="Q2263" s="10">
        <f t="shared" si="142"/>
        <v>106</v>
      </c>
      <c r="R2263">
        <f t="shared" si="143"/>
        <v>138.2608695652174</v>
      </c>
      <c r="S2263" t="s">
        <v>8342</v>
      </c>
      <c r="T2263" t="s">
        <v>8343</v>
      </c>
    </row>
    <row r="2264" spans="1:20" ht="29" x14ac:dyDescent="0.3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 s="9">
        <f t="shared" si="140"/>
        <v>40811.814432870371</v>
      </c>
      <c r="K2264">
        <v>1311795167</v>
      </c>
      <c r="L2264" s="12">
        <f t="shared" si="141"/>
        <v>40751.814432870371</v>
      </c>
      <c r="M2264" t="b">
        <v>1</v>
      </c>
      <c r="N2264">
        <v>74</v>
      </c>
      <c r="O2264" t="b">
        <v>1</v>
      </c>
      <c r="P2264" t="s">
        <v>8276</v>
      </c>
      <c r="Q2264" s="10">
        <f t="shared" si="142"/>
        <v>101.8</v>
      </c>
      <c r="R2264">
        <f t="shared" si="143"/>
        <v>82.540540540540547</v>
      </c>
      <c r="S2264" t="s">
        <v>8329</v>
      </c>
      <c r="T2264" t="s">
        <v>8330</v>
      </c>
    </row>
    <row r="2265" spans="1:20" ht="43.5" x14ac:dyDescent="0.3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 s="9">
        <f t="shared" si="140"/>
        <v>41811.717268518521</v>
      </c>
      <c r="K2265">
        <v>1400778772</v>
      </c>
      <c r="L2265" s="12">
        <f t="shared" si="141"/>
        <v>41781.717268518521</v>
      </c>
      <c r="M2265" t="b">
        <v>0</v>
      </c>
      <c r="N2265">
        <v>264</v>
      </c>
      <c r="O2265" t="b">
        <v>1</v>
      </c>
      <c r="P2265" t="s">
        <v>8274</v>
      </c>
      <c r="Q2265" s="10">
        <f t="shared" si="142"/>
        <v>125.98333333333333</v>
      </c>
      <c r="R2265">
        <f t="shared" si="143"/>
        <v>28.632575757575758</v>
      </c>
      <c r="S2265" t="s">
        <v>8326</v>
      </c>
      <c r="T2265" t="s">
        <v>8327</v>
      </c>
    </row>
    <row r="2266" spans="1:20" ht="58" x14ac:dyDescent="0.3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 s="9">
        <f t="shared" si="140"/>
        <v>42048.99863425926</v>
      </c>
      <c r="K2266">
        <v>1421279882</v>
      </c>
      <c r="L2266" s="12">
        <f t="shared" si="141"/>
        <v>42018.99863425926</v>
      </c>
      <c r="M2266" t="b">
        <v>0</v>
      </c>
      <c r="N2266">
        <v>73</v>
      </c>
      <c r="O2266" t="b">
        <v>1</v>
      </c>
      <c r="P2266" t="s">
        <v>8276</v>
      </c>
      <c r="Q2266" s="10">
        <f t="shared" si="142"/>
        <v>107.3</v>
      </c>
      <c r="R2266">
        <f t="shared" si="143"/>
        <v>88.191780821917803</v>
      </c>
      <c r="S2266" t="s">
        <v>8329</v>
      </c>
      <c r="T2266" t="s">
        <v>8330</v>
      </c>
    </row>
    <row r="2267" spans="1:20" ht="43.5" x14ac:dyDescent="0.3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 s="9">
        <f t="shared" si="140"/>
        <v>42524.318518518514</v>
      </c>
      <c r="K2267">
        <v>1461051520</v>
      </c>
      <c r="L2267" s="12">
        <f t="shared" si="141"/>
        <v>42479.318518518514</v>
      </c>
      <c r="M2267" t="b">
        <v>0</v>
      </c>
      <c r="N2267">
        <v>1</v>
      </c>
      <c r="O2267" t="b">
        <v>0</v>
      </c>
      <c r="P2267" t="s">
        <v>8287</v>
      </c>
      <c r="Q2267" s="10">
        <f t="shared" si="142"/>
        <v>1.6666666666666666E-2</v>
      </c>
      <c r="R2267">
        <f t="shared" si="143"/>
        <v>1</v>
      </c>
      <c r="S2267" t="s">
        <v>8326</v>
      </c>
      <c r="T2267" t="s">
        <v>8345</v>
      </c>
    </row>
    <row r="2268" spans="1:20" ht="29" x14ac:dyDescent="0.3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 s="9">
        <f t="shared" si="140"/>
        <v>42319.938009259262</v>
      </c>
      <c r="K2268">
        <v>1444685444</v>
      </c>
      <c r="L2268" s="12">
        <f t="shared" si="141"/>
        <v>42289.89634259259</v>
      </c>
      <c r="M2268" t="b">
        <v>0</v>
      </c>
      <c r="N2268">
        <v>0</v>
      </c>
      <c r="O2268" t="b">
        <v>0</v>
      </c>
      <c r="P2268" t="s">
        <v>8287</v>
      </c>
      <c r="Q2268" s="10">
        <f t="shared" si="142"/>
        <v>0</v>
      </c>
      <c r="R2268" t="e">
        <f t="shared" si="143"/>
        <v>#DIV/0!</v>
      </c>
      <c r="S2268" t="s">
        <v>8326</v>
      </c>
      <c r="T2268" t="s">
        <v>8345</v>
      </c>
    </row>
    <row r="2269" spans="1:20" ht="29" x14ac:dyDescent="0.3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 s="9">
        <f t="shared" si="140"/>
        <v>40796.041921296295</v>
      </c>
      <c r="K2269">
        <v>1313024422</v>
      </c>
      <c r="L2269" s="12">
        <f t="shared" si="141"/>
        <v>40766.041921296295</v>
      </c>
      <c r="M2269" t="b">
        <v>1</v>
      </c>
      <c r="N2269">
        <v>916</v>
      </c>
      <c r="O2269" t="b">
        <v>1</v>
      </c>
      <c r="P2269" t="s">
        <v>8288</v>
      </c>
      <c r="Q2269" s="10">
        <f t="shared" si="142"/>
        <v>661.55466666666666</v>
      </c>
      <c r="R2269">
        <f t="shared" si="143"/>
        <v>43.333275109170302</v>
      </c>
      <c r="S2269" t="s">
        <v>8326</v>
      </c>
      <c r="T2269" t="s">
        <v>8346</v>
      </c>
    </row>
    <row r="2270" spans="1:20" ht="43.5" x14ac:dyDescent="0.3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 s="9">
        <f t="shared" si="140"/>
        <v>42249.282951388886</v>
      </c>
      <c r="K2270">
        <v>1438584447</v>
      </c>
      <c r="L2270" s="12">
        <f t="shared" si="141"/>
        <v>42219.282951388886</v>
      </c>
      <c r="M2270" t="b">
        <v>0</v>
      </c>
      <c r="N2270">
        <v>0</v>
      </c>
      <c r="O2270" t="b">
        <v>0</v>
      </c>
      <c r="P2270" t="s">
        <v>8289</v>
      </c>
      <c r="Q2270" s="10">
        <f t="shared" si="142"/>
        <v>0</v>
      </c>
      <c r="R2270" t="e">
        <f t="shared" si="143"/>
        <v>#DIV/0!</v>
      </c>
      <c r="S2270" t="s">
        <v>8342</v>
      </c>
      <c r="T2270" t="s">
        <v>8347</v>
      </c>
    </row>
    <row r="2271" spans="1:20" ht="43.5" x14ac:dyDescent="0.3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 s="9">
        <f t="shared" si="140"/>
        <v>41712.700821759259</v>
      </c>
      <c r="K2271">
        <v>1389635351</v>
      </c>
      <c r="L2271" s="12">
        <f t="shared" si="141"/>
        <v>41652.742488425924</v>
      </c>
      <c r="M2271" t="b">
        <v>0</v>
      </c>
      <c r="N2271">
        <v>2</v>
      </c>
      <c r="O2271" t="b">
        <v>0</v>
      </c>
      <c r="P2271" t="s">
        <v>8290</v>
      </c>
      <c r="Q2271" s="10">
        <f t="shared" si="142"/>
        <v>1.4166666666666665</v>
      </c>
      <c r="R2271">
        <f t="shared" si="143"/>
        <v>42.5</v>
      </c>
      <c r="S2271" t="s">
        <v>8326</v>
      </c>
      <c r="T2271" t="s">
        <v>8348</v>
      </c>
    </row>
    <row r="2272" spans="1:20" ht="29" x14ac:dyDescent="0.3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 s="9">
        <f t="shared" si="140"/>
        <v>42468.771782407406</v>
      </c>
      <c r="K2272">
        <v>1457551882</v>
      </c>
      <c r="L2272" s="12">
        <f t="shared" si="141"/>
        <v>42438.813449074078</v>
      </c>
      <c r="M2272" t="b">
        <v>0</v>
      </c>
      <c r="N2272">
        <v>52</v>
      </c>
      <c r="O2272" t="b">
        <v>0</v>
      </c>
      <c r="P2272" t="s">
        <v>8290</v>
      </c>
      <c r="Q2272" s="10">
        <f t="shared" si="142"/>
        <v>41.4</v>
      </c>
      <c r="R2272">
        <f t="shared" si="143"/>
        <v>47.769230769230766</v>
      </c>
      <c r="S2272" t="s">
        <v>8326</v>
      </c>
      <c r="T2272" t="s">
        <v>8348</v>
      </c>
    </row>
    <row r="2273" spans="1:20" ht="43.5" x14ac:dyDescent="0.3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 s="9">
        <f t="shared" si="140"/>
        <v>40756.291666666664</v>
      </c>
      <c r="K2273">
        <v>1311380313</v>
      </c>
      <c r="L2273" s="12">
        <f t="shared" si="141"/>
        <v>40747.012881944444</v>
      </c>
      <c r="M2273" t="b">
        <v>0</v>
      </c>
      <c r="N2273">
        <v>44</v>
      </c>
      <c r="O2273" t="b">
        <v>1</v>
      </c>
      <c r="P2273" t="s">
        <v>8276</v>
      </c>
      <c r="Q2273" s="10">
        <f t="shared" si="142"/>
        <v>100.69333333333334</v>
      </c>
      <c r="R2273">
        <f t="shared" si="143"/>
        <v>137.30909090909091</v>
      </c>
      <c r="S2273" t="s">
        <v>8329</v>
      </c>
      <c r="T2273" t="s">
        <v>8330</v>
      </c>
    </row>
    <row r="2274" spans="1:20" ht="29" x14ac:dyDescent="0.3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 s="9">
        <f t="shared" si="140"/>
        <v>41690.867280092592</v>
      </c>
      <c r="K2274">
        <v>1389041333</v>
      </c>
      <c r="L2274" s="12">
        <f t="shared" si="141"/>
        <v>41645.867280092592</v>
      </c>
      <c r="M2274" t="b">
        <v>0</v>
      </c>
      <c r="N2274">
        <v>82</v>
      </c>
      <c r="O2274" t="b">
        <v>1</v>
      </c>
      <c r="P2274" t="s">
        <v>8276</v>
      </c>
      <c r="Q2274" s="10">
        <f t="shared" si="142"/>
        <v>103.66666666666666</v>
      </c>
      <c r="R2274">
        <f t="shared" si="143"/>
        <v>75.853658536585371</v>
      </c>
      <c r="S2274" t="s">
        <v>8329</v>
      </c>
      <c r="T2274" t="s">
        <v>8330</v>
      </c>
    </row>
    <row r="2275" spans="1:20" ht="43.5" x14ac:dyDescent="0.3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 s="9">
        <f t="shared" si="140"/>
        <v>41261.597222222219</v>
      </c>
      <c r="K2275">
        <v>1352524767</v>
      </c>
      <c r="L2275" s="12">
        <f t="shared" si="141"/>
        <v>41223.22184027778</v>
      </c>
      <c r="M2275" t="b">
        <v>0</v>
      </c>
      <c r="N2275">
        <v>107</v>
      </c>
      <c r="O2275" t="b">
        <v>1</v>
      </c>
      <c r="P2275" t="s">
        <v>8292</v>
      </c>
      <c r="Q2275" s="10">
        <f t="shared" si="142"/>
        <v>132.23333333333335</v>
      </c>
      <c r="R2275">
        <f t="shared" si="143"/>
        <v>74.149532710280369</v>
      </c>
      <c r="S2275" t="s">
        <v>8329</v>
      </c>
      <c r="T2275" t="s">
        <v>8350</v>
      </c>
    </row>
    <row r="2276" spans="1:20" ht="43.5" x14ac:dyDescent="0.3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 s="9">
        <f t="shared" si="140"/>
        <v>42476.249305555553</v>
      </c>
      <c r="K2276">
        <v>1455615976</v>
      </c>
      <c r="L2276" s="12">
        <f t="shared" si="141"/>
        <v>42416.407129629632</v>
      </c>
      <c r="M2276" t="b">
        <v>0</v>
      </c>
      <c r="N2276">
        <v>42</v>
      </c>
      <c r="O2276" t="b">
        <v>1</v>
      </c>
      <c r="P2276" t="s">
        <v>8292</v>
      </c>
      <c r="Q2276" s="10">
        <f t="shared" si="142"/>
        <v>111.66666666666667</v>
      </c>
      <c r="R2276">
        <f t="shared" si="143"/>
        <v>159.52380952380952</v>
      </c>
      <c r="S2276" t="s">
        <v>8329</v>
      </c>
      <c r="T2276" t="s">
        <v>8350</v>
      </c>
    </row>
    <row r="2277" spans="1:20" ht="43.5" x14ac:dyDescent="0.3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 s="9">
        <f t="shared" si="140"/>
        <v>42839.171990740739</v>
      </c>
      <c r="K2277">
        <v>1486962460</v>
      </c>
      <c r="L2277" s="12">
        <f t="shared" si="141"/>
        <v>42779.21365740741</v>
      </c>
      <c r="M2277" t="b">
        <v>0</v>
      </c>
      <c r="N2277">
        <v>0</v>
      </c>
      <c r="O2277" t="b">
        <v>0</v>
      </c>
      <c r="P2277" t="s">
        <v>8293</v>
      </c>
      <c r="Q2277" s="10">
        <f t="shared" si="142"/>
        <v>0</v>
      </c>
      <c r="R2277" t="e">
        <f t="shared" si="143"/>
        <v>#DIV/0!</v>
      </c>
      <c r="S2277" t="s">
        <v>8329</v>
      </c>
      <c r="T2277" t="s">
        <v>8351</v>
      </c>
    </row>
    <row r="2278" spans="1:20" ht="43.5" x14ac:dyDescent="0.3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 s="9">
        <f t="shared" si="140"/>
        <v>41942.932430555556</v>
      </c>
      <c r="K2278">
        <v>1412115762</v>
      </c>
      <c r="L2278" s="12">
        <f t="shared" si="141"/>
        <v>41912.932430555556</v>
      </c>
      <c r="M2278" t="b">
        <v>0</v>
      </c>
      <c r="N2278">
        <v>4</v>
      </c>
      <c r="O2278" t="b">
        <v>0</v>
      </c>
      <c r="P2278" t="s">
        <v>8293</v>
      </c>
      <c r="Q2278" s="10">
        <f t="shared" si="142"/>
        <v>0.58333333333333337</v>
      </c>
      <c r="R2278">
        <f t="shared" si="143"/>
        <v>8.75</v>
      </c>
      <c r="S2278" t="s">
        <v>8329</v>
      </c>
      <c r="T2278" t="s">
        <v>8351</v>
      </c>
    </row>
    <row r="2279" spans="1:20" ht="43.5" x14ac:dyDescent="0.3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 s="9">
        <f t="shared" si="140"/>
        <v>42609.165972222225</v>
      </c>
      <c r="K2279">
        <v>1470348775</v>
      </c>
      <c r="L2279" s="12">
        <f t="shared" si="141"/>
        <v>42586.925636574073</v>
      </c>
      <c r="M2279" t="b">
        <v>0</v>
      </c>
      <c r="N2279">
        <v>67</v>
      </c>
      <c r="O2279" t="b">
        <v>1</v>
      </c>
      <c r="P2279" t="s">
        <v>8285</v>
      </c>
      <c r="Q2279" s="10">
        <f t="shared" si="142"/>
        <v>100.41666666666667</v>
      </c>
      <c r="R2279">
        <f t="shared" si="143"/>
        <v>89.925373134328353</v>
      </c>
      <c r="S2279" t="s">
        <v>8342</v>
      </c>
      <c r="T2279" t="s">
        <v>8343</v>
      </c>
    </row>
    <row r="2280" spans="1:20" ht="43.5" x14ac:dyDescent="0.3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 s="9">
        <f t="shared" si="140"/>
        <v>41909.130868055552</v>
      </c>
      <c r="K2280">
        <v>1409195307</v>
      </c>
      <c r="L2280" s="12">
        <f t="shared" si="141"/>
        <v>41879.130868055552</v>
      </c>
      <c r="M2280" t="b">
        <v>0</v>
      </c>
      <c r="N2280">
        <v>110</v>
      </c>
      <c r="O2280" t="b">
        <v>1</v>
      </c>
      <c r="P2280" t="s">
        <v>8279</v>
      </c>
      <c r="Q2280" s="10">
        <f t="shared" si="142"/>
        <v>172.43333333333334</v>
      </c>
      <c r="R2280">
        <f t="shared" si="143"/>
        <v>94.054545454545448</v>
      </c>
      <c r="S2280" t="s">
        <v>8329</v>
      </c>
      <c r="T2280" t="s">
        <v>8333</v>
      </c>
    </row>
    <row r="2281" spans="1:20" ht="43.5" x14ac:dyDescent="0.3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 s="9">
        <f t="shared" si="140"/>
        <v>40728.828009259261</v>
      </c>
      <c r="K2281">
        <v>1302033140</v>
      </c>
      <c r="L2281" s="12">
        <f t="shared" si="141"/>
        <v>40638.828009259261</v>
      </c>
      <c r="M2281" t="b">
        <v>1</v>
      </c>
      <c r="N2281">
        <v>95</v>
      </c>
      <c r="O2281" t="b">
        <v>1</v>
      </c>
      <c r="P2281" t="s">
        <v>8295</v>
      </c>
      <c r="Q2281" s="10">
        <f t="shared" si="142"/>
        <v>138.44033333333334</v>
      </c>
      <c r="R2281">
        <f t="shared" si="143"/>
        <v>87.436000000000007</v>
      </c>
      <c r="S2281" t="s">
        <v>8323</v>
      </c>
      <c r="T2281" t="s">
        <v>8353</v>
      </c>
    </row>
    <row r="2282" spans="1:20" x14ac:dyDescent="0.3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 s="9">
        <f t="shared" si="140"/>
        <v>42236.763217592597</v>
      </c>
      <c r="K2282">
        <v>1437502742</v>
      </c>
      <c r="L2282" s="12">
        <f t="shared" si="141"/>
        <v>42206.763217592597</v>
      </c>
      <c r="M2282" t="b">
        <v>0</v>
      </c>
      <c r="N2282">
        <v>1</v>
      </c>
      <c r="O2282" t="b">
        <v>0</v>
      </c>
      <c r="P2282" t="s">
        <v>8296</v>
      </c>
      <c r="Q2282" s="10">
        <f t="shared" si="142"/>
        <v>0.41666666666666669</v>
      </c>
      <c r="R2282">
        <f t="shared" si="143"/>
        <v>25</v>
      </c>
      <c r="S2282" t="s">
        <v>8342</v>
      </c>
      <c r="T2282" t="s">
        <v>8354</v>
      </c>
    </row>
    <row r="2283" spans="1:20" ht="43.5" x14ac:dyDescent="0.3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 s="9">
        <f t="shared" si="140"/>
        <v>41976.166666666672</v>
      </c>
      <c r="K2283">
        <v>1415031043</v>
      </c>
      <c r="L2283" s="12">
        <f t="shared" si="141"/>
        <v>41946.674108796295</v>
      </c>
      <c r="M2283" t="b">
        <v>0</v>
      </c>
      <c r="N2283">
        <v>101</v>
      </c>
      <c r="O2283" t="b">
        <v>1</v>
      </c>
      <c r="P2283" t="s">
        <v>8295</v>
      </c>
      <c r="Q2283" s="10">
        <f t="shared" si="142"/>
        <v>167.41666666666666</v>
      </c>
      <c r="R2283">
        <f t="shared" si="143"/>
        <v>99.455445544554451</v>
      </c>
      <c r="S2283" t="s">
        <v>8323</v>
      </c>
      <c r="T2283" t="s">
        <v>8353</v>
      </c>
    </row>
    <row r="2284" spans="1:20" ht="58" x14ac:dyDescent="0.3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 s="9">
        <f t="shared" si="140"/>
        <v>41105.835497685184</v>
      </c>
      <c r="K2284">
        <v>1339790587</v>
      </c>
      <c r="L2284" s="12">
        <f t="shared" si="141"/>
        <v>41075.835497685184</v>
      </c>
      <c r="M2284" t="b">
        <v>0</v>
      </c>
      <c r="N2284">
        <v>83</v>
      </c>
      <c r="O2284" t="b">
        <v>1</v>
      </c>
      <c r="P2284" t="s">
        <v>8279</v>
      </c>
      <c r="Q2284" s="10">
        <f t="shared" si="142"/>
        <v>123.53333333333335</v>
      </c>
      <c r="R2284">
        <f t="shared" si="143"/>
        <v>89.301204819277103</v>
      </c>
      <c r="S2284" t="s">
        <v>8329</v>
      </c>
      <c r="T2284" t="s">
        <v>8333</v>
      </c>
    </row>
    <row r="2285" spans="1:20" ht="43.5" x14ac:dyDescent="0.3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 s="9">
        <f t="shared" si="140"/>
        <v>40823.707546296297</v>
      </c>
      <c r="K2285">
        <v>1312822732</v>
      </c>
      <c r="L2285" s="12">
        <f t="shared" si="141"/>
        <v>40763.707546296297</v>
      </c>
      <c r="M2285" t="b">
        <v>0</v>
      </c>
      <c r="N2285">
        <v>55</v>
      </c>
      <c r="O2285" t="b">
        <v>1</v>
      </c>
      <c r="P2285" t="s">
        <v>8279</v>
      </c>
      <c r="Q2285" s="10">
        <f t="shared" si="142"/>
        <v>101.28333333333333</v>
      </c>
      <c r="R2285">
        <f t="shared" si="143"/>
        <v>110.49090909090908</v>
      </c>
      <c r="S2285" t="s">
        <v>8329</v>
      </c>
      <c r="T2285" t="s">
        <v>8333</v>
      </c>
    </row>
    <row r="2286" spans="1:20" ht="43.5" x14ac:dyDescent="0.3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 s="9">
        <f t="shared" si="140"/>
        <v>40976.11383101852</v>
      </c>
      <c r="K2286">
        <v>1328582635</v>
      </c>
      <c r="L2286" s="12">
        <f t="shared" si="141"/>
        <v>40946.11383101852</v>
      </c>
      <c r="M2286" t="b">
        <v>0</v>
      </c>
      <c r="N2286">
        <v>32</v>
      </c>
      <c r="O2286" t="b">
        <v>1</v>
      </c>
      <c r="P2286" t="s">
        <v>8279</v>
      </c>
      <c r="Q2286" s="10">
        <f t="shared" si="142"/>
        <v>100.33333333333334</v>
      </c>
      <c r="R2286">
        <f t="shared" si="143"/>
        <v>188.125</v>
      </c>
      <c r="S2286" t="s">
        <v>8329</v>
      </c>
      <c r="T2286" t="s">
        <v>8333</v>
      </c>
    </row>
    <row r="2287" spans="1:20" ht="43.5" x14ac:dyDescent="0.3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 s="9">
        <f t="shared" si="140"/>
        <v>41391.886469907404</v>
      </c>
      <c r="K2287">
        <v>1364505391</v>
      </c>
      <c r="L2287" s="12">
        <f t="shared" si="141"/>
        <v>41361.886469907404</v>
      </c>
      <c r="M2287" t="b">
        <v>0</v>
      </c>
      <c r="N2287">
        <v>3</v>
      </c>
      <c r="O2287" t="b">
        <v>0</v>
      </c>
      <c r="P2287" t="s">
        <v>8282</v>
      </c>
      <c r="Q2287" s="10">
        <f t="shared" si="142"/>
        <v>1.7333333333333332</v>
      </c>
      <c r="R2287">
        <f t="shared" si="143"/>
        <v>34.666666666666664</v>
      </c>
      <c r="S2287" t="s">
        <v>8337</v>
      </c>
      <c r="T2287" t="s">
        <v>8338</v>
      </c>
    </row>
    <row r="2288" spans="1:20" ht="58" x14ac:dyDescent="0.3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 s="9">
        <f t="shared" si="140"/>
        <v>41582.041666666664</v>
      </c>
      <c r="K2288">
        <v>1380650177</v>
      </c>
      <c r="L2288" s="12">
        <f t="shared" si="141"/>
        <v>41548.747418981482</v>
      </c>
      <c r="M2288" t="b">
        <v>0</v>
      </c>
      <c r="N2288">
        <v>123</v>
      </c>
      <c r="O2288" t="b">
        <v>1</v>
      </c>
      <c r="P2288" t="s">
        <v>8280</v>
      </c>
      <c r="Q2288" s="10">
        <f t="shared" si="142"/>
        <v>114.38333333333333</v>
      </c>
      <c r="R2288">
        <f t="shared" si="143"/>
        <v>55.796747967479675</v>
      </c>
      <c r="S2288" t="s">
        <v>8329</v>
      </c>
      <c r="T2288" t="s">
        <v>8334</v>
      </c>
    </row>
    <row r="2289" spans="1:20" ht="58" x14ac:dyDescent="0.3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 s="9">
        <f t="shared" si="140"/>
        <v>42513.125</v>
      </c>
      <c r="K2289">
        <v>1462543114</v>
      </c>
      <c r="L2289" s="12">
        <f t="shared" si="141"/>
        <v>42496.582337962958</v>
      </c>
      <c r="M2289" t="b">
        <v>0</v>
      </c>
      <c r="N2289">
        <v>445</v>
      </c>
      <c r="O2289" t="b">
        <v>1</v>
      </c>
      <c r="P2289" t="s">
        <v>8297</v>
      </c>
      <c r="Q2289" s="10">
        <f t="shared" si="142"/>
        <v>180.03333333333333</v>
      </c>
      <c r="R2289">
        <f t="shared" si="143"/>
        <v>24.274157303370785</v>
      </c>
      <c r="S2289" t="s">
        <v>8337</v>
      </c>
      <c r="T2289" t="s">
        <v>8355</v>
      </c>
    </row>
    <row r="2290" spans="1:20" ht="29" x14ac:dyDescent="0.3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 s="9">
        <f t="shared" si="140"/>
        <v>40614.166666666664</v>
      </c>
      <c r="K2290">
        <v>1297451245</v>
      </c>
      <c r="L2290" s="12">
        <f t="shared" si="141"/>
        <v>40585.796817129631</v>
      </c>
      <c r="M2290" t="b">
        <v>0</v>
      </c>
      <c r="N2290">
        <v>59</v>
      </c>
      <c r="O2290" t="b">
        <v>1</v>
      </c>
      <c r="P2290" t="s">
        <v>8276</v>
      </c>
      <c r="Q2290" s="10">
        <f t="shared" si="142"/>
        <v>106.22116666666668</v>
      </c>
      <c r="R2290">
        <f t="shared" si="143"/>
        <v>108.02152542372882</v>
      </c>
      <c r="S2290" t="s">
        <v>8329</v>
      </c>
      <c r="T2290" t="s">
        <v>8330</v>
      </c>
    </row>
    <row r="2291" spans="1:20" ht="43.5" x14ac:dyDescent="0.3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 s="9">
        <f t="shared" si="140"/>
        <v>40544.207638888889</v>
      </c>
      <c r="K2291">
        <v>1290281691</v>
      </c>
      <c r="L2291" s="12">
        <f t="shared" si="141"/>
        <v>40502.815868055557</v>
      </c>
      <c r="M2291" t="b">
        <v>1</v>
      </c>
      <c r="N2291">
        <v>113</v>
      </c>
      <c r="O2291" t="b">
        <v>1</v>
      </c>
      <c r="P2291" t="s">
        <v>8279</v>
      </c>
      <c r="Q2291" s="10">
        <f t="shared" si="142"/>
        <v>100.70033333333335</v>
      </c>
      <c r="R2291">
        <f t="shared" si="143"/>
        <v>53.469203539823013</v>
      </c>
      <c r="S2291" t="s">
        <v>8329</v>
      </c>
      <c r="T2291" t="s">
        <v>8333</v>
      </c>
    </row>
    <row r="2292" spans="1:20" ht="43.5" x14ac:dyDescent="0.3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 s="9">
        <f t="shared" si="140"/>
        <v>41342.987696759257</v>
      </c>
      <c r="K2292">
        <v>1359848537</v>
      </c>
      <c r="L2292" s="12">
        <f t="shared" si="141"/>
        <v>41307.987696759257</v>
      </c>
      <c r="M2292" t="b">
        <v>1</v>
      </c>
      <c r="N2292">
        <v>107</v>
      </c>
      <c r="O2292" t="b">
        <v>1</v>
      </c>
      <c r="P2292" t="s">
        <v>8279</v>
      </c>
      <c r="Q2292" s="10">
        <f t="shared" si="142"/>
        <v>106.67450000000001</v>
      </c>
      <c r="R2292">
        <f t="shared" si="143"/>
        <v>59.817476635514019</v>
      </c>
      <c r="S2292" t="s">
        <v>8329</v>
      </c>
      <c r="T2292" t="s">
        <v>8333</v>
      </c>
    </row>
    <row r="2293" spans="1:20" ht="29" x14ac:dyDescent="0.3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 s="9">
        <f t="shared" si="140"/>
        <v>42056.687453703707</v>
      </c>
      <c r="K2293">
        <v>1421944196</v>
      </c>
      <c r="L2293" s="12">
        <f t="shared" si="141"/>
        <v>42026.687453703707</v>
      </c>
      <c r="M2293" t="b">
        <v>0</v>
      </c>
      <c r="N2293">
        <v>1</v>
      </c>
      <c r="O2293" t="b">
        <v>0</v>
      </c>
      <c r="P2293" t="s">
        <v>8284</v>
      </c>
      <c r="Q2293" s="10">
        <f t="shared" si="142"/>
        <v>1.6666666666666666E-2</v>
      </c>
      <c r="R2293">
        <f t="shared" si="143"/>
        <v>1</v>
      </c>
      <c r="S2293" t="s">
        <v>8340</v>
      </c>
      <c r="T2293" t="s">
        <v>8341</v>
      </c>
    </row>
    <row r="2294" spans="1:20" ht="29" x14ac:dyDescent="0.3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 s="9">
        <f t="shared" si="140"/>
        <v>41362.954768518517</v>
      </c>
      <c r="K2294">
        <v>1361577292</v>
      </c>
      <c r="L2294" s="12">
        <f t="shared" si="141"/>
        <v>41327.996435185189</v>
      </c>
      <c r="M2294" t="b">
        <v>0</v>
      </c>
      <c r="N2294">
        <v>10</v>
      </c>
      <c r="O2294" t="b">
        <v>1</v>
      </c>
      <c r="P2294" t="s">
        <v>8279</v>
      </c>
      <c r="Q2294" s="10">
        <f t="shared" si="142"/>
        <v>100</v>
      </c>
      <c r="R2294">
        <f t="shared" si="143"/>
        <v>600</v>
      </c>
      <c r="S2294" t="s">
        <v>8329</v>
      </c>
      <c r="T2294" t="s">
        <v>8333</v>
      </c>
    </row>
    <row r="2295" spans="1:20" ht="29" x14ac:dyDescent="0.3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 s="9">
        <f t="shared" si="140"/>
        <v>40993.0390625</v>
      </c>
      <c r="K2295">
        <v>1328752575</v>
      </c>
      <c r="L2295" s="12">
        <f t="shared" si="141"/>
        <v>40948.080729166664</v>
      </c>
      <c r="M2295" t="b">
        <v>0</v>
      </c>
      <c r="N2295">
        <v>76</v>
      </c>
      <c r="O2295" t="b">
        <v>1</v>
      </c>
      <c r="P2295" t="s">
        <v>8300</v>
      </c>
      <c r="Q2295" s="10">
        <f t="shared" si="142"/>
        <v>104.28333333333333</v>
      </c>
      <c r="R2295">
        <f t="shared" si="143"/>
        <v>82.328947368421055</v>
      </c>
      <c r="S2295" t="s">
        <v>8329</v>
      </c>
      <c r="T2295" t="s">
        <v>8358</v>
      </c>
    </row>
    <row r="2296" spans="1:20" ht="43.5" x14ac:dyDescent="0.3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 s="9">
        <f t="shared" si="140"/>
        <v>42643.185416666667</v>
      </c>
      <c r="K2296">
        <v>1473087637</v>
      </c>
      <c r="L2296" s="12">
        <f t="shared" si="141"/>
        <v>42618.625428240746</v>
      </c>
      <c r="M2296" t="b">
        <v>0</v>
      </c>
      <c r="N2296">
        <v>37</v>
      </c>
      <c r="O2296" t="b">
        <v>1</v>
      </c>
      <c r="P2296" t="s">
        <v>8300</v>
      </c>
      <c r="Q2296" s="10">
        <f t="shared" si="142"/>
        <v>101.85</v>
      </c>
      <c r="R2296">
        <f t="shared" si="143"/>
        <v>165.16216216216216</v>
      </c>
      <c r="S2296" t="s">
        <v>8329</v>
      </c>
      <c r="T2296" t="s">
        <v>8358</v>
      </c>
    </row>
    <row r="2297" spans="1:20" ht="58" x14ac:dyDescent="0.3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 s="9">
        <f t="shared" si="140"/>
        <v>42286.708333333328</v>
      </c>
      <c r="K2297">
        <v>1440203579</v>
      </c>
      <c r="L2297" s="12">
        <f t="shared" si="141"/>
        <v>42238.022905092599</v>
      </c>
      <c r="M2297" t="b">
        <v>0</v>
      </c>
      <c r="N2297">
        <v>0</v>
      </c>
      <c r="O2297" t="b">
        <v>0</v>
      </c>
      <c r="P2297" t="s">
        <v>8284</v>
      </c>
      <c r="Q2297" s="10">
        <f t="shared" si="142"/>
        <v>0</v>
      </c>
      <c r="R2297" t="e">
        <f t="shared" si="143"/>
        <v>#DIV/0!</v>
      </c>
      <c r="S2297" t="s">
        <v>8340</v>
      </c>
      <c r="T2297" t="s">
        <v>8341</v>
      </c>
    </row>
    <row r="2298" spans="1:20" ht="58" x14ac:dyDescent="0.3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 s="9">
        <f t="shared" si="140"/>
        <v>42094.551388888889</v>
      </c>
      <c r="K2298">
        <v>1423325626</v>
      </c>
      <c r="L2298" s="12">
        <f t="shared" si="141"/>
        <v>42042.676226851851</v>
      </c>
      <c r="M2298" t="b">
        <v>0</v>
      </c>
      <c r="N2298">
        <v>8</v>
      </c>
      <c r="O2298" t="b">
        <v>0</v>
      </c>
      <c r="P2298" t="s">
        <v>8284</v>
      </c>
      <c r="Q2298" s="10">
        <f t="shared" si="142"/>
        <v>3.8833333333333329</v>
      </c>
      <c r="R2298">
        <f t="shared" si="143"/>
        <v>29.125</v>
      </c>
      <c r="S2298" t="s">
        <v>8340</v>
      </c>
      <c r="T2298" t="s">
        <v>8341</v>
      </c>
    </row>
    <row r="2299" spans="1:20" ht="43.5" x14ac:dyDescent="0.3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 s="9">
        <f t="shared" si="140"/>
        <v>41965.249305555553</v>
      </c>
      <c r="K2299">
        <v>1413838540</v>
      </c>
      <c r="L2299" s="12">
        <f t="shared" si="141"/>
        <v>41932.871990740743</v>
      </c>
      <c r="M2299" t="b">
        <v>0</v>
      </c>
      <c r="N2299">
        <v>20</v>
      </c>
      <c r="O2299" t="b">
        <v>0</v>
      </c>
      <c r="P2299" t="s">
        <v>8284</v>
      </c>
      <c r="Q2299" s="10">
        <f t="shared" si="142"/>
        <v>28.299999999999997</v>
      </c>
      <c r="R2299">
        <f t="shared" si="143"/>
        <v>84.9</v>
      </c>
      <c r="S2299" t="s">
        <v>8340</v>
      </c>
      <c r="T2299" t="s">
        <v>8341</v>
      </c>
    </row>
    <row r="2300" spans="1:20" ht="58" x14ac:dyDescent="0.3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 s="9">
        <f t="shared" si="140"/>
        <v>42477.989513888882</v>
      </c>
      <c r="K2300">
        <v>1455756294</v>
      </c>
      <c r="L2300" s="12">
        <f t="shared" si="141"/>
        <v>42418.031180555554</v>
      </c>
      <c r="M2300" t="b">
        <v>0</v>
      </c>
      <c r="N2300">
        <v>69</v>
      </c>
      <c r="O2300" t="b">
        <v>1</v>
      </c>
      <c r="P2300" t="s">
        <v>8303</v>
      </c>
      <c r="Q2300" s="10">
        <f t="shared" si="142"/>
        <v>108.83333333333334</v>
      </c>
      <c r="R2300">
        <f t="shared" si="143"/>
        <v>94.637681159420296</v>
      </c>
      <c r="S2300" t="s">
        <v>8321</v>
      </c>
      <c r="T2300" t="s">
        <v>8361</v>
      </c>
    </row>
    <row r="2301" spans="1:20" ht="43.5" x14ac:dyDescent="0.3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 s="9">
        <f t="shared" si="140"/>
        <v>41941.787534722222</v>
      </c>
      <c r="K2301">
        <v>1412794443</v>
      </c>
      <c r="L2301" s="12">
        <f t="shared" si="141"/>
        <v>41920.787534722222</v>
      </c>
      <c r="M2301" t="b">
        <v>0</v>
      </c>
      <c r="N2301">
        <v>108</v>
      </c>
      <c r="O2301" t="b">
        <v>1</v>
      </c>
      <c r="P2301" t="s">
        <v>8271</v>
      </c>
      <c r="Q2301" s="10">
        <f t="shared" si="142"/>
        <v>119</v>
      </c>
      <c r="R2301">
        <f t="shared" si="143"/>
        <v>66.111111111111114</v>
      </c>
      <c r="S2301" t="s">
        <v>8321</v>
      </c>
      <c r="T2301" t="s">
        <v>8322</v>
      </c>
    </row>
    <row r="2302" spans="1:20" ht="58" x14ac:dyDescent="0.3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 s="9">
        <f t="shared" si="140"/>
        <v>42090.642268518524</v>
      </c>
      <c r="K2302">
        <v>1424881492</v>
      </c>
      <c r="L2302" s="12">
        <f t="shared" si="141"/>
        <v>42060.683935185181</v>
      </c>
      <c r="M2302" t="b">
        <v>0</v>
      </c>
      <c r="N2302">
        <v>94</v>
      </c>
      <c r="O2302" t="b">
        <v>1</v>
      </c>
      <c r="P2302" t="s">
        <v>8271</v>
      </c>
      <c r="Q2302" s="10">
        <f t="shared" si="142"/>
        <v>100</v>
      </c>
      <c r="R2302">
        <f t="shared" si="143"/>
        <v>63.829787234042556</v>
      </c>
      <c r="S2302" t="s">
        <v>8321</v>
      </c>
      <c r="T2302" t="s">
        <v>8322</v>
      </c>
    </row>
    <row r="2303" spans="1:20" ht="43.5" x14ac:dyDescent="0.3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 s="9">
        <f t="shared" si="140"/>
        <v>42704.708333333328</v>
      </c>
      <c r="K2303">
        <v>1477781724</v>
      </c>
      <c r="L2303" s="12">
        <f t="shared" si="141"/>
        <v>42672.955138888887</v>
      </c>
      <c r="M2303" t="b">
        <v>0</v>
      </c>
      <c r="N2303">
        <v>6</v>
      </c>
      <c r="O2303" t="b">
        <v>0</v>
      </c>
      <c r="P2303" t="s">
        <v>8271</v>
      </c>
      <c r="Q2303" s="10">
        <f t="shared" si="142"/>
        <v>10.833333333333334</v>
      </c>
      <c r="R2303">
        <f t="shared" si="143"/>
        <v>108.33333333333333</v>
      </c>
      <c r="S2303" t="s">
        <v>8321</v>
      </c>
      <c r="T2303" t="s">
        <v>8322</v>
      </c>
    </row>
    <row r="2304" spans="1:20" ht="58" x14ac:dyDescent="0.3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 s="9">
        <f t="shared" si="140"/>
        <v>42217.041666666672</v>
      </c>
      <c r="K2304">
        <v>1436888066</v>
      </c>
      <c r="L2304" s="12">
        <f t="shared" si="141"/>
        <v>42199.648912037039</v>
      </c>
      <c r="M2304" t="b">
        <v>0</v>
      </c>
      <c r="N2304">
        <v>7</v>
      </c>
      <c r="O2304" t="b">
        <v>0</v>
      </c>
      <c r="P2304" t="s">
        <v>8271</v>
      </c>
      <c r="Q2304" s="10">
        <f t="shared" si="142"/>
        <v>9.4166666666666661</v>
      </c>
      <c r="R2304">
        <f t="shared" si="143"/>
        <v>80.714285714285708</v>
      </c>
      <c r="S2304" t="s">
        <v>8321</v>
      </c>
      <c r="T2304" t="s">
        <v>8322</v>
      </c>
    </row>
    <row r="2305" spans="1:20" ht="43.5" x14ac:dyDescent="0.3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 s="9">
        <f t="shared" si="140"/>
        <v>41838.669571759259</v>
      </c>
      <c r="K2305">
        <v>1403107451</v>
      </c>
      <c r="L2305" s="12">
        <f t="shared" si="141"/>
        <v>41808.669571759259</v>
      </c>
      <c r="M2305" t="b">
        <v>0</v>
      </c>
      <c r="N2305">
        <v>91</v>
      </c>
      <c r="O2305" t="b">
        <v>1</v>
      </c>
      <c r="P2305" t="s">
        <v>8271</v>
      </c>
      <c r="Q2305" s="10">
        <f t="shared" si="142"/>
        <v>106</v>
      </c>
      <c r="R2305">
        <f t="shared" si="143"/>
        <v>69.890109890109883</v>
      </c>
      <c r="S2305" t="s">
        <v>8321</v>
      </c>
      <c r="T2305" t="s">
        <v>8322</v>
      </c>
    </row>
    <row r="2306" spans="1:20" ht="43.5" x14ac:dyDescent="0.3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 s="9">
        <f t="shared" ref="J2306:J2369" si="144">(((I2306/60)/60)/24)+DATE(1970,1,1)</f>
        <v>42211.763414351852</v>
      </c>
      <c r="K2306">
        <v>1434478759</v>
      </c>
      <c r="L2306" s="12">
        <f t="shared" ref="L2306:L2369" si="145">(((K2306/60)/60)/24)+DATE(1970,1,1)</f>
        <v>42171.763414351852</v>
      </c>
      <c r="M2306" t="b">
        <v>1</v>
      </c>
      <c r="N2306">
        <v>47</v>
      </c>
      <c r="O2306" t="b">
        <v>1</v>
      </c>
      <c r="P2306" t="s">
        <v>8271</v>
      </c>
      <c r="Q2306" s="10">
        <f t="shared" ref="Q2306:Q2369" si="146">(E2306/D2306)*100</f>
        <v>100.11666666666667</v>
      </c>
      <c r="R2306">
        <f t="shared" ref="R2306:R2369" si="147">E2306/N2306</f>
        <v>127.80851063829788</v>
      </c>
      <c r="S2306" t="s">
        <v>8321</v>
      </c>
      <c r="T2306" t="s">
        <v>8322</v>
      </c>
    </row>
    <row r="2307" spans="1:20" ht="43.5" x14ac:dyDescent="0.3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 s="9">
        <f t="shared" si="144"/>
        <v>42167.875</v>
      </c>
      <c r="K2307">
        <v>1431435122</v>
      </c>
      <c r="L2307" s="12">
        <f t="shared" si="145"/>
        <v>42136.536134259266</v>
      </c>
      <c r="M2307" t="b">
        <v>1</v>
      </c>
      <c r="N2307">
        <v>163</v>
      </c>
      <c r="O2307" t="b">
        <v>1</v>
      </c>
      <c r="P2307" t="s">
        <v>8271</v>
      </c>
      <c r="Q2307" s="10">
        <f t="shared" si="146"/>
        <v>131.28333333333333</v>
      </c>
      <c r="R2307">
        <f t="shared" si="147"/>
        <v>48.325153374233132</v>
      </c>
      <c r="S2307" t="s">
        <v>8321</v>
      </c>
      <c r="T2307" t="s">
        <v>8322</v>
      </c>
    </row>
    <row r="2308" spans="1:20" ht="43.5" x14ac:dyDescent="0.3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 s="9">
        <f t="shared" si="144"/>
        <v>41839.860300925924</v>
      </c>
      <c r="K2308">
        <v>1403210330</v>
      </c>
      <c r="L2308" s="12">
        <f t="shared" si="145"/>
        <v>41809.860300925924</v>
      </c>
      <c r="M2308" t="b">
        <v>0</v>
      </c>
      <c r="N2308">
        <v>83</v>
      </c>
      <c r="O2308" t="b">
        <v>1</v>
      </c>
      <c r="P2308" t="s">
        <v>8271</v>
      </c>
      <c r="Q2308" s="10">
        <f t="shared" si="146"/>
        <v>100</v>
      </c>
      <c r="R2308">
        <f t="shared" si="147"/>
        <v>72.289156626506028</v>
      </c>
      <c r="S2308" t="s">
        <v>8321</v>
      </c>
      <c r="T2308" t="s">
        <v>8322</v>
      </c>
    </row>
    <row r="2309" spans="1:20" ht="43.5" x14ac:dyDescent="0.3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 s="9">
        <f t="shared" si="144"/>
        <v>42095.207638888889</v>
      </c>
      <c r="K2309">
        <v>1425020810</v>
      </c>
      <c r="L2309" s="12">
        <f t="shared" si="145"/>
        <v>42062.296412037031</v>
      </c>
      <c r="M2309" t="b">
        <v>0</v>
      </c>
      <c r="N2309">
        <v>78</v>
      </c>
      <c r="O2309" t="b">
        <v>1</v>
      </c>
      <c r="P2309" t="s">
        <v>8271</v>
      </c>
      <c r="Q2309" s="10">
        <f t="shared" si="146"/>
        <v>101.66666666666666</v>
      </c>
      <c r="R2309">
        <f t="shared" si="147"/>
        <v>78.205128205128204</v>
      </c>
      <c r="S2309" t="s">
        <v>8321</v>
      </c>
      <c r="T2309" t="s">
        <v>8322</v>
      </c>
    </row>
    <row r="2310" spans="1:20" ht="43.5" x14ac:dyDescent="0.3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 s="9">
        <f t="shared" si="144"/>
        <v>42329.125</v>
      </c>
      <c r="K2310">
        <v>1444874768</v>
      </c>
      <c r="L2310" s="12">
        <f t="shared" si="145"/>
        <v>42292.087592592594</v>
      </c>
      <c r="M2310" t="b">
        <v>0</v>
      </c>
      <c r="N2310">
        <v>64</v>
      </c>
      <c r="O2310" t="b">
        <v>1</v>
      </c>
      <c r="P2310" t="s">
        <v>8271</v>
      </c>
      <c r="Q2310" s="10">
        <f t="shared" si="146"/>
        <v>100.01100000000001</v>
      </c>
      <c r="R2310">
        <f t="shared" si="147"/>
        <v>93.760312499999998</v>
      </c>
      <c r="S2310" t="s">
        <v>8321</v>
      </c>
      <c r="T2310" t="s">
        <v>8322</v>
      </c>
    </row>
    <row r="2311" spans="1:20" ht="43.5" x14ac:dyDescent="0.3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 s="9">
        <f t="shared" si="144"/>
        <v>42040.290972222225</v>
      </c>
      <c r="K2311">
        <v>1421252084</v>
      </c>
      <c r="L2311" s="12">
        <f t="shared" si="145"/>
        <v>42018.676898148144</v>
      </c>
      <c r="M2311" t="b">
        <v>0</v>
      </c>
      <c r="N2311">
        <v>76</v>
      </c>
      <c r="O2311" t="b">
        <v>1</v>
      </c>
      <c r="P2311" t="s">
        <v>8271</v>
      </c>
      <c r="Q2311" s="10">
        <f t="shared" si="146"/>
        <v>103.58333333333334</v>
      </c>
      <c r="R2311">
        <f t="shared" si="147"/>
        <v>81.776315789473685</v>
      </c>
      <c r="S2311" t="s">
        <v>8321</v>
      </c>
      <c r="T2311" t="s">
        <v>8322</v>
      </c>
    </row>
    <row r="2312" spans="1:20" ht="43.5" x14ac:dyDescent="0.3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 s="9">
        <f t="shared" si="144"/>
        <v>42196.165972222225</v>
      </c>
      <c r="K2312">
        <v>1434069205</v>
      </c>
      <c r="L2312" s="12">
        <f t="shared" si="145"/>
        <v>42167.023206018523</v>
      </c>
      <c r="M2312" t="b">
        <v>0</v>
      </c>
      <c r="N2312">
        <v>86</v>
      </c>
      <c r="O2312" t="b">
        <v>1</v>
      </c>
      <c r="P2312" t="s">
        <v>8271</v>
      </c>
      <c r="Q2312" s="10">
        <f t="shared" si="146"/>
        <v>116.91666666666667</v>
      </c>
      <c r="R2312">
        <f t="shared" si="147"/>
        <v>81.569767441860463</v>
      </c>
      <c r="S2312" t="s">
        <v>8321</v>
      </c>
      <c r="T2312" t="s">
        <v>8322</v>
      </c>
    </row>
    <row r="2313" spans="1:20" ht="87" x14ac:dyDescent="0.3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 s="9">
        <f t="shared" si="144"/>
        <v>42045.332638888889</v>
      </c>
      <c r="K2313">
        <v>1421105608</v>
      </c>
      <c r="L2313" s="12">
        <f t="shared" si="145"/>
        <v>42016.981574074074</v>
      </c>
      <c r="M2313" t="b">
        <v>0</v>
      </c>
      <c r="N2313">
        <v>28</v>
      </c>
      <c r="O2313" t="b">
        <v>1</v>
      </c>
      <c r="P2313" t="s">
        <v>8305</v>
      </c>
      <c r="Q2313" s="10">
        <f t="shared" si="146"/>
        <v>100.44999999999999</v>
      </c>
      <c r="R2313">
        <f t="shared" si="147"/>
        <v>215.25</v>
      </c>
      <c r="S2313" t="s">
        <v>8321</v>
      </c>
      <c r="T2313" t="s">
        <v>8363</v>
      </c>
    </row>
    <row r="2314" spans="1:20" ht="43.5" x14ac:dyDescent="0.3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 s="9">
        <f t="shared" si="144"/>
        <v>42517.037905092591</v>
      </c>
      <c r="K2314">
        <v>1461718475</v>
      </c>
      <c r="L2314" s="12">
        <f t="shared" si="145"/>
        <v>42487.037905092591</v>
      </c>
      <c r="M2314" t="b">
        <v>0</v>
      </c>
      <c r="N2314">
        <v>71</v>
      </c>
      <c r="O2314" t="b">
        <v>1</v>
      </c>
      <c r="P2314" t="s">
        <v>8305</v>
      </c>
      <c r="Q2314" s="10">
        <f t="shared" si="146"/>
        <v>110.96666666666665</v>
      </c>
      <c r="R2314">
        <f t="shared" si="147"/>
        <v>93.774647887323937</v>
      </c>
      <c r="S2314" t="s">
        <v>8321</v>
      </c>
      <c r="T2314" t="s">
        <v>8363</v>
      </c>
    </row>
    <row r="2315" spans="1:20" ht="58" x14ac:dyDescent="0.3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 s="9">
        <f t="shared" si="144"/>
        <v>42114.881539351853</v>
      </c>
      <c r="K2315">
        <v>1426972165</v>
      </c>
      <c r="L2315" s="12">
        <f t="shared" si="145"/>
        <v>42084.881539351853</v>
      </c>
      <c r="M2315" t="b">
        <v>0</v>
      </c>
      <c r="N2315">
        <v>37</v>
      </c>
      <c r="O2315" t="b">
        <v>0</v>
      </c>
      <c r="P2315" t="s">
        <v>8305</v>
      </c>
      <c r="Q2315" s="10">
        <f t="shared" si="146"/>
        <v>89.666666666666657</v>
      </c>
      <c r="R2315">
        <f t="shared" si="147"/>
        <v>145.40540540540542</v>
      </c>
      <c r="S2315" t="s">
        <v>8321</v>
      </c>
      <c r="T2315" t="s">
        <v>8363</v>
      </c>
    </row>
    <row r="2316" spans="1:20" ht="58" x14ac:dyDescent="0.3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 s="9">
        <f t="shared" si="144"/>
        <v>41863.660995370366</v>
      </c>
      <c r="K2316">
        <v>1405266710</v>
      </c>
      <c r="L2316" s="12">
        <f t="shared" si="145"/>
        <v>41833.660995370366</v>
      </c>
      <c r="M2316" t="b">
        <v>0</v>
      </c>
      <c r="N2316">
        <v>13</v>
      </c>
      <c r="O2316" t="b">
        <v>0</v>
      </c>
      <c r="P2316" t="s">
        <v>8271</v>
      </c>
      <c r="Q2316" s="10">
        <f t="shared" si="146"/>
        <v>17.666666666666668</v>
      </c>
      <c r="R2316">
        <f t="shared" si="147"/>
        <v>81.538461538461533</v>
      </c>
      <c r="S2316" t="s">
        <v>8321</v>
      </c>
      <c r="T2316" t="s">
        <v>8322</v>
      </c>
    </row>
    <row r="2317" spans="1:20" ht="43.5" x14ac:dyDescent="0.3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 s="9">
        <f t="shared" si="144"/>
        <v>42313.674826388888</v>
      </c>
      <c r="K2317">
        <v>1441552305</v>
      </c>
      <c r="L2317" s="12">
        <f t="shared" si="145"/>
        <v>42253.633159722223</v>
      </c>
      <c r="M2317" t="b">
        <v>0</v>
      </c>
      <c r="N2317">
        <v>0</v>
      </c>
      <c r="O2317" t="b">
        <v>0</v>
      </c>
      <c r="P2317" t="s">
        <v>8271</v>
      </c>
      <c r="Q2317" s="10">
        <f t="shared" si="146"/>
        <v>0</v>
      </c>
      <c r="R2317" t="e">
        <f t="shared" si="147"/>
        <v>#DIV/0!</v>
      </c>
      <c r="S2317" t="s">
        <v>8321</v>
      </c>
      <c r="T2317" t="s">
        <v>8322</v>
      </c>
    </row>
    <row r="2318" spans="1:20" ht="43.5" x14ac:dyDescent="0.3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 s="9">
        <f t="shared" si="144"/>
        <v>42254.756909722222</v>
      </c>
      <c r="K2318">
        <v>1439057397</v>
      </c>
      <c r="L2318" s="12">
        <f t="shared" si="145"/>
        <v>42224.756909722222</v>
      </c>
      <c r="M2318" t="b">
        <v>0</v>
      </c>
      <c r="N2318">
        <v>3</v>
      </c>
      <c r="O2318" t="b">
        <v>0</v>
      </c>
      <c r="P2318" t="s">
        <v>8271</v>
      </c>
      <c r="Q2318" s="10">
        <f t="shared" si="146"/>
        <v>3.0833333333333335</v>
      </c>
      <c r="R2318">
        <f t="shared" si="147"/>
        <v>61.666666666666664</v>
      </c>
      <c r="S2318" t="s">
        <v>8321</v>
      </c>
      <c r="T2318" t="s">
        <v>8322</v>
      </c>
    </row>
    <row r="2319" spans="1:20" ht="29" x14ac:dyDescent="0.3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 s="9">
        <f t="shared" si="144"/>
        <v>42063.333333333328</v>
      </c>
      <c r="K2319">
        <v>1422388822</v>
      </c>
      <c r="L2319" s="12">
        <f t="shared" si="145"/>
        <v>42031.833587962959</v>
      </c>
      <c r="M2319" t="b">
        <v>0</v>
      </c>
      <c r="N2319">
        <v>5</v>
      </c>
      <c r="O2319" t="b">
        <v>0</v>
      </c>
      <c r="P2319" t="s">
        <v>8271</v>
      </c>
      <c r="Q2319" s="10">
        <f t="shared" si="146"/>
        <v>3.25</v>
      </c>
      <c r="R2319">
        <f t="shared" si="147"/>
        <v>39</v>
      </c>
      <c r="S2319" t="s">
        <v>8321</v>
      </c>
      <c r="T2319" t="s">
        <v>8322</v>
      </c>
    </row>
    <row r="2320" spans="1:20" ht="43.5" x14ac:dyDescent="0.3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 s="9">
        <f t="shared" si="144"/>
        <v>42092.833333333328</v>
      </c>
      <c r="K2320">
        <v>1425678057</v>
      </c>
      <c r="L2320" s="12">
        <f t="shared" si="145"/>
        <v>42069.903437500005</v>
      </c>
      <c r="M2320" t="b">
        <v>0</v>
      </c>
      <c r="N2320">
        <v>6</v>
      </c>
      <c r="O2320" t="b">
        <v>0</v>
      </c>
      <c r="P2320" t="s">
        <v>8271</v>
      </c>
      <c r="Q2320" s="10">
        <f t="shared" si="146"/>
        <v>1.8333333333333333</v>
      </c>
      <c r="R2320">
        <f t="shared" si="147"/>
        <v>18.333333333333332</v>
      </c>
      <c r="S2320" t="s">
        <v>8321</v>
      </c>
      <c r="T2320" t="s">
        <v>8322</v>
      </c>
    </row>
    <row r="2321" spans="1:20" ht="43.5" x14ac:dyDescent="0.3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 s="9">
        <f t="shared" si="144"/>
        <v>41821.9375</v>
      </c>
      <c r="K2321">
        <v>1402784964</v>
      </c>
      <c r="L2321" s="12">
        <f t="shared" si="145"/>
        <v>41804.937083333331</v>
      </c>
      <c r="M2321" t="b">
        <v>0</v>
      </c>
      <c r="N2321">
        <v>17</v>
      </c>
      <c r="O2321" t="b">
        <v>0</v>
      </c>
      <c r="P2321" t="s">
        <v>8271</v>
      </c>
      <c r="Q2321" s="10">
        <f t="shared" si="146"/>
        <v>47.05</v>
      </c>
      <c r="R2321">
        <f t="shared" si="147"/>
        <v>166.05882352941177</v>
      </c>
      <c r="S2321" t="s">
        <v>8321</v>
      </c>
      <c r="T2321" t="s">
        <v>8322</v>
      </c>
    </row>
    <row r="2322" spans="1:20" ht="43.5" x14ac:dyDescent="0.3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 s="9">
        <f t="shared" si="144"/>
        <v>42353.85087962963</v>
      </c>
      <c r="K2322">
        <v>1445023516</v>
      </c>
      <c r="L2322" s="12">
        <f t="shared" si="145"/>
        <v>42293.809212962966</v>
      </c>
      <c r="M2322" t="b">
        <v>0</v>
      </c>
      <c r="N2322">
        <v>7</v>
      </c>
      <c r="O2322" t="b">
        <v>0</v>
      </c>
      <c r="P2322" t="s">
        <v>8271</v>
      </c>
      <c r="Q2322" s="10">
        <f t="shared" si="146"/>
        <v>6.8287037037037033</v>
      </c>
      <c r="R2322">
        <f t="shared" si="147"/>
        <v>59</v>
      </c>
      <c r="S2322" t="s">
        <v>8321</v>
      </c>
      <c r="T2322" t="s">
        <v>8322</v>
      </c>
    </row>
    <row r="2323" spans="1:20" ht="29" x14ac:dyDescent="0.3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 s="9">
        <f t="shared" si="144"/>
        <v>42476.839351851857</v>
      </c>
      <c r="K2323">
        <v>1455656920</v>
      </c>
      <c r="L2323" s="12">
        <f t="shared" si="145"/>
        <v>42416.881018518514</v>
      </c>
      <c r="M2323" t="b">
        <v>0</v>
      </c>
      <c r="N2323">
        <v>1</v>
      </c>
      <c r="O2323" t="b">
        <v>0</v>
      </c>
      <c r="P2323" t="s">
        <v>8268</v>
      </c>
      <c r="Q2323" s="10">
        <f t="shared" si="146"/>
        <v>1.5873015873015872E-2</v>
      </c>
      <c r="R2323">
        <f t="shared" si="147"/>
        <v>1</v>
      </c>
      <c r="S2323" t="s">
        <v>8314</v>
      </c>
      <c r="T2323" t="s">
        <v>8318</v>
      </c>
    </row>
    <row r="2324" spans="1:20" ht="58" x14ac:dyDescent="0.3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 s="9">
        <f t="shared" si="144"/>
        <v>42652.456238425926</v>
      </c>
      <c r="K2324">
        <v>1473418619</v>
      </c>
      <c r="L2324" s="12">
        <f t="shared" si="145"/>
        <v>42622.456238425926</v>
      </c>
      <c r="M2324" t="b">
        <v>0</v>
      </c>
      <c r="N2324">
        <v>10</v>
      </c>
      <c r="O2324" t="b">
        <v>0</v>
      </c>
      <c r="P2324" t="s">
        <v>8287</v>
      </c>
      <c r="Q2324" s="10">
        <f t="shared" si="146"/>
        <v>7.0634920634920633</v>
      </c>
      <c r="R2324">
        <f t="shared" si="147"/>
        <v>44.5</v>
      </c>
      <c r="S2324" t="s">
        <v>8326</v>
      </c>
      <c r="T2324" t="s">
        <v>8345</v>
      </c>
    </row>
    <row r="2325" spans="1:20" ht="43.5" x14ac:dyDescent="0.3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 s="9">
        <f t="shared" si="144"/>
        <v>41702.875</v>
      </c>
      <c r="K2325">
        <v>1392040806</v>
      </c>
      <c r="L2325" s="12">
        <f t="shared" si="145"/>
        <v>41680.583402777782</v>
      </c>
      <c r="M2325" t="b">
        <v>0</v>
      </c>
      <c r="N2325">
        <v>183</v>
      </c>
      <c r="O2325" t="b">
        <v>1</v>
      </c>
      <c r="P2325" t="s">
        <v>8279</v>
      </c>
      <c r="Q2325" s="10">
        <f t="shared" si="146"/>
        <v>102.45669291338582</v>
      </c>
      <c r="R2325">
        <f t="shared" si="147"/>
        <v>35.551912568306008</v>
      </c>
      <c r="S2325" t="s">
        <v>8329</v>
      </c>
      <c r="T2325" t="s">
        <v>8333</v>
      </c>
    </row>
    <row r="2326" spans="1:20" ht="58" x14ac:dyDescent="0.3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 s="9">
        <f t="shared" si="144"/>
        <v>40890.152731481481</v>
      </c>
      <c r="K2326">
        <v>1320287996</v>
      </c>
      <c r="L2326" s="12">
        <f t="shared" si="145"/>
        <v>40850.111064814817</v>
      </c>
      <c r="M2326" t="b">
        <v>1</v>
      </c>
      <c r="N2326">
        <v>103</v>
      </c>
      <c r="O2326" t="b">
        <v>1</v>
      </c>
      <c r="P2326" t="s">
        <v>8279</v>
      </c>
      <c r="Q2326" s="10">
        <f t="shared" si="146"/>
        <v>109.35829457364341</v>
      </c>
      <c r="R2326">
        <f t="shared" si="147"/>
        <v>68.481650485436887</v>
      </c>
      <c r="S2326" t="s">
        <v>8329</v>
      </c>
      <c r="T2326" t="s">
        <v>8333</v>
      </c>
    </row>
    <row r="2327" spans="1:20" ht="43.5" x14ac:dyDescent="0.3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 s="9">
        <f t="shared" si="144"/>
        <v>40923.551724537036</v>
      </c>
      <c r="K2327">
        <v>1324041269</v>
      </c>
      <c r="L2327" s="12">
        <f t="shared" si="145"/>
        <v>40893.551724537036</v>
      </c>
      <c r="M2327" t="b">
        <v>0</v>
      </c>
      <c r="N2327">
        <v>167</v>
      </c>
      <c r="O2327" t="b">
        <v>1</v>
      </c>
      <c r="P2327" t="s">
        <v>8269</v>
      </c>
      <c r="Q2327" s="10">
        <f t="shared" si="146"/>
        <v>110.15569230769231</v>
      </c>
      <c r="R2327">
        <f t="shared" si="147"/>
        <v>42.874970059880241</v>
      </c>
      <c r="S2327" t="s">
        <v>8314</v>
      </c>
      <c r="T2327" t="s">
        <v>8319</v>
      </c>
    </row>
    <row r="2328" spans="1:20" ht="58" x14ac:dyDescent="0.3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 s="9">
        <f t="shared" si="144"/>
        <v>42299.790972222225</v>
      </c>
      <c r="K2328">
        <v>1444340940</v>
      </c>
      <c r="L2328" s="12">
        <f t="shared" si="145"/>
        <v>42285.909027777772</v>
      </c>
      <c r="M2328" t="b">
        <v>0</v>
      </c>
      <c r="N2328">
        <v>0</v>
      </c>
      <c r="O2328" t="b">
        <v>0</v>
      </c>
      <c r="P2328" t="s">
        <v>8270</v>
      </c>
      <c r="Q2328" s="10">
        <f t="shared" si="146"/>
        <v>0</v>
      </c>
      <c r="R2328" t="e">
        <f t="shared" si="147"/>
        <v>#DIV/0!</v>
      </c>
      <c r="S2328" t="s">
        <v>8314</v>
      </c>
      <c r="T2328" t="s">
        <v>8320</v>
      </c>
    </row>
    <row r="2329" spans="1:20" ht="58" x14ac:dyDescent="0.3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 s="9">
        <f t="shared" si="144"/>
        <v>40306.927777777775</v>
      </c>
      <c r="K2329">
        <v>1268255751</v>
      </c>
      <c r="L2329" s="12">
        <f t="shared" si="145"/>
        <v>40247.886006944449</v>
      </c>
      <c r="M2329" t="b">
        <v>0</v>
      </c>
      <c r="N2329">
        <v>4</v>
      </c>
      <c r="O2329" t="b">
        <v>0</v>
      </c>
      <c r="P2329" t="s">
        <v>8270</v>
      </c>
      <c r="Q2329" s="10">
        <f t="shared" si="146"/>
        <v>3.3076923076923079</v>
      </c>
      <c r="R2329">
        <f t="shared" si="147"/>
        <v>53.75</v>
      </c>
      <c r="S2329" t="s">
        <v>8314</v>
      </c>
      <c r="T2329" t="s">
        <v>8320</v>
      </c>
    </row>
    <row r="2330" spans="1:20" ht="43.5" x14ac:dyDescent="0.3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 s="9">
        <f t="shared" si="144"/>
        <v>42021.526655092588</v>
      </c>
      <c r="K2330">
        <v>1418906303</v>
      </c>
      <c r="L2330" s="12">
        <f t="shared" si="145"/>
        <v>41991.526655092588</v>
      </c>
      <c r="M2330" t="b">
        <v>0</v>
      </c>
      <c r="N2330">
        <v>9</v>
      </c>
      <c r="O2330" t="b">
        <v>0</v>
      </c>
      <c r="P2330" t="s">
        <v>8270</v>
      </c>
      <c r="Q2330" s="10">
        <f t="shared" si="146"/>
        <v>1.7538461538461538</v>
      </c>
      <c r="R2330">
        <f t="shared" si="147"/>
        <v>12.666666666666666</v>
      </c>
      <c r="S2330" t="s">
        <v>8314</v>
      </c>
      <c r="T2330" t="s">
        <v>8320</v>
      </c>
    </row>
    <row r="2331" spans="1:20" ht="43.5" x14ac:dyDescent="0.3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 s="9">
        <f t="shared" si="144"/>
        <v>41563.415972222225</v>
      </c>
      <c r="K2331">
        <v>1379990038</v>
      </c>
      <c r="L2331" s="12">
        <f t="shared" si="145"/>
        <v>41541.106921296298</v>
      </c>
      <c r="M2331" t="b">
        <v>0</v>
      </c>
      <c r="N2331">
        <v>79</v>
      </c>
      <c r="O2331" t="b">
        <v>0</v>
      </c>
      <c r="P2331" t="s">
        <v>8278</v>
      </c>
      <c r="Q2331" s="10">
        <f t="shared" si="146"/>
        <v>41.53846153846154</v>
      </c>
      <c r="R2331">
        <f t="shared" si="147"/>
        <v>34.177215189873415</v>
      </c>
      <c r="S2331" t="s">
        <v>8329</v>
      </c>
      <c r="T2331" t="s">
        <v>8332</v>
      </c>
    </row>
    <row r="2332" spans="1:20" ht="58" x14ac:dyDescent="0.3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 s="9">
        <f t="shared" si="144"/>
        <v>40337.799305555556</v>
      </c>
      <c r="K2332">
        <v>1272050914</v>
      </c>
      <c r="L2332" s="12">
        <f t="shared" si="145"/>
        <v>40291.81150462963</v>
      </c>
      <c r="M2332" t="b">
        <v>0</v>
      </c>
      <c r="N2332">
        <v>0</v>
      </c>
      <c r="O2332" t="b">
        <v>0</v>
      </c>
      <c r="P2332" t="s">
        <v>8278</v>
      </c>
      <c r="Q2332" s="10">
        <f t="shared" si="146"/>
        <v>0</v>
      </c>
      <c r="R2332" t="e">
        <f t="shared" si="147"/>
        <v>#DIV/0!</v>
      </c>
      <c r="S2332" t="s">
        <v>8329</v>
      </c>
      <c r="T2332" t="s">
        <v>8332</v>
      </c>
    </row>
    <row r="2333" spans="1:20" ht="43.5" x14ac:dyDescent="0.3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 s="9">
        <f t="shared" si="144"/>
        <v>40567.239884259259</v>
      </c>
      <c r="K2333">
        <v>1290663926</v>
      </c>
      <c r="L2333" s="12">
        <f t="shared" si="145"/>
        <v>40507.239884259259</v>
      </c>
      <c r="M2333" t="b">
        <v>0</v>
      </c>
      <c r="N2333">
        <v>6</v>
      </c>
      <c r="O2333" t="b">
        <v>0</v>
      </c>
      <c r="P2333" t="s">
        <v>8278</v>
      </c>
      <c r="Q2333" s="10">
        <f t="shared" si="146"/>
        <v>3.0153846153846153</v>
      </c>
      <c r="R2333">
        <f t="shared" si="147"/>
        <v>32.666666666666664</v>
      </c>
      <c r="S2333" t="s">
        <v>8329</v>
      </c>
      <c r="T2333" t="s">
        <v>8332</v>
      </c>
    </row>
    <row r="2334" spans="1:20" ht="43.5" x14ac:dyDescent="0.3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 s="9">
        <f t="shared" si="144"/>
        <v>40969.207638888889</v>
      </c>
      <c r="K2334">
        <v>1327853914</v>
      </c>
      <c r="L2334" s="12">
        <f t="shared" si="145"/>
        <v>40937.679560185185</v>
      </c>
      <c r="M2334" t="b">
        <v>0</v>
      </c>
      <c r="N2334">
        <v>9</v>
      </c>
      <c r="O2334" t="b">
        <v>0</v>
      </c>
      <c r="P2334" t="s">
        <v>8278</v>
      </c>
      <c r="Q2334" s="10">
        <f t="shared" si="146"/>
        <v>5.7692307692307692</v>
      </c>
      <c r="R2334">
        <f t="shared" si="147"/>
        <v>41.666666666666664</v>
      </c>
      <c r="S2334" t="s">
        <v>8329</v>
      </c>
      <c r="T2334" t="s">
        <v>8332</v>
      </c>
    </row>
    <row r="2335" spans="1:20" ht="43.5" x14ac:dyDescent="0.3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 s="9">
        <f t="shared" si="144"/>
        <v>42059.07131944444</v>
      </c>
      <c r="K2335">
        <v>1422150162</v>
      </c>
      <c r="L2335" s="12">
        <f t="shared" si="145"/>
        <v>42029.07131944444</v>
      </c>
      <c r="M2335" t="b">
        <v>0</v>
      </c>
      <c r="N2335">
        <v>0</v>
      </c>
      <c r="O2335" t="b">
        <v>0</v>
      </c>
      <c r="P2335" t="s">
        <v>8284</v>
      </c>
      <c r="Q2335" s="10">
        <f t="shared" si="146"/>
        <v>0</v>
      </c>
      <c r="R2335" t="e">
        <f t="shared" si="147"/>
        <v>#DIV/0!</v>
      </c>
      <c r="S2335" t="s">
        <v>8340</v>
      </c>
      <c r="T2335" t="s">
        <v>8341</v>
      </c>
    </row>
    <row r="2336" spans="1:20" ht="58" x14ac:dyDescent="0.3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 s="9">
        <f t="shared" si="144"/>
        <v>42766.755787037036</v>
      </c>
      <c r="K2336">
        <v>1482862100</v>
      </c>
      <c r="L2336" s="12">
        <f t="shared" si="145"/>
        <v>42731.755787037036</v>
      </c>
      <c r="M2336" t="b">
        <v>0</v>
      </c>
      <c r="N2336">
        <v>108</v>
      </c>
      <c r="O2336" t="b">
        <v>1</v>
      </c>
      <c r="P2336" t="s">
        <v>8285</v>
      </c>
      <c r="Q2336" s="10">
        <f t="shared" si="146"/>
        <v>102.23076923076924</v>
      </c>
      <c r="R2336">
        <f t="shared" si="147"/>
        <v>61.527777777777779</v>
      </c>
      <c r="S2336" t="s">
        <v>8342</v>
      </c>
      <c r="T2336" t="s">
        <v>8343</v>
      </c>
    </row>
    <row r="2337" spans="1:20" ht="43.5" x14ac:dyDescent="0.3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 s="9">
        <f t="shared" si="144"/>
        <v>41686.762638888889</v>
      </c>
      <c r="K2337">
        <v>1389982692</v>
      </c>
      <c r="L2337" s="12">
        <f t="shared" si="145"/>
        <v>41656.762638888889</v>
      </c>
      <c r="M2337" t="b">
        <v>1</v>
      </c>
      <c r="N2337">
        <v>105</v>
      </c>
      <c r="O2337" t="b">
        <v>1</v>
      </c>
      <c r="P2337" t="s">
        <v>8276</v>
      </c>
      <c r="Q2337" s="10">
        <f t="shared" si="146"/>
        <v>125.41538461538462</v>
      </c>
      <c r="R2337">
        <f t="shared" si="147"/>
        <v>77.638095238095232</v>
      </c>
      <c r="S2337" t="s">
        <v>8329</v>
      </c>
      <c r="T2337" t="s">
        <v>8330</v>
      </c>
    </row>
    <row r="2338" spans="1:20" ht="43.5" x14ac:dyDescent="0.3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 s="9">
        <f t="shared" si="144"/>
        <v>41815.083333333336</v>
      </c>
      <c r="K2338">
        <v>1401196766</v>
      </c>
      <c r="L2338" s="12">
        <f t="shared" si="145"/>
        <v>41786.555162037039</v>
      </c>
      <c r="M2338" t="b">
        <v>1</v>
      </c>
      <c r="N2338">
        <v>190</v>
      </c>
      <c r="O2338" t="b">
        <v>1</v>
      </c>
      <c r="P2338" t="s">
        <v>8276</v>
      </c>
      <c r="Q2338" s="10">
        <f t="shared" si="146"/>
        <v>154.93846153846152</v>
      </c>
      <c r="R2338">
        <f t="shared" si="147"/>
        <v>53.005263157894738</v>
      </c>
      <c r="S2338" t="s">
        <v>8329</v>
      </c>
      <c r="T2338" t="s">
        <v>8330</v>
      </c>
    </row>
    <row r="2339" spans="1:20" ht="43.5" x14ac:dyDescent="0.3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 s="9">
        <f t="shared" si="144"/>
        <v>41800.356249999997</v>
      </c>
      <c r="K2339">
        <v>1399996024</v>
      </c>
      <c r="L2339" s="12">
        <f t="shared" si="145"/>
        <v>41772.657685185186</v>
      </c>
      <c r="M2339" t="b">
        <v>1</v>
      </c>
      <c r="N2339">
        <v>269</v>
      </c>
      <c r="O2339" t="b">
        <v>1</v>
      </c>
      <c r="P2339" t="s">
        <v>8285</v>
      </c>
      <c r="Q2339" s="10">
        <f t="shared" si="146"/>
        <v>277.93846153846158</v>
      </c>
      <c r="R2339">
        <f t="shared" si="147"/>
        <v>67.159851301115239</v>
      </c>
      <c r="S2339" t="s">
        <v>8342</v>
      </c>
      <c r="T2339" t="s">
        <v>8343</v>
      </c>
    </row>
    <row r="2340" spans="1:20" ht="29" x14ac:dyDescent="0.3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 s="9">
        <f t="shared" si="144"/>
        <v>41817.919722222221</v>
      </c>
      <c r="K2340">
        <v>1401401064</v>
      </c>
      <c r="L2340" s="12">
        <f t="shared" si="145"/>
        <v>41788.919722222221</v>
      </c>
      <c r="M2340" t="b">
        <v>0</v>
      </c>
      <c r="N2340">
        <v>16</v>
      </c>
      <c r="O2340" t="b">
        <v>0</v>
      </c>
      <c r="P2340" t="s">
        <v>8293</v>
      </c>
      <c r="Q2340" s="10">
        <f t="shared" si="146"/>
        <v>33.784615384615385</v>
      </c>
      <c r="R2340">
        <f t="shared" si="147"/>
        <v>137.25</v>
      </c>
      <c r="S2340" t="s">
        <v>8329</v>
      </c>
      <c r="T2340" t="s">
        <v>8351</v>
      </c>
    </row>
    <row r="2341" spans="1:20" ht="43.5" x14ac:dyDescent="0.3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 s="9">
        <f t="shared" si="144"/>
        <v>42554.318703703699</v>
      </c>
      <c r="K2341">
        <v>1464939536</v>
      </c>
      <c r="L2341" s="12">
        <f t="shared" si="145"/>
        <v>42524.318703703699</v>
      </c>
      <c r="M2341" t="b">
        <v>0</v>
      </c>
      <c r="N2341">
        <v>23</v>
      </c>
      <c r="O2341" t="b">
        <v>0</v>
      </c>
      <c r="P2341" t="s">
        <v>8285</v>
      </c>
      <c r="Q2341" s="10">
        <f t="shared" si="146"/>
        <v>13.307692307692307</v>
      </c>
      <c r="R2341">
        <f t="shared" si="147"/>
        <v>37.608695652173914</v>
      </c>
      <c r="S2341" t="s">
        <v>8342</v>
      </c>
      <c r="T2341" t="s">
        <v>8343</v>
      </c>
    </row>
    <row r="2342" spans="1:20" ht="58" x14ac:dyDescent="0.3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 s="9">
        <f t="shared" si="144"/>
        <v>41763.716435185182</v>
      </c>
      <c r="K2342">
        <v>1396631500</v>
      </c>
      <c r="L2342" s="12">
        <f t="shared" si="145"/>
        <v>41733.716435185182</v>
      </c>
      <c r="M2342" t="b">
        <v>0</v>
      </c>
      <c r="N2342">
        <v>48</v>
      </c>
      <c r="O2342" t="b">
        <v>0</v>
      </c>
      <c r="P2342" t="s">
        <v>8283</v>
      </c>
      <c r="Q2342" s="10">
        <f t="shared" si="146"/>
        <v>42.892307692307689</v>
      </c>
      <c r="R2342">
        <f t="shared" si="147"/>
        <v>58.083333333333336</v>
      </c>
      <c r="S2342" t="s">
        <v>8337</v>
      </c>
      <c r="T2342" t="s">
        <v>8339</v>
      </c>
    </row>
    <row r="2343" spans="1:20" ht="58" x14ac:dyDescent="0.3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 s="9">
        <f t="shared" si="144"/>
        <v>41963.825243055559</v>
      </c>
      <c r="K2343">
        <v>1413053301</v>
      </c>
      <c r="L2343" s="12">
        <f t="shared" si="145"/>
        <v>41923.783576388887</v>
      </c>
      <c r="M2343" t="b">
        <v>0</v>
      </c>
      <c r="N2343">
        <v>95</v>
      </c>
      <c r="O2343" t="b">
        <v>0</v>
      </c>
      <c r="P2343" t="s">
        <v>8283</v>
      </c>
      <c r="Q2343" s="10">
        <f t="shared" si="146"/>
        <v>71.784615384615378</v>
      </c>
      <c r="R2343">
        <f t="shared" si="147"/>
        <v>49.11578947368421</v>
      </c>
      <c r="S2343" t="s">
        <v>8337</v>
      </c>
      <c r="T2343" t="s">
        <v>8339</v>
      </c>
    </row>
    <row r="2344" spans="1:20" ht="43.5" x14ac:dyDescent="0.3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 s="9">
        <f t="shared" si="144"/>
        <v>41877.930694444447</v>
      </c>
      <c r="K2344">
        <v>1406499612</v>
      </c>
      <c r="L2344" s="12">
        <f t="shared" si="145"/>
        <v>41847.930694444447</v>
      </c>
      <c r="M2344" t="b">
        <v>0</v>
      </c>
      <c r="N2344">
        <v>0</v>
      </c>
      <c r="O2344" t="b">
        <v>0</v>
      </c>
      <c r="P2344" t="s">
        <v>8296</v>
      </c>
      <c r="Q2344" s="10">
        <f t="shared" si="146"/>
        <v>0</v>
      </c>
      <c r="R2344" t="e">
        <f t="shared" si="147"/>
        <v>#DIV/0!</v>
      </c>
      <c r="S2344" t="s">
        <v>8342</v>
      </c>
      <c r="T2344" t="s">
        <v>8354</v>
      </c>
    </row>
    <row r="2345" spans="1:20" ht="43.5" x14ac:dyDescent="0.3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 s="9">
        <f t="shared" si="144"/>
        <v>42114.201388888891</v>
      </c>
      <c r="K2345">
        <v>1426711505</v>
      </c>
      <c r="L2345" s="12">
        <f t="shared" si="145"/>
        <v>42081.864641203705</v>
      </c>
      <c r="M2345" t="b">
        <v>0</v>
      </c>
      <c r="N2345">
        <v>48</v>
      </c>
      <c r="O2345" t="b">
        <v>1</v>
      </c>
      <c r="P2345" t="s">
        <v>8300</v>
      </c>
      <c r="Q2345" s="10">
        <f t="shared" si="146"/>
        <v>100</v>
      </c>
      <c r="R2345">
        <f t="shared" si="147"/>
        <v>135.41666666666666</v>
      </c>
      <c r="S2345" t="s">
        <v>8329</v>
      </c>
      <c r="T2345" t="s">
        <v>8358</v>
      </c>
    </row>
    <row r="2346" spans="1:20" ht="58" x14ac:dyDescent="0.3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 s="9">
        <f t="shared" si="144"/>
        <v>42285.165972222225</v>
      </c>
      <c r="K2346">
        <v>1439392406</v>
      </c>
      <c r="L2346" s="12">
        <f t="shared" si="145"/>
        <v>42228.634328703702</v>
      </c>
      <c r="M2346" t="b">
        <v>0</v>
      </c>
      <c r="N2346">
        <v>150</v>
      </c>
      <c r="O2346" t="b">
        <v>1</v>
      </c>
      <c r="P2346" t="s">
        <v>8300</v>
      </c>
      <c r="Q2346" s="10">
        <f t="shared" si="146"/>
        <v>100.84615384615385</v>
      </c>
      <c r="R2346">
        <f t="shared" si="147"/>
        <v>43.7</v>
      </c>
      <c r="S2346" t="s">
        <v>8329</v>
      </c>
      <c r="T2346" t="s">
        <v>8358</v>
      </c>
    </row>
    <row r="2347" spans="1:20" ht="43.5" x14ac:dyDescent="0.3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 s="9">
        <f t="shared" si="144"/>
        <v>42264.105462962965</v>
      </c>
      <c r="K2347">
        <v>1439865112</v>
      </c>
      <c r="L2347" s="12">
        <f t="shared" si="145"/>
        <v>42234.105462962965</v>
      </c>
      <c r="M2347" t="b">
        <v>0</v>
      </c>
      <c r="N2347">
        <v>2</v>
      </c>
      <c r="O2347" t="b">
        <v>0</v>
      </c>
      <c r="P2347" t="s">
        <v>8284</v>
      </c>
      <c r="Q2347" s="10">
        <f t="shared" si="146"/>
        <v>2.2307692307692308</v>
      </c>
      <c r="R2347">
        <f t="shared" si="147"/>
        <v>72.5</v>
      </c>
      <c r="S2347" t="s">
        <v>8340</v>
      </c>
      <c r="T2347" t="s">
        <v>8341</v>
      </c>
    </row>
    <row r="2348" spans="1:20" ht="29" x14ac:dyDescent="0.3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 s="9">
        <f t="shared" si="144"/>
        <v>42283.928530092591</v>
      </c>
      <c r="K2348">
        <v>1441577825</v>
      </c>
      <c r="L2348" s="12">
        <f t="shared" si="145"/>
        <v>42253.928530092591</v>
      </c>
      <c r="M2348" t="b">
        <v>0</v>
      </c>
      <c r="N2348">
        <v>31</v>
      </c>
      <c r="O2348" t="b">
        <v>1</v>
      </c>
      <c r="P2348" t="s">
        <v>8271</v>
      </c>
      <c r="Q2348" s="10">
        <f t="shared" si="146"/>
        <v>100.07692307692308</v>
      </c>
      <c r="R2348">
        <f t="shared" si="147"/>
        <v>209.83870967741936</v>
      </c>
      <c r="S2348" t="s">
        <v>8321</v>
      </c>
      <c r="T2348" t="s">
        <v>8322</v>
      </c>
    </row>
    <row r="2349" spans="1:20" ht="43.5" x14ac:dyDescent="0.3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 s="9">
        <f t="shared" si="144"/>
        <v>40544.207638888889</v>
      </c>
      <c r="K2349">
        <v>1288968886</v>
      </c>
      <c r="L2349" s="12">
        <f t="shared" si="145"/>
        <v>40487.621365740742</v>
      </c>
      <c r="M2349" t="b">
        <v>1</v>
      </c>
      <c r="N2349">
        <v>141</v>
      </c>
      <c r="O2349" t="b">
        <v>1</v>
      </c>
      <c r="P2349" t="s">
        <v>8276</v>
      </c>
      <c r="Q2349" s="10">
        <f t="shared" si="146"/>
        <v>198.85074626865671</v>
      </c>
      <c r="R2349">
        <f t="shared" si="147"/>
        <v>94.489361702127653</v>
      </c>
      <c r="S2349" t="s">
        <v>8329</v>
      </c>
      <c r="T2349" t="s">
        <v>8330</v>
      </c>
    </row>
    <row r="2350" spans="1:20" ht="43.5" x14ac:dyDescent="0.3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 s="9">
        <f t="shared" si="144"/>
        <v>42175.795983796299</v>
      </c>
      <c r="K2350">
        <v>1430939173</v>
      </c>
      <c r="L2350" s="12">
        <f t="shared" si="145"/>
        <v>42130.795983796299</v>
      </c>
      <c r="M2350" t="b">
        <v>0</v>
      </c>
      <c r="N2350">
        <v>3</v>
      </c>
      <c r="O2350" t="b">
        <v>0</v>
      </c>
      <c r="P2350" t="s">
        <v>8275</v>
      </c>
      <c r="Q2350" s="10">
        <f t="shared" si="146"/>
        <v>2.2388059701492535</v>
      </c>
      <c r="R2350">
        <f t="shared" si="147"/>
        <v>50</v>
      </c>
      <c r="S2350" t="s">
        <v>8326</v>
      </c>
      <c r="T2350" t="s">
        <v>8328</v>
      </c>
    </row>
    <row r="2351" spans="1:20" ht="43.5" x14ac:dyDescent="0.3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 s="9">
        <f t="shared" si="144"/>
        <v>42185.65625</v>
      </c>
      <c r="K2351">
        <v>1433006765</v>
      </c>
      <c r="L2351" s="12">
        <f t="shared" si="145"/>
        <v>42154.726446759261</v>
      </c>
      <c r="M2351" t="b">
        <v>0</v>
      </c>
      <c r="N2351">
        <v>0</v>
      </c>
      <c r="O2351" t="b">
        <v>0</v>
      </c>
      <c r="P2351" t="s">
        <v>8284</v>
      </c>
      <c r="Q2351" s="10">
        <f t="shared" si="146"/>
        <v>0</v>
      </c>
      <c r="R2351" t="e">
        <f t="shared" si="147"/>
        <v>#DIV/0!</v>
      </c>
      <c r="S2351" t="s">
        <v>8340</v>
      </c>
      <c r="T2351" t="s">
        <v>8341</v>
      </c>
    </row>
    <row r="2352" spans="1:20" ht="43.5" x14ac:dyDescent="0.3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 s="9">
        <f t="shared" si="144"/>
        <v>41990.332638888889</v>
      </c>
      <c r="K2352">
        <v>1415343874</v>
      </c>
      <c r="L2352" s="12">
        <f t="shared" si="145"/>
        <v>41950.29483796296</v>
      </c>
      <c r="M2352" t="b">
        <v>0</v>
      </c>
      <c r="N2352">
        <v>65</v>
      </c>
      <c r="O2352" t="b">
        <v>1</v>
      </c>
      <c r="P2352" t="s">
        <v>8276</v>
      </c>
      <c r="Q2352" s="10">
        <f t="shared" si="146"/>
        <v>101.72463768115942</v>
      </c>
      <c r="R2352">
        <f t="shared" si="147"/>
        <v>107.98461538461538</v>
      </c>
      <c r="S2352" t="s">
        <v>8329</v>
      </c>
      <c r="T2352" t="s">
        <v>8330</v>
      </c>
    </row>
    <row r="2353" spans="1:20" ht="58" x14ac:dyDescent="0.3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 s="9">
        <f t="shared" si="144"/>
        <v>42131.758587962962</v>
      </c>
      <c r="K2353">
        <v>1428430342</v>
      </c>
      <c r="L2353" s="12">
        <f t="shared" si="145"/>
        <v>42101.758587962962</v>
      </c>
      <c r="M2353" t="b">
        <v>0</v>
      </c>
      <c r="N2353">
        <v>70</v>
      </c>
      <c r="O2353" t="b">
        <v>1</v>
      </c>
      <c r="P2353" t="s">
        <v>8276</v>
      </c>
      <c r="Q2353" s="10">
        <f t="shared" si="146"/>
        <v>107.08672667523933</v>
      </c>
      <c r="R2353">
        <f t="shared" si="147"/>
        <v>107.07142857142857</v>
      </c>
      <c r="S2353" t="s">
        <v>8329</v>
      </c>
      <c r="T2353" t="s">
        <v>8330</v>
      </c>
    </row>
    <row r="2354" spans="1:20" ht="43.5" x14ac:dyDescent="0.3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 s="9">
        <f t="shared" si="144"/>
        <v>41862.249305555553</v>
      </c>
      <c r="K2354">
        <v>1405453354</v>
      </c>
      <c r="L2354" s="12">
        <f t="shared" si="145"/>
        <v>41835.821226851855</v>
      </c>
      <c r="M2354" t="b">
        <v>0</v>
      </c>
      <c r="N2354">
        <v>57</v>
      </c>
      <c r="O2354" t="b">
        <v>1</v>
      </c>
      <c r="P2354" t="s">
        <v>8266</v>
      </c>
      <c r="Q2354" s="10">
        <f t="shared" si="146"/>
        <v>107.52857142857141</v>
      </c>
      <c r="R2354">
        <f t="shared" si="147"/>
        <v>132.05263157894737</v>
      </c>
      <c r="S2354" t="s">
        <v>8314</v>
      </c>
      <c r="T2354" t="s">
        <v>8316</v>
      </c>
    </row>
    <row r="2355" spans="1:20" ht="29" x14ac:dyDescent="0.3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 s="9">
        <f t="shared" si="144"/>
        <v>42012.762499999997</v>
      </c>
      <c r="K2355">
        <v>1417026340</v>
      </c>
      <c r="L2355" s="12">
        <f t="shared" si="145"/>
        <v>41969.767824074079</v>
      </c>
      <c r="M2355" t="b">
        <v>0</v>
      </c>
      <c r="N2355">
        <v>0</v>
      </c>
      <c r="O2355" t="b">
        <v>0</v>
      </c>
      <c r="P2355" t="s">
        <v>8267</v>
      </c>
      <c r="Q2355" s="10">
        <f t="shared" si="146"/>
        <v>0</v>
      </c>
      <c r="R2355" t="e">
        <f t="shared" si="147"/>
        <v>#DIV/0!</v>
      </c>
      <c r="S2355" t="s">
        <v>8314</v>
      </c>
      <c r="T2355" t="s">
        <v>8317</v>
      </c>
    </row>
    <row r="2356" spans="1:20" ht="43.5" x14ac:dyDescent="0.3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 s="9">
        <f t="shared" si="144"/>
        <v>41811.165972222225</v>
      </c>
      <c r="K2356">
        <v>1400704672</v>
      </c>
      <c r="L2356" s="12">
        <f t="shared" si="145"/>
        <v>41780.859629629631</v>
      </c>
      <c r="M2356" t="b">
        <v>0</v>
      </c>
      <c r="N2356">
        <v>113</v>
      </c>
      <c r="O2356" t="b">
        <v>1</v>
      </c>
      <c r="P2356" t="s">
        <v>8269</v>
      </c>
      <c r="Q2356" s="10">
        <f t="shared" si="146"/>
        <v>110.16142857142856</v>
      </c>
      <c r="R2356">
        <f t="shared" si="147"/>
        <v>68.24159292035398</v>
      </c>
      <c r="S2356" t="s">
        <v>8314</v>
      </c>
      <c r="T2356" t="s">
        <v>8319</v>
      </c>
    </row>
    <row r="2357" spans="1:20" ht="43.5" x14ac:dyDescent="0.3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 s="9">
        <f t="shared" si="144"/>
        <v>42651.31858796296</v>
      </c>
      <c r="K2357">
        <v>1470728326</v>
      </c>
      <c r="L2357" s="12">
        <f t="shared" si="145"/>
        <v>42591.31858796296</v>
      </c>
      <c r="M2357" t="b">
        <v>0</v>
      </c>
      <c r="N2357">
        <v>0</v>
      </c>
      <c r="O2357" t="b">
        <v>0</v>
      </c>
      <c r="P2357" t="s">
        <v>8270</v>
      </c>
      <c r="Q2357" s="10">
        <f t="shared" si="146"/>
        <v>0</v>
      </c>
      <c r="R2357" t="e">
        <f t="shared" si="147"/>
        <v>#DIV/0!</v>
      </c>
      <c r="S2357" t="s">
        <v>8314</v>
      </c>
      <c r="T2357" t="s">
        <v>8320</v>
      </c>
    </row>
    <row r="2358" spans="1:20" ht="43.5" x14ac:dyDescent="0.3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 s="9">
        <f t="shared" si="144"/>
        <v>42201.827604166669</v>
      </c>
      <c r="K2358">
        <v>1434484305</v>
      </c>
      <c r="L2358" s="12">
        <f t="shared" si="145"/>
        <v>42171.827604166669</v>
      </c>
      <c r="M2358" t="b">
        <v>0</v>
      </c>
      <c r="N2358">
        <v>0</v>
      </c>
      <c r="O2358" t="b">
        <v>0</v>
      </c>
      <c r="P2358" t="s">
        <v>8270</v>
      </c>
      <c r="Q2358" s="10">
        <f t="shared" si="146"/>
        <v>0</v>
      </c>
      <c r="R2358" t="e">
        <f t="shared" si="147"/>
        <v>#DIV/0!</v>
      </c>
      <c r="S2358" t="s">
        <v>8314</v>
      </c>
      <c r="T2358" t="s">
        <v>8320</v>
      </c>
    </row>
    <row r="2359" spans="1:20" ht="43.5" x14ac:dyDescent="0.3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 s="9">
        <f t="shared" si="144"/>
        <v>41974</v>
      </c>
      <c r="K2359">
        <v>1414511307</v>
      </c>
      <c r="L2359" s="12">
        <f t="shared" si="145"/>
        <v>41940.658645833333</v>
      </c>
      <c r="M2359" t="b">
        <v>0</v>
      </c>
      <c r="N2359">
        <v>16</v>
      </c>
      <c r="O2359" t="b">
        <v>0</v>
      </c>
      <c r="P2359" t="s">
        <v>8273</v>
      </c>
      <c r="Q2359" s="10">
        <f t="shared" si="146"/>
        <v>10.214285714285715</v>
      </c>
      <c r="R2359">
        <f t="shared" si="147"/>
        <v>44.6875</v>
      </c>
      <c r="S2359" t="s">
        <v>8323</v>
      </c>
      <c r="T2359" t="s">
        <v>8325</v>
      </c>
    </row>
    <row r="2360" spans="1:20" ht="58" x14ac:dyDescent="0.3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 s="9">
        <f t="shared" si="144"/>
        <v>40724.638460648144</v>
      </c>
      <c r="K2360">
        <v>1306855163</v>
      </c>
      <c r="L2360" s="12">
        <f t="shared" si="145"/>
        <v>40694.638460648144</v>
      </c>
      <c r="M2360" t="b">
        <v>0</v>
      </c>
      <c r="N2360">
        <v>143</v>
      </c>
      <c r="O2360" t="b">
        <v>1</v>
      </c>
      <c r="P2360" t="s">
        <v>8274</v>
      </c>
      <c r="Q2360" s="10">
        <f t="shared" si="146"/>
        <v>105.47157142857144</v>
      </c>
      <c r="R2360">
        <f t="shared" si="147"/>
        <v>51.62944055944056</v>
      </c>
      <c r="S2360" t="s">
        <v>8326</v>
      </c>
      <c r="T2360" t="s">
        <v>8327</v>
      </c>
    </row>
    <row r="2361" spans="1:20" ht="43.5" x14ac:dyDescent="0.3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 s="9">
        <f t="shared" si="144"/>
        <v>42019.454166666663</v>
      </c>
      <c r="K2361">
        <v>1418649019</v>
      </c>
      <c r="L2361" s="12">
        <f t="shared" si="145"/>
        <v>41988.548831018517</v>
      </c>
      <c r="M2361" t="b">
        <v>0</v>
      </c>
      <c r="N2361">
        <v>55</v>
      </c>
      <c r="O2361" t="b">
        <v>1</v>
      </c>
      <c r="P2361" t="s">
        <v>8274</v>
      </c>
      <c r="Q2361" s="10">
        <f t="shared" si="146"/>
        <v>100.04285714285714</v>
      </c>
      <c r="R2361">
        <f t="shared" si="147"/>
        <v>127.32727272727273</v>
      </c>
      <c r="S2361" t="s">
        <v>8326</v>
      </c>
      <c r="T2361" t="s">
        <v>8327</v>
      </c>
    </row>
    <row r="2362" spans="1:20" ht="43.5" x14ac:dyDescent="0.3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 s="9">
        <f t="shared" si="144"/>
        <v>41931.542638888888</v>
      </c>
      <c r="K2362">
        <v>1411131684</v>
      </c>
      <c r="L2362" s="12">
        <f t="shared" si="145"/>
        <v>41901.542638888888</v>
      </c>
      <c r="M2362" t="b">
        <v>0</v>
      </c>
      <c r="N2362">
        <v>44</v>
      </c>
      <c r="O2362" t="b">
        <v>0</v>
      </c>
      <c r="P2362" t="s">
        <v>8275</v>
      </c>
      <c r="Q2362" s="10">
        <f t="shared" si="146"/>
        <v>36.014285714285712</v>
      </c>
      <c r="R2362">
        <f t="shared" si="147"/>
        <v>57.295454545454547</v>
      </c>
      <c r="S2362" t="s">
        <v>8326</v>
      </c>
      <c r="T2362" t="s">
        <v>8328</v>
      </c>
    </row>
    <row r="2363" spans="1:20" ht="43.5" x14ac:dyDescent="0.3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 s="9">
        <f t="shared" si="144"/>
        <v>42288.208333333328</v>
      </c>
      <c r="K2363">
        <v>1441297645</v>
      </c>
      <c r="L2363" s="12">
        <f t="shared" si="145"/>
        <v>42250.685706018514</v>
      </c>
      <c r="M2363" t="b">
        <v>0</v>
      </c>
      <c r="N2363">
        <v>57</v>
      </c>
      <c r="O2363" t="b">
        <v>0</v>
      </c>
      <c r="P2363" t="s">
        <v>8275</v>
      </c>
      <c r="Q2363" s="10">
        <f t="shared" si="146"/>
        <v>51.4</v>
      </c>
      <c r="R2363">
        <f t="shared" si="147"/>
        <v>63.122807017543863</v>
      </c>
      <c r="S2363" t="s">
        <v>8326</v>
      </c>
      <c r="T2363" t="s">
        <v>8328</v>
      </c>
    </row>
    <row r="2364" spans="1:20" ht="29" x14ac:dyDescent="0.3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 s="9">
        <f t="shared" si="144"/>
        <v>41373.270833333336</v>
      </c>
      <c r="K2364">
        <v>1362776043</v>
      </c>
      <c r="L2364" s="12">
        <f t="shared" si="145"/>
        <v>41341.870868055557</v>
      </c>
      <c r="M2364" t="b">
        <v>0</v>
      </c>
      <c r="N2364">
        <v>205</v>
      </c>
      <c r="O2364" t="b">
        <v>1</v>
      </c>
      <c r="P2364" t="s">
        <v>8276</v>
      </c>
      <c r="Q2364" s="10">
        <f t="shared" si="146"/>
        <v>115.12214285714286</v>
      </c>
      <c r="R2364">
        <f t="shared" si="147"/>
        <v>39.31</v>
      </c>
      <c r="S2364" t="s">
        <v>8329</v>
      </c>
      <c r="T2364" t="s">
        <v>8330</v>
      </c>
    </row>
    <row r="2365" spans="1:20" ht="58" x14ac:dyDescent="0.3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 s="9">
        <f t="shared" si="144"/>
        <v>40367.944444444445</v>
      </c>
      <c r="K2365">
        <v>1276043330</v>
      </c>
      <c r="L2365" s="12">
        <f t="shared" si="145"/>
        <v>40338.02002314815</v>
      </c>
      <c r="M2365" t="b">
        <v>0</v>
      </c>
      <c r="N2365">
        <v>0</v>
      </c>
      <c r="O2365" t="b">
        <v>0</v>
      </c>
      <c r="P2365" t="s">
        <v>8278</v>
      </c>
      <c r="Q2365" s="10">
        <f t="shared" si="146"/>
        <v>0</v>
      </c>
      <c r="R2365" t="e">
        <f t="shared" si="147"/>
        <v>#DIV/0!</v>
      </c>
      <c r="S2365" t="s">
        <v>8329</v>
      </c>
      <c r="T2365" t="s">
        <v>8332</v>
      </c>
    </row>
    <row r="2366" spans="1:20" ht="43.5" x14ac:dyDescent="0.3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 s="9">
        <f t="shared" si="144"/>
        <v>41154.479722222226</v>
      </c>
      <c r="K2366">
        <v>1343993448</v>
      </c>
      <c r="L2366" s="12">
        <f t="shared" si="145"/>
        <v>41124.479722222226</v>
      </c>
      <c r="M2366" t="b">
        <v>0</v>
      </c>
      <c r="N2366">
        <v>1</v>
      </c>
      <c r="O2366" t="b">
        <v>0</v>
      </c>
      <c r="P2366" t="s">
        <v>8278</v>
      </c>
      <c r="Q2366" s="10">
        <f t="shared" si="146"/>
        <v>0.35714285714285715</v>
      </c>
      <c r="R2366">
        <f t="shared" si="147"/>
        <v>25</v>
      </c>
      <c r="S2366" t="s">
        <v>8329</v>
      </c>
      <c r="T2366" t="s">
        <v>8332</v>
      </c>
    </row>
    <row r="2367" spans="1:20" ht="58" x14ac:dyDescent="0.3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 s="9">
        <f t="shared" si="144"/>
        <v>42460.365925925929</v>
      </c>
      <c r="K2367">
        <v>1456480016</v>
      </c>
      <c r="L2367" s="12">
        <f t="shared" si="145"/>
        <v>42426.407592592594</v>
      </c>
      <c r="M2367" t="b">
        <v>1</v>
      </c>
      <c r="N2367">
        <v>122</v>
      </c>
      <c r="O2367" t="b">
        <v>1</v>
      </c>
      <c r="P2367" t="s">
        <v>8280</v>
      </c>
      <c r="Q2367" s="10">
        <f t="shared" si="146"/>
        <v>100.00828571428571</v>
      </c>
      <c r="R2367">
        <f t="shared" si="147"/>
        <v>57.381803278688523</v>
      </c>
      <c r="S2367" t="s">
        <v>8329</v>
      </c>
      <c r="T2367" t="s">
        <v>8334</v>
      </c>
    </row>
    <row r="2368" spans="1:20" ht="43.5" x14ac:dyDescent="0.3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 s="9">
        <f t="shared" si="144"/>
        <v>42068.852083333331</v>
      </c>
      <c r="K2368">
        <v>1420668801</v>
      </c>
      <c r="L2368" s="12">
        <f t="shared" si="145"/>
        <v>42011.925937499997</v>
      </c>
      <c r="M2368" t="b">
        <v>0</v>
      </c>
      <c r="N2368">
        <v>2</v>
      </c>
      <c r="O2368" t="b">
        <v>0</v>
      </c>
      <c r="P2368" t="s">
        <v>8281</v>
      </c>
      <c r="Q2368" s="10">
        <f t="shared" si="146"/>
        <v>8.5714285714285715E-2</v>
      </c>
      <c r="R2368">
        <f t="shared" si="147"/>
        <v>3</v>
      </c>
      <c r="S2368" t="s">
        <v>8335</v>
      </c>
      <c r="T2368" t="s">
        <v>8336</v>
      </c>
    </row>
    <row r="2369" spans="1:20" ht="43.5" x14ac:dyDescent="0.3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 s="9">
        <f t="shared" si="144"/>
        <v>41483.743472222224</v>
      </c>
      <c r="K2369">
        <v>1373305836</v>
      </c>
      <c r="L2369" s="12">
        <f t="shared" si="145"/>
        <v>41463.743472222224</v>
      </c>
      <c r="M2369" t="b">
        <v>1</v>
      </c>
      <c r="N2369">
        <v>74</v>
      </c>
      <c r="O2369" t="b">
        <v>1</v>
      </c>
      <c r="P2369" t="s">
        <v>8276</v>
      </c>
      <c r="Q2369" s="10">
        <f t="shared" si="146"/>
        <v>110.71428571428572</v>
      </c>
      <c r="R2369">
        <f t="shared" si="147"/>
        <v>104.72972972972973</v>
      </c>
      <c r="S2369" t="s">
        <v>8329</v>
      </c>
      <c r="T2369" t="s">
        <v>8330</v>
      </c>
    </row>
    <row r="2370" spans="1:20" ht="29" x14ac:dyDescent="0.3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 s="9">
        <f t="shared" ref="J2370:J2433" si="148">(((I2370/60)/60)/24)+DATE(1970,1,1)</f>
        <v>41977.063645833332</v>
      </c>
      <c r="K2370">
        <v>1415064699</v>
      </c>
      <c r="L2370" s="12">
        <f t="shared" ref="L2370:L2433" si="149">(((K2370/60)/60)/24)+DATE(1970,1,1)</f>
        <v>41947.063645833332</v>
      </c>
      <c r="M2370" t="b">
        <v>0</v>
      </c>
      <c r="N2370">
        <v>13</v>
      </c>
      <c r="O2370" t="b">
        <v>0</v>
      </c>
      <c r="P2370" t="s">
        <v>8287</v>
      </c>
      <c r="Q2370" s="10">
        <f t="shared" ref="Q2370:Q2433" si="150">(E2370/D2370)*100</f>
        <v>4.5714285714285712</v>
      </c>
      <c r="R2370">
        <f t="shared" ref="R2370:R2433" si="151">E2370/N2370</f>
        <v>24.615384615384617</v>
      </c>
      <c r="S2370" t="s">
        <v>8326</v>
      </c>
      <c r="T2370" t="s">
        <v>8345</v>
      </c>
    </row>
    <row r="2371" spans="1:20" ht="43.5" x14ac:dyDescent="0.3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 s="9">
        <f t="shared" si="148"/>
        <v>42573.192997685182</v>
      </c>
      <c r="K2371">
        <v>1467002275</v>
      </c>
      <c r="L2371" s="12">
        <f t="shared" si="149"/>
        <v>42548.192997685182</v>
      </c>
      <c r="M2371" t="b">
        <v>0</v>
      </c>
      <c r="N2371">
        <v>2</v>
      </c>
      <c r="O2371" t="b">
        <v>0</v>
      </c>
      <c r="P2371" t="s">
        <v>8275</v>
      </c>
      <c r="Q2371" s="10">
        <f t="shared" si="150"/>
        <v>0.7142857142857143</v>
      </c>
      <c r="R2371">
        <f t="shared" si="151"/>
        <v>25</v>
      </c>
      <c r="S2371" t="s">
        <v>8326</v>
      </c>
      <c r="T2371" t="s">
        <v>8328</v>
      </c>
    </row>
    <row r="2372" spans="1:20" ht="43.5" x14ac:dyDescent="0.3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 s="9">
        <f t="shared" si="148"/>
        <v>42026.782060185185</v>
      </c>
      <c r="K2372">
        <v>1418064370</v>
      </c>
      <c r="L2372" s="12">
        <f t="shared" si="149"/>
        <v>41981.782060185185</v>
      </c>
      <c r="M2372" t="b">
        <v>1</v>
      </c>
      <c r="N2372">
        <v>46</v>
      </c>
      <c r="O2372" t="b">
        <v>1</v>
      </c>
      <c r="P2372" t="s">
        <v>8285</v>
      </c>
      <c r="Q2372" s="10">
        <f t="shared" si="150"/>
        <v>102.62857142857142</v>
      </c>
      <c r="R2372">
        <f t="shared" si="151"/>
        <v>156.17391304347825</v>
      </c>
      <c r="S2372" t="s">
        <v>8342</v>
      </c>
      <c r="T2372" t="s">
        <v>8343</v>
      </c>
    </row>
    <row r="2373" spans="1:20" ht="29" x14ac:dyDescent="0.3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 s="9">
        <f t="shared" si="148"/>
        <v>41579.791666666664</v>
      </c>
      <c r="K2373">
        <v>1380470188</v>
      </c>
      <c r="L2373" s="12">
        <f t="shared" si="149"/>
        <v>41546.664212962962</v>
      </c>
      <c r="M2373" t="b">
        <v>0</v>
      </c>
      <c r="N2373">
        <v>158</v>
      </c>
      <c r="O2373" t="b">
        <v>1</v>
      </c>
      <c r="P2373" t="s">
        <v>8276</v>
      </c>
      <c r="Q2373" s="10">
        <f t="shared" si="150"/>
        <v>145.85714285714286</v>
      </c>
      <c r="R2373">
        <f t="shared" si="151"/>
        <v>64.620253164556956</v>
      </c>
      <c r="S2373" t="s">
        <v>8329</v>
      </c>
      <c r="T2373" t="s">
        <v>8330</v>
      </c>
    </row>
    <row r="2374" spans="1:20" ht="58" x14ac:dyDescent="0.3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 s="9">
        <f t="shared" si="148"/>
        <v>42491.866967592592</v>
      </c>
      <c r="K2374">
        <v>1458679706</v>
      </c>
      <c r="L2374" s="12">
        <f t="shared" si="149"/>
        <v>42451.866967592592</v>
      </c>
      <c r="M2374" t="b">
        <v>0</v>
      </c>
      <c r="N2374">
        <v>0</v>
      </c>
      <c r="O2374" t="b">
        <v>0</v>
      </c>
      <c r="P2374" t="s">
        <v>8293</v>
      </c>
      <c r="Q2374" s="10">
        <f t="shared" si="150"/>
        <v>0</v>
      </c>
      <c r="R2374" t="e">
        <f t="shared" si="151"/>
        <v>#DIV/0!</v>
      </c>
      <c r="S2374" t="s">
        <v>8329</v>
      </c>
      <c r="T2374" t="s">
        <v>8351</v>
      </c>
    </row>
    <row r="2375" spans="1:20" ht="43.5" x14ac:dyDescent="0.3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 s="9">
        <f t="shared" si="148"/>
        <v>42726.083333333328</v>
      </c>
      <c r="K2375">
        <v>1479276838</v>
      </c>
      <c r="L2375" s="12">
        <f t="shared" si="149"/>
        <v>42690.259699074071</v>
      </c>
      <c r="M2375" t="b">
        <v>0</v>
      </c>
      <c r="N2375">
        <v>89</v>
      </c>
      <c r="O2375" t="b">
        <v>1</v>
      </c>
      <c r="P2375" t="s">
        <v>8285</v>
      </c>
      <c r="Q2375" s="10">
        <f t="shared" si="150"/>
        <v>114.01428571428571</v>
      </c>
      <c r="R2375">
        <f t="shared" si="151"/>
        <v>89.674157303370791</v>
      </c>
      <c r="S2375" t="s">
        <v>8342</v>
      </c>
      <c r="T2375" t="s">
        <v>8343</v>
      </c>
    </row>
    <row r="2376" spans="1:20" ht="43.5" x14ac:dyDescent="0.3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 s="9">
        <f t="shared" si="148"/>
        <v>41356.94630787037</v>
      </c>
      <c r="K2376">
        <v>1361490161</v>
      </c>
      <c r="L2376" s="12">
        <f t="shared" si="149"/>
        <v>41326.987974537034</v>
      </c>
      <c r="M2376" t="b">
        <v>1</v>
      </c>
      <c r="N2376">
        <v>1356</v>
      </c>
      <c r="O2376" t="b">
        <v>1</v>
      </c>
      <c r="P2376" t="s">
        <v>8295</v>
      </c>
      <c r="Q2376" s="10">
        <f t="shared" si="150"/>
        <v>1435.5717142857143</v>
      </c>
      <c r="R2376">
        <f t="shared" si="151"/>
        <v>74.107684365781708</v>
      </c>
      <c r="S2376" t="s">
        <v>8323</v>
      </c>
      <c r="T2376" t="s">
        <v>8353</v>
      </c>
    </row>
    <row r="2377" spans="1:20" ht="29" x14ac:dyDescent="0.3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 s="9">
        <f t="shared" si="148"/>
        <v>41905.86546296296</v>
      </c>
      <c r="K2377">
        <v>1408481176</v>
      </c>
      <c r="L2377" s="12">
        <f t="shared" si="149"/>
        <v>41870.86546296296</v>
      </c>
      <c r="M2377" t="b">
        <v>0</v>
      </c>
      <c r="N2377">
        <v>107</v>
      </c>
      <c r="O2377" t="b">
        <v>1</v>
      </c>
      <c r="P2377" t="s">
        <v>8279</v>
      </c>
      <c r="Q2377" s="10">
        <f t="shared" si="150"/>
        <v>104.85714285714285</v>
      </c>
      <c r="R2377">
        <f t="shared" si="151"/>
        <v>68.598130841121488</v>
      </c>
      <c r="S2377" t="s">
        <v>8329</v>
      </c>
      <c r="T2377" t="s">
        <v>8333</v>
      </c>
    </row>
    <row r="2378" spans="1:20" ht="43.5" x14ac:dyDescent="0.3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 s="9">
        <f t="shared" si="148"/>
        <v>42718.875902777778</v>
      </c>
      <c r="K2378">
        <v>1479157278</v>
      </c>
      <c r="L2378" s="12">
        <f t="shared" si="149"/>
        <v>42688.875902777778</v>
      </c>
      <c r="M2378" t="b">
        <v>0</v>
      </c>
      <c r="N2378">
        <v>128</v>
      </c>
      <c r="O2378" t="b">
        <v>1</v>
      </c>
      <c r="P2378" t="s">
        <v>8297</v>
      </c>
      <c r="Q2378" s="10">
        <f t="shared" si="150"/>
        <v>107.21428571428571</v>
      </c>
      <c r="R2378">
        <f t="shared" si="151"/>
        <v>58.6328125</v>
      </c>
      <c r="S2378" t="s">
        <v>8337</v>
      </c>
      <c r="T2378" t="s">
        <v>8355</v>
      </c>
    </row>
    <row r="2379" spans="1:20" ht="43.5" x14ac:dyDescent="0.3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 s="9">
        <f t="shared" si="148"/>
        <v>40962.731782407405</v>
      </c>
      <c r="K2379">
        <v>1326994426</v>
      </c>
      <c r="L2379" s="12">
        <f t="shared" si="149"/>
        <v>40927.731782407405</v>
      </c>
      <c r="M2379" t="b">
        <v>0</v>
      </c>
      <c r="N2379">
        <v>145</v>
      </c>
      <c r="O2379" t="b">
        <v>1</v>
      </c>
      <c r="P2379" t="s">
        <v>8276</v>
      </c>
      <c r="Q2379" s="10">
        <f t="shared" si="150"/>
        <v>149.07142857142856</v>
      </c>
      <c r="R2379">
        <f t="shared" si="151"/>
        <v>71.965517241379317</v>
      </c>
      <c r="S2379" t="s">
        <v>8329</v>
      </c>
      <c r="T2379" t="s">
        <v>8330</v>
      </c>
    </row>
    <row r="2380" spans="1:20" ht="58" x14ac:dyDescent="0.3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 s="9">
        <f t="shared" si="148"/>
        <v>42077.014074074075</v>
      </c>
      <c r="K2380">
        <v>1423704016</v>
      </c>
      <c r="L2380" s="12">
        <f t="shared" si="149"/>
        <v>42047.05574074074</v>
      </c>
      <c r="M2380" t="b">
        <v>0</v>
      </c>
      <c r="N2380">
        <v>0</v>
      </c>
      <c r="O2380" t="b">
        <v>0</v>
      </c>
      <c r="P2380" t="s">
        <v>8299</v>
      </c>
      <c r="Q2380" s="10">
        <f t="shared" si="150"/>
        <v>0</v>
      </c>
      <c r="R2380" t="e">
        <f t="shared" si="151"/>
        <v>#DIV/0!</v>
      </c>
      <c r="S2380" t="s">
        <v>8340</v>
      </c>
      <c r="T2380" t="s">
        <v>8357</v>
      </c>
    </row>
    <row r="2381" spans="1:20" ht="43.5" x14ac:dyDescent="0.3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 s="9">
        <f t="shared" si="148"/>
        <v>42774.903182870374</v>
      </c>
      <c r="K2381">
        <v>1483998035</v>
      </c>
      <c r="L2381" s="12">
        <f t="shared" si="149"/>
        <v>42744.903182870374</v>
      </c>
      <c r="M2381" t="b">
        <v>0</v>
      </c>
      <c r="N2381">
        <v>2</v>
      </c>
      <c r="O2381" t="b">
        <v>0</v>
      </c>
      <c r="P2381" t="s">
        <v>8284</v>
      </c>
      <c r="Q2381" s="10">
        <f t="shared" si="150"/>
        <v>0.84285714285714297</v>
      </c>
      <c r="R2381">
        <f t="shared" si="151"/>
        <v>29.5</v>
      </c>
      <c r="S2381" t="s">
        <v>8340</v>
      </c>
      <c r="T2381" t="s">
        <v>8341</v>
      </c>
    </row>
    <row r="2382" spans="1:20" ht="43.5" x14ac:dyDescent="0.3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 s="9">
        <f t="shared" si="148"/>
        <v>40997.573182870372</v>
      </c>
      <c r="K2382">
        <v>1330440323</v>
      </c>
      <c r="L2382" s="12">
        <f t="shared" si="149"/>
        <v>40967.614849537036</v>
      </c>
      <c r="M2382" t="b">
        <v>0</v>
      </c>
      <c r="N2382">
        <v>34</v>
      </c>
      <c r="O2382" t="b">
        <v>0</v>
      </c>
      <c r="P2382" t="s">
        <v>8304</v>
      </c>
      <c r="Q2382" s="10">
        <f t="shared" si="150"/>
        <v>14.314285714285715</v>
      </c>
      <c r="R2382">
        <f t="shared" si="151"/>
        <v>29.470588235294116</v>
      </c>
      <c r="S2382" t="s">
        <v>8326</v>
      </c>
      <c r="T2382" t="s">
        <v>8362</v>
      </c>
    </row>
    <row r="2383" spans="1:20" ht="29" x14ac:dyDescent="0.3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 s="9">
        <f t="shared" si="148"/>
        <v>41269.83625</v>
      </c>
      <c r="K2383">
        <v>1353960252</v>
      </c>
      <c r="L2383" s="12">
        <f t="shared" si="149"/>
        <v>41239.83625</v>
      </c>
      <c r="M2383" t="b">
        <v>0</v>
      </c>
      <c r="N2383">
        <v>104</v>
      </c>
      <c r="O2383" t="b">
        <v>1</v>
      </c>
      <c r="P2383" t="s">
        <v>8303</v>
      </c>
      <c r="Q2383" s="10">
        <f t="shared" si="150"/>
        <v>108.50614285714286</v>
      </c>
      <c r="R2383">
        <f t="shared" si="151"/>
        <v>73.032980769230775</v>
      </c>
      <c r="S2383" t="s">
        <v>8321</v>
      </c>
      <c r="T2383" t="s">
        <v>8361</v>
      </c>
    </row>
    <row r="2384" spans="1:20" ht="58" x14ac:dyDescent="0.3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 s="9">
        <f t="shared" si="148"/>
        <v>42230.846446759257</v>
      </c>
      <c r="K2384">
        <v>1434399533</v>
      </c>
      <c r="L2384" s="12">
        <f t="shared" si="149"/>
        <v>42170.846446759257</v>
      </c>
      <c r="M2384" t="b">
        <v>0</v>
      </c>
      <c r="N2384">
        <v>30</v>
      </c>
      <c r="O2384" t="b">
        <v>1</v>
      </c>
      <c r="P2384" t="s">
        <v>8303</v>
      </c>
      <c r="Q2384" s="10">
        <f t="shared" si="150"/>
        <v>100.57142857142858</v>
      </c>
      <c r="R2384">
        <f t="shared" si="151"/>
        <v>234.66666666666666</v>
      </c>
      <c r="S2384" t="s">
        <v>8321</v>
      </c>
      <c r="T2384" t="s">
        <v>8361</v>
      </c>
    </row>
    <row r="2385" spans="1:20" ht="43.5" x14ac:dyDescent="0.3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 s="9">
        <f t="shared" si="148"/>
        <v>41000.834004629629</v>
      </c>
      <c r="K2385">
        <v>1330722058</v>
      </c>
      <c r="L2385" s="12">
        <f t="shared" si="149"/>
        <v>40970.875671296293</v>
      </c>
      <c r="M2385" t="b">
        <v>1</v>
      </c>
      <c r="N2385">
        <v>123</v>
      </c>
      <c r="O2385" t="b">
        <v>1</v>
      </c>
      <c r="P2385" t="s">
        <v>8271</v>
      </c>
      <c r="Q2385" s="10">
        <f t="shared" si="150"/>
        <v>112.92857142857142</v>
      </c>
      <c r="R2385">
        <f t="shared" si="151"/>
        <v>64.268292682926827</v>
      </c>
      <c r="S2385" t="s">
        <v>8321</v>
      </c>
      <c r="T2385" t="s">
        <v>8322</v>
      </c>
    </row>
    <row r="2386" spans="1:20" ht="58" x14ac:dyDescent="0.3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 s="9">
        <f t="shared" si="148"/>
        <v>42496.608310185184</v>
      </c>
      <c r="K2386">
        <v>1459953358</v>
      </c>
      <c r="L2386" s="12">
        <f t="shared" si="149"/>
        <v>42466.608310185184</v>
      </c>
      <c r="M2386" t="b">
        <v>1</v>
      </c>
      <c r="N2386">
        <v>117</v>
      </c>
      <c r="O2386" t="b">
        <v>1</v>
      </c>
      <c r="P2386" t="s">
        <v>8271</v>
      </c>
      <c r="Q2386" s="10">
        <f t="shared" si="150"/>
        <v>108.8142857142857</v>
      </c>
      <c r="R2386">
        <f t="shared" si="151"/>
        <v>65.102564102564102</v>
      </c>
      <c r="S2386" t="s">
        <v>8321</v>
      </c>
      <c r="T2386" t="s">
        <v>8322</v>
      </c>
    </row>
    <row r="2387" spans="1:20" ht="58" x14ac:dyDescent="0.3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 s="9">
        <f t="shared" si="148"/>
        <v>40939.708333333336</v>
      </c>
      <c r="K2387">
        <v>1323211621</v>
      </c>
      <c r="L2387" s="12">
        <f t="shared" si="149"/>
        <v>40883.949317129627</v>
      </c>
      <c r="M2387" t="b">
        <v>1</v>
      </c>
      <c r="N2387">
        <v>151</v>
      </c>
      <c r="O2387" t="b">
        <v>1</v>
      </c>
      <c r="P2387" t="s">
        <v>8271</v>
      </c>
      <c r="Q2387" s="10">
        <f t="shared" si="150"/>
        <v>100.88571428571429</v>
      </c>
      <c r="R2387">
        <f t="shared" si="151"/>
        <v>46.768211920529801</v>
      </c>
      <c r="S2387" t="s">
        <v>8321</v>
      </c>
      <c r="T2387" t="s">
        <v>8322</v>
      </c>
    </row>
    <row r="2388" spans="1:20" ht="29" x14ac:dyDescent="0.3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 s="9">
        <f t="shared" si="148"/>
        <v>42355.207638888889</v>
      </c>
      <c r="K2388">
        <v>1447606884</v>
      </c>
      <c r="L2388" s="12">
        <f t="shared" si="149"/>
        <v>42323.70930555556</v>
      </c>
      <c r="M2388" t="b">
        <v>1</v>
      </c>
      <c r="N2388">
        <v>37</v>
      </c>
      <c r="O2388" t="b">
        <v>1</v>
      </c>
      <c r="P2388" t="s">
        <v>8271</v>
      </c>
      <c r="Q2388" s="10">
        <f t="shared" si="150"/>
        <v>102.34285714285714</v>
      </c>
      <c r="R2388">
        <f t="shared" si="151"/>
        <v>193.62162162162161</v>
      </c>
      <c r="S2388" t="s">
        <v>8321</v>
      </c>
      <c r="T2388" t="s">
        <v>8322</v>
      </c>
    </row>
    <row r="2389" spans="1:20" ht="43.5" x14ac:dyDescent="0.3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 s="9">
        <f t="shared" si="148"/>
        <v>42012.887280092589</v>
      </c>
      <c r="K2389">
        <v>1418159861</v>
      </c>
      <c r="L2389" s="12">
        <f t="shared" si="149"/>
        <v>41982.887280092589</v>
      </c>
      <c r="M2389" t="b">
        <v>1</v>
      </c>
      <c r="N2389">
        <v>75</v>
      </c>
      <c r="O2389" t="b">
        <v>1</v>
      </c>
      <c r="P2389" t="s">
        <v>8271</v>
      </c>
      <c r="Q2389" s="10">
        <f t="shared" si="150"/>
        <v>105.21428571428571</v>
      </c>
      <c r="R2389">
        <f t="shared" si="151"/>
        <v>98.2</v>
      </c>
      <c r="S2389" t="s">
        <v>8321</v>
      </c>
      <c r="T2389" t="s">
        <v>8322</v>
      </c>
    </row>
    <row r="2390" spans="1:20" ht="43.5" x14ac:dyDescent="0.3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 s="9">
        <f t="shared" si="148"/>
        <v>41850.776412037041</v>
      </c>
      <c r="K2390">
        <v>1404153482</v>
      </c>
      <c r="L2390" s="12">
        <f t="shared" si="149"/>
        <v>41820.776412037041</v>
      </c>
      <c r="M2390" t="b">
        <v>0</v>
      </c>
      <c r="N2390">
        <v>107</v>
      </c>
      <c r="O2390" t="b">
        <v>1</v>
      </c>
      <c r="P2390" t="s">
        <v>8305</v>
      </c>
      <c r="Q2390" s="10">
        <f t="shared" si="150"/>
        <v>113.45714285714286</v>
      </c>
      <c r="R2390">
        <f t="shared" si="151"/>
        <v>74.224299065420567</v>
      </c>
      <c r="S2390" t="s">
        <v>8321</v>
      </c>
      <c r="T2390" t="s">
        <v>8363</v>
      </c>
    </row>
    <row r="2391" spans="1:20" ht="43.5" x14ac:dyDescent="0.3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 s="9">
        <f t="shared" si="148"/>
        <v>41989.938993055555</v>
      </c>
      <c r="K2391">
        <v>1416954729</v>
      </c>
      <c r="L2391" s="12">
        <f t="shared" si="149"/>
        <v>41968.938993055555</v>
      </c>
      <c r="M2391" t="b">
        <v>0</v>
      </c>
      <c r="N2391">
        <v>24</v>
      </c>
      <c r="O2391" t="b">
        <v>0</v>
      </c>
      <c r="P2391" t="s">
        <v>8305</v>
      </c>
      <c r="Q2391" s="10">
        <f t="shared" si="150"/>
        <v>59.657142857142851</v>
      </c>
      <c r="R2391">
        <f t="shared" si="151"/>
        <v>174</v>
      </c>
      <c r="S2391" t="s">
        <v>8321</v>
      </c>
      <c r="T2391" t="s">
        <v>8363</v>
      </c>
    </row>
    <row r="2392" spans="1:20" ht="43.5" x14ac:dyDescent="0.3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 s="9">
        <f t="shared" si="148"/>
        <v>41916.290972222225</v>
      </c>
      <c r="K2392">
        <v>1409721542</v>
      </c>
      <c r="L2392" s="12">
        <f t="shared" si="149"/>
        <v>41885.221550925926</v>
      </c>
      <c r="M2392" t="b">
        <v>1</v>
      </c>
      <c r="N2392">
        <v>8</v>
      </c>
      <c r="O2392" t="b">
        <v>0</v>
      </c>
      <c r="P2392" t="s">
        <v>8271</v>
      </c>
      <c r="Q2392" s="10">
        <f t="shared" si="150"/>
        <v>2.7</v>
      </c>
      <c r="R2392">
        <f t="shared" si="151"/>
        <v>23.625</v>
      </c>
      <c r="S2392" t="s">
        <v>8321</v>
      </c>
      <c r="T2392" t="s">
        <v>8322</v>
      </c>
    </row>
    <row r="2393" spans="1:20" ht="43.5" x14ac:dyDescent="0.3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 s="9">
        <f t="shared" si="148"/>
        <v>42568.029861111107</v>
      </c>
      <c r="K2393">
        <v>1466205262</v>
      </c>
      <c r="L2393" s="12">
        <f t="shared" si="149"/>
        <v>42538.968310185184</v>
      </c>
      <c r="M2393" t="b">
        <v>0</v>
      </c>
      <c r="N2393">
        <v>12</v>
      </c>
      <c r="O2393" t="b">
        <v>0</v>
      </c>
      <c r="P2393" t="s">
        <v>8271</v>
      </c>
      <c r="Q2393" s="10">
        <f t="shared" si="150"/>
        <v>15.742857142857142</v>
      </c>
      <c r="R2393">
        <f t="shared" si="151"/>
        <v>91.833333333333329</v>
      </c>
      <c r="S2393" t="s">
        <v>8321</v>
      </c>
      <c r="T2393" t="s">
        <v>8322</v>
      </c>
    </row>
    <row r="2394" spans="1:20" ht="43.5" x14ac:dyDescent="0.3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 s="9">
        <f t="shared" si="148"/>
        <v>41882.827650462961</v>
      </c>
      <c r="K2394">
        <v>1406058798</v>
      </c>
      <c r="L2394" s="12">
        <f t="shared" si="149"/>
        <v>41842.828680555554</v>
      </c>
      <c r="M2394" t="b">
        <v>0</v>
      </c>
      <c r="N2394">
        <v>14</v>
      </c>
      <c r="O2394" t="b">
        <v>0</v>
      </c>
      <c r="P2394" t="s">
        <v>8271</v>
      </c>
      <c r="Q2394" s="10">
        <f t="shared" si="150"/>
        <v>16.514285714285716</v>
      </c>
      <c r="R2394">
        <f t="shared" si="151"/>
        <v>82.571428571428569</v>
      </c>
      <c r="S2394" t="s">
        <v>8321</v>
      </c>
      <c r="T2394" t="s">
        <v>8322</v>
      </c>
    </row>
    <row r="2395" spans="1:20" ht="58" x14ac:dyDescent="0.3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 s="9">
        <f t="shared" si="148"/>
        <v>42204.780821759254</v>
      </c>
      <c r="K2395">
        <v>1434739463</v>
      </c>
      <c r="L2395" s="12">
        <f t="shared" si="149"/>
        <v>42174.780821759254</v>
      </c>
      <c r="M2395" t="b">
        <v>0</v>
      </c>
      <c r="N2395">
        <v>1</v>
      </c>
      <c r="O2395" t="b">
        <v>0</v>
      </c>
      <c r="P2395" t="s">
        <v>8271</v>
      </c>
      <c r="Q2395" s="10">
        <f t="shared" si="150"/>
        <v>1.4285714285714287E-2</v>
      </c>
      <c r="R2395">
        <f t="shared" si="151"/>
        <v>1</v>
      </c>
      <c r="S2395" t="s">
        <v>8321</v>
      </c>
      <c r="T2395" t="s">
        <v>8322</v>
      </c>
    </row>
    <row r="2396" spans="1:20" ht="43.5" x14ac:dyDescent="0.3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 s="9">
        <f t="shared" si="148"/>
        <v>42453.957905092597</v>
      </c>
      <c r="K2396">
        <v>1454975963</v>
      </c>
      <c r="L2396" s="12">
        <f t="shared" si="149"/>
        <v>42408.999571759254</v>
      </c>
      <c r="M2396" t="b">
        <v>0</v>
      </c>
      <c r="N2396">
        <v>0</v>
      </c>
      <c r="O2396" t="b">
        <v>0</v>
      </c>
      <c r="P2396" t="s">
        <v>8271</v>
      </c>
      <c r="Q2396" s="10">
        <f t="shared" si="150"/>
        <v>0</v>
      </c>
      <c r="R2396" t="e">
        <f t="shared" si="151"/>
        <v>#DIV/0!</v>
      </c>
      <c r="S2396" t="s">
        <v>8321</v>
      </c>
      <c r="T2396" t="s">
        <v>8322</v>
      </c>
    </row>
    <row r="2397" spans="1:20" ht="58" x14ac:dyDescent="0.3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 s="9">
        <f t="shared" si="148"/>
        <v>42253.615277777775</v>
      </c>
      <c r="K2397">
        <v>1438958824</v>
      </c>
      <c r="L2397" s="12">
        <f t="shared" si="149"/>
        <v>42223.616018518514</v>
      </c>
      <c r="M2397" t="b">
        <v>0</v>
      </c>
      <c r="N2397">
        <v>0</v>
      </c>
      <c r="O2397" t="b">
        <v>0</v>
      </c>
      <c r="P2397" t="s">
        <v>8270</v>
      </c>
      <c r="Q2397" s="10">
        <f t="shared" si="150"/>
        <v>0</v>
      </c>
      <c r="R2397" t="e">
        <f t="shared" si="151"/>
        <v>#DIV/0!</v>
      </c>
      <c r="S2397" t="s">
        <v>8314</v>
      </c>
      <c r="T2397" t="s">
        <v>8320</v>
      </c>
    </row>
    <row r="2398" spans="1:20" ht="43.5" x14ac:dyDescent="0.3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 s="9">
        <f t="shared" si="148"/>
        <v>40795.876886574071</v>
      </c>
      <c r="K2398">
        <v>1313010163</v>
      </c>
      <c r="L2398" s="12">
        <f t="shared" si="149"/>
        <v>40765.876886574071</v>
      </c>
      <c r="M2398" t="b">
        <v>1</v>
      </c>
      <c r="N2398">
        <v>162</v>
      </c>
      <c r="O2398" t="b">
        <v>1</v>
      </c>
      <c r="P2398" t="s">
        <v>8295</v>
      </c>
      <c r="Q2398" s="10">
        <f t="shared" si="150"/>
        <v>113.00013888888888</v>
      </c>
      <c r="R2398">
        <f t="shared" si="151"/>
        <v>50.222283950617282</v>
      </c>
      <c r="S2398" t="s">
        <v>8323</v>
      </c>
      <c r="T2398" t="s">
        <v>8353</v>
      </c>
    </row>
    <row r="2399" spans="1:20" ht="43.5" x14ac:dyDescent="0.3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 s="9">
        <f t="shared" si="148"/>
        <v>41938.770439814813</v>
      </c>
      <c r="K2399">
        <v>1412879366</v>
      </c>
      <c r="L2399" s="12">
        <f t="shared" si="149"/>
        <v>41921.770439814813</v>
      </c>
      <c r="M2399" t="b">
        <v>0</v>
      </c>
      <c r="N2399">
        <v>38</v>
      </c>
      <c r="O2399" t="b">
        <v>0</v>
      </c>
      <c r="P2399" t="s">
        <v>8271</v>
      </c>
      <c r="Q2399" s="10">
        <f t="shared" si="150"/>
        <v>24.194444444444443</v>
      </c>
      <c r="R2399">
        <f t="shared" si="151"/>
        <v>45.842105263157897</v>
      </c>
      <c r="S2399" t="s">
        <v>8321</v>
      </c>
      <c r="T2399" t="s">
        <v>8322</v>
      </c>
    </row>
    <row r="2400" spans="1:20" ht="43.5" x14ac:dyDescent="0.3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 s="9">
        <f t="shared" si="148"/>
        <v>42564.895625000005</v>
      </c>
      <c r="K2400">
        <v>1465853382</v>
      </c>
      <c r="L2400" s="12">
        <f t="shared" si="149"/>
        <v>42534.895625000005</v>
      </c>
      <c r="M2400" t="b">
        <v>0</v>
      </c>
      <c r="N2400">
        <v>175</v>
      </c>
      <c r="O2400" t="b">
        <v>1</v>
      </c>
      <c r="P2400" t="s">
        <v>8303</v>
      </c>
      <c r="Q2400" s="10">
        <f t="shared" si="150"/>
        <v>318.69988910451895</v>
      </c>
      <c r="R2400">
        <f t="shared" si="151"/>
        <v>131.37719999999999</v>
      </c>
      <c r="S2400" t="s">
        <v>8321</v>
      </c>
      <c r="T2400" t="s">
        <v>8361</v>
      </c>
    </row>
    <row r="2401" spans="1:20" ht="43.5" x14ac:dyDescent="0.3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 s="9">
        <f t="shared" si="148"/>
        <v>40657.982488425929</v>
      </c>
      <c r="K2401">
        <v>1301787287</v>
      </c>
      <c r="L2401" s="12">
        <f t="shared" si="149"/>
        <v>40635.982488425929</v>
      </c>
      <c r="M2401" t="b">
        <v>0</v>
      </c>
      <c r="N2401">
        <v>69</v>
      </c>
      <c r="O2401" t="b">
        <v>1</v>
      </c>
      <c r="P2401" t="s">
        <v>8266</v>
      </c>
      <c r="Q2401" s="10">
        <f t="shared" si="150"/>
        <v>102.46666666666667</v>
      </c>
      <c r="R2401">
        <f t="shared" si="151"/>
        <v>111.37681159420291</v>
      </c>
      <c r="S2401" t="s">
        <v>8314</v>
      </c>
      <c r="T2401" t="s">
        <v>8316</v>
      </c>
    </row>
    <row r="2402" spans="1:20" ht="43.5" x14ac:dyDescent="0.3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 s="9">
        <f t="shared" si="148"/>
        <v>42107.72074074074</v>
      </c>
      <c r="K2402">
        <v>1423765072</v>
      </c>
      <c r="L2402" s="12">
        <f t="shared" si="149"/>
        <v>42047.762407407412</v>
      </c>
      <c r="M2402" t="b">
        <v>0</v>
      </c>
      <c r="N2402">
        <v>37</v>
      </c>
      <c r="O2402" t="b">
        <v>0</v>
      </c>
      <c r="P2402" t="s">
        <v>8267</v>
      </c>
      <c r="Q2402" s="10">
        <f t="shared" si="150"/>
        <v>27.6</v>
      </c>
      <c r="R2402">
        <f t="shared" si="151"/>
        <v>55.945945945945944</v>
      </c>
      <c r="S2402" t="s">
        <v>8314</v>
      </c>
      <c r="T2402" t="s">
        <v>8317</v>
      </c>
    </row>
    <row r="2403" spans="1:20" ht="43.5" x14ac:dyDescent="0.3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 s="9">
        <f t="shared" si="148"/>
        <v>40978.630196759259</v>
      </c>
      <c r="K2403">
        <v>1328800049</v>
      </c>
      <c r="L2403" s="12">
        <f t="shared" si="149"/>
        <v>40948.630196759259</v>
      </c>
      <c r="M2403" t="b">
        <v>1</v>
      </c>
      <c r="N2403">
        <v>189</v>
      </c>
      <c r="O2403" t="b">
        <v>1</v>
      </c>
      <c r="P2403" t="s">
        <v>8269</v>
      </c>
      <c r="Q2403" s="10">
        <f t="shared" si="150"/>
        <v>130.33333333333331</v>
      </c>
      <c r="R2403">
        <f t="shared" si="151"/>
        <v>51.719576719576722</v>
      </c>
      <c r="S2403" t="s">
        <v>8314</v>
      </c>
      <c r="T2403" t="s">
        <v>8319</v>
      </c>
    </row>
    <row r="2404" spans="1:20" ht="43.5" x14ac:dyDescent="0.3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 s="9">
        <f t="shared" si="148"/>
        <v>42445.761493055557</v>
      </c>
      <c r="K2404">
        <v>1455563793</v>
      </c>
      <c r="L2404" s="12">
        <f t="shared" si="149"/>
        <v>42415.803159722222</v>
      </c>
      <c r="M2404" t="b">
        <v>1</v>
      </c>
      <c r="N2404">
        <v>97</v>
      </c>
      <c r="O2404" t="b">
        <v>1</v>
      </c>
      <c r="P2404" t="s">
        <v>8269</v>
      </c>
      <c r="Q2404" s="10">
        <f t="shared" si="150"/>
        <v>102.69239999999999</v>
      </c>
      <c r="R2404">
        <f t="shared" si="151"/>
        <v>79.401340206185566</v>
      </c>
      <c r="S2404" t="s">
        <v>8314</v>
      </c>
      <c r="T2404" t="s">
        <v>8319</v>
      </c>
    </row>
    <row r="2405" spans="1:20" ht="43.5" x14ac:dyDescent="0.3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 s="9">
        <f t="shared" si="148"/>
        <v>41108.91201388889</v>
      </c>
      <c r="K2405">
        <v>1340056398</v>
      </c>
      <c r="L2405" s="12">
        <f t="shared" si="149"/>
        <v>41078.91201388889</v>
      </c>
      <c r="M2405" t="b">
        <v>0</v>
      </c>
      <c r="N2405">
        <v>89</v>
      </c>
      <c r="O2405" t="b">
        <v>1</v>
      </c>
      <c r="P2405" t="s">
        <v>8269</v>
      </c>
      <c r="Q2405" s="10">
        <f t="shared" si="150"/>
        <v>106.66666666666667</v>
      </c>
      <c r="R2405">
        <f t="shared" si="151"/>
        <v>89.887640449438209</v>
      </c>
      <c r="S2405" t="s">
        <v>8314</v>
      </c>
      <c r="T2405" t="s">
        <v>8319</v>
      </c>
    </row>
    <row r="2406" spans="1:20" ht="43.5" x14ac:dyDescent="0.3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 s="9">
        <f t="shared" si="148"/>
        <v>42123.793124999997</v>
      </c>
      <c r="K2406">
        <v>1426446126</v>
      </c>
      <c r="L2406" s="12">
        <f t="shared" si="149"/>
        <v>42078.793124999997</v>
      </c>
      <c r="M2406" t="b">
        <v>0</v>
      </c>
      <c r="N2406">
        <v>67</v>
      </c>
      <c r="O2406" t="b">
        <v>1</v>
      </c>
      <c r="P2406" t="s">
        <v>8269</v>
      </c>
      <c r="Q2406" s="10">
        <f t="shared" si="150"/>
        <v>125.16000000000001</v>
      </c>
      <c r="R2406">
        <f t="shared" si="151"/>
        <v>140.1044776119403</v>
      </c>
      <c r="S2406" t="s">
        <v>8314</v>
      </c>
      <c r="T2406" t="s">
        <v>8319</v>
      </c>
    </row>
    <row r="2407" spans="1:20" ht="43.5" x14ac:dyDescent="0.3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 s="9">
        <f t="shared" si="148"/>
        <v>41101.160474537035</v>
      </c>
      <c r="K2407">
        <v>1336795283</v>
      </c>
      <c r="L2407" s="12">
        <f t="shared" si="149"/>
        <v>41041.167627314811</v>
      </c>
      <c r="M2407" t="b">
        <v>0</v>
      </c>
      <c r="N2407">
        <v>0</v>
      </c>
      <c r="O2407" t="b">
        <v>0</v>
      </c>
      <c r="P2407" t="s">
        <v>8270</v>
      </c>
      <c r="Q2407" s="10">
        <f t="shared" si="150"/>
        <v>0</v>
      </c>
      <c r="R2407" t="e">
        <f t="shared" si="151"/>
        <v>#DIV/0!</v>
      </c>
      <c r="S2407" t="s">
        <v>8314</v>
      </c>
      <c r="T2407" t="s">
        <v>8320</v>
      </c>
    </row>
    <row r="2408" spans="1:20" ht="58" x14ac:dyDescent="0.3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 s="9">
        <f t="shared" si="148"/>
        <v>42410.696342592593</v>
      </c>
      <c r="K2408">
        <v>1452530564</v>
      </c>
      <c r="L2408" s="12">
        <f t="shared" si="149"/>
        <v>42380.696342592593</v>
      </c>
      <c r="M2408" t="b">
        <v>0</v>
      </c>
      <c r="N2408">
        <v>0</v>
      </c>
      <c r="O2408" t="b">
        <v>0</v>
      </c>
      <c r="P2408" t="s">
        <v>8272</v>
      </c>
      <c r="Q2408" s="10">
        <f t="shared" si="150"/>
        <v>0</v>
      </c>
      <c r="R2408" t="e">
        <f t="shared" si="151"/>
        <v>#DIV/0!</v>
      </c>
      <c r="S2408" t="s">
        <v>8323</v>
      </c>
      <c r="T2408" t="s">
        <v>8324</v>
      </c>
    </row>
    <row r="2409" spans="1:20" ht="43.5" x14ac:dyDescent="0.3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 s="9">
        <f t="shared" si="148"/>
        <v>42533.353506944448</v>
      </c>
      <c r="K2409">
        <v>1463128143</v>
      </c>
      <c r="L2409" s="12">
        <f t="shared" si="149"/>
        <v>42503.353506944448</v>
      </c>
      <c r="M2409" t="b">
        <v>0</v>
      </c>
      <c r="N2409">
        <v>0</v>
      </c>
      <c r="O2409" t="b">
        <v>0</v>
      </c>
      <c r="P2409" t="s">
        <v>8272</v>
      </c>
      <c r="Q2409" s="10">
        <f t="shared" si="150"/>
        <v>0</v>
      </c>
      <c r="R2409" t="e">
        <f t="shared" si="151"/>
        <v>#DIV/0!</v>
      </c>
      <c r="S2409" t="s">
        <v>8323</v>
      </c>
      <c r="T2409" t="s">
        <v>8324</v>
      </c>
    </row>
    <row r="2410" spans="1:20" x14ac:dyDescent="0.3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 s="9">
        <f t="shared" si="148"/>
        <v>42193.614571759259</v>
      </c>
      <c r="K2410">
        <v>1435070699</v>
      </c>
      <c r="L2410" s="12">
        <f t="shared" si="149"/>
        <v>42178.614571759259</v>
      </c>
      <c r="M2410" t="b">
        <v>0</v>
      </c>
      <c r="N2410">
        <v>1</v>
      </c>
      <c r="O2410" t="b">
        <v>0</v>
      </c>
      <c r="P2410" t="s">
        <v>8272</v>
      </c>
      <c r="Q2410" s="10">
        <f t="shared" si="150"/>
        <v>1.3333333333333334E-2</v>
      </c>
      <c r="R2410">
        <f t="shared" si="151"/>
        <v>1</v>
      </c>
      <c r="S2410" t="s">
        <v>8323</v>
      </c>
      <c r="T2410" t="s">
        <v>8324</v>
      </c>
    </row>
    <row r="2411" spans="1:20" ht="58" x14ac:dyDescent="0.3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 s="9">
        <f t="shared" si="148"/>
        <v>41976.232175925921</v>
      </c>
      <c r="K2411">
        <v>1414992860</v>
      </c>
      <c r="L2411" s="12">
        <f t="shared" si="149"/>
        <v>41946.232175925928</v>
      </c>
      <c r="M2411" t="b">
        <v>0</v>
      </c>
      <c r="N2411">
        <v>1</v>
      </c>
      <c r="O2411" t="b">
        <v>0</v>
      </c>
      <c r="P2411" t="s">
        <v>8272</v>
      </c>
      <c r="Q2411" s="10">
        <f t="shared" si="150"/>
        <v>3.3333333333333335</v>
      </c>
      <c r="R2411">
        <f t="shared" si="151"/>
        <v>250</v>
      </c>
      <c r="S2411" t="s">
        <v>8323</v>
      </c>
      <c r="T2411" t="s">
        <v>8324</v>
      </c>
    </row>
    <row r="2412" spans="1:20" ht="43.5" x14ac:dyDescent="0.3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 s="9">
        <f t="shared" si="148"/>
        <v>42582.666666666672</v>
      </c>
      <c r="K2412">
        <v>1466787335</v>
      </c>
      <c r="L2412" s="12">
        <f t="shared" si="149"/>
        <v>42545.705266203702</v>
      </c>
      <c r="M2412" t="b">
        <v>0</v>
      </c>
      <c r="N2412">
        <v>2</v>
      </c>
      <c r="O2412" t="b">
        <v>0</v>
      </c>
      <c r="P2412" t="s">
        <v>8272</v>
      </c>
      <c r="Q2412" s="10">
        <f t="shared" si="150"/>
        <v>0.26666666666666666</v>
      </c>
      <c r="R2412">
        <f t="shared" si="151"/>
        <v>10</v>
      </c>
      <c r="S2412" t="s">
        <v>8323</v>
      </c>
      <c r="T2412" t="s">
        <v>8324</v>
      </c>
    </row>
    <row r="2413" spans="1:20" ht="43.5" x14ac:dyDescent="0.3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 s="9">
        <f t="shared" si="148"/>
        <v>40776.837465277778</v>
      </c>
      <c r="K2413">
        <v>1310069157</v>
      </c>
      <c r="L2413" s="12">
        <f t="shared" si="149"/>
        <v>40731.837465277778</v>
      </c>
      <c r="M2413" t="b">
        <v>0</v>
      </c>
      <c r="N2413">
        <v>130</v>
      </c>
      <c r="O2413" t="b">
        <v>1</v>
      </c>
      <c r="P2413" t="s">
        <v>8274</v>
      </c>
      <c r="Q2413" s="10">
        <f t="shared" si="150"/>
        <v>105.566</v>
      </c>
      <c r="R2413">
        <f t="shared" si="151"/>
        <v>60.903461538461535</v>
      </c>
      <c r="S2413" t="s">
        <v>8326</v>
      </c>
      <c r="T2413" t="s">
        <v>8327</v>
      </c>
    </row>
    <row r="2414" spans="1:20" ht="43.5" x14ac:dyDescent="0.3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 s="9">
        <f t="shared" si="148"/>
        <v>41591.249305555553</v>
      </c>
      <c r="K2414">
        <v>1381430646</v>
      </c>
      <c r="L2414" s="12">
        <f t="shared" si="149"/>
        <v>41557.780624999999</v>
      </c>
      <c r="M2414" t="b">
        <v>0</v>
      </c>
      <c r="N2414">
        <v>128</v>
      </c>
      <c r="O2414" t="b">
        <v>1</v>
      </c>
      <c r="P2414" t="s">
        <v>8276</v>
      </c>
      <c r="Q2414" s="10">
        <f t="shared" si="150"/>
        <v>103.86666666666666</v>
      </c>
      <c r="R2414">
        <f t="shared" si="151"/>
        <v>60.859375</v>
      </c>
      <c r="S2414" t="s">
        <v>8329</v>
      </c>
      <c r="T2414" t="s">
        <v>8330</v>
      </c>
    </row>
    <row r="2415" spans="1:20" ht="58" x14ac:dyDescent="0.3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 s="9">
        <f t="shared" si="148"/>
        <v>42418.843287037031</v>
      </c>
      <c r="K2415">
        <v>1452716060</v>
      </c>
      <c r="L2415" s="12">
        <f t="shared" si="149"/>
        <v>42382.843287037031</v>
      </c>
      <c r="M2415" t="b">
        <v>0</v>
      </c>
      <c r="N2415">
        <v>16</v>
      </c>
      <c r="O2415" t="b">
        <v>0</v>
      </c>
      <c r="P2415" t="s">
        <v>8273</v>
      </c>
      <c r="Q2415" s="10">
        <f t="shared" si="150"/>
        <v>8.9066666666666663</v>
      </c>
      <c r="R2415">
        <f t="shared" si="151"/>
        <v>41.75</v>
      </c>
      <c r="S2415" t="s">
        <v>8323</v>
      </c>
      <c r="T2415" t="s">
        <v>8325</v>
      </c>
    </row>
    <row r="2416" spans="1:20" ht="43.5" x14ac:dyDescent="0.3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 s="9">
        <f t="shared" si="148"/>
        <v>41982.09175925926</v>
      </c>
      <c r="K2416">
        <v>1415499128</v>
      </c>
      <c r="L2416" s="12">
        <f t="shared" si="149"/>
        <v>41952.09175925926</v>
      </c>
      <c r="M2416" t="b">
        <v>0</v>
      </c>
      <c r="N2416">
        <v>3</v>
      </c>
      <c r="O2416" t="b">
        <v>0</v>
      </c>
      <c r="P2416" t="s">
        <v>8284</v>
      </c>
      <c r="Q2416" s="10">
        <f t="shared" si="150"/>
        <v>0.46666666666666673</v>
      </c>
      <c r="R2416">
        <f t="shared" si="151"/>
        <v>11.666666666666666</v>
      </c>
      <c r="S2416" t="s">
        <v>8340</v>
      </c>
      <c r="T2416" t="s">
        <v>8341</v>
      </c>
    </row>
    <row r="2417" spans="1:20" ht="43.5" x14ac:dyDescent="0.3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 s="9">
        <f t="shared" si="148"/>
        <v>42156.945833333331</v>
      </c>
      <c r="K2417">
        <v>1430340195</v>
      </c>
      <c r="L2417" s="12">
        <f t="shared" si="149"/>
        <v>42123.86336805555</v>
      </c>
      <c r="M2417" t="b">
        <v>0</v>
      </c>
      <c r="N2417">
        <v>123</v>
      </c>
      <c r="O2417" t="b">
        <v>1</v>
      </c>
      <c r="P2417" t="s">
        <v>8285</v>
      </c>
      <c r="Q2417" s="10">
        <f t="shared" si="150"/>
        <v>106.73333333333332</v>
      </c>
      <c r="R2417">
        <f t="shared" si="151"/>
        <v>65.081300813008127</v>
      </c>
      <c r="S2417" t="s">
        <v>8342</v>
      </c>
      <c r="T2417" t="s">
        <v>8343</v>
      </c>
    </row>
    <row r="2418" spans="1:20" ht="43.5" x14ac:dyDescent="0.3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 s="9">
        <f t="shared" si="148"/>
        <v>41591.725219907406</v>
      </c>
      <c r="K2418">
        <v>1381767859</v>
      </c>
      <c r="L2418" s="12">
        <f t="shared" si="149"/>
        <v>41561.683553240742</v>
      </c>
      <c r="M2418" t="b">
        <v>1</v>
      </c>
      <c r="N2418">
        <v>31</v>
      </c>
      <c r="O2418" t="b">
        <v>1</v>
      </c>
      <c r="P2418" t="s">
        <v>8276</v>
      </c>
      <c r="Q2418" s="10">
        <f t="shared" si="150"/>
        <v>101.8</v>
      </c>
      <c r="R2418">
        <f t="shared" si="151"/>
        <v>246.29032258064515</v>
      </c>
      <c r="S2418" t="s">
        <v>8329</v>
      </c>
      <c r="T2418" t="s">
        <v>8330</v>
      </c>
    </row>
    <row r="2419" spans="1:20" ht="43.5" x14ac:dyDescent="0.3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 s="9">
        <f t="shared" si="148"/>
        <v>42079.691574074073</v>
      </c>
      <c r="K2419">
        <v>1423935352</v>
      </c>
      <c r="L2419" s="12">
        <f t="shared" si="149"/>
        <v>42049.733240740738</v>
      </c>
      <c r="M2419" t="b">
        <v>0</v>
      </c>
      <c r="N2419">
        <v>92</v>
      </c>
      <c r="O2419" t="b">
        <v>1</v>
      </c>
      <c r="P2419" t="s">
        <v>8276</v>
      </c>
      <c r="Q2419" s="10">
        <f t="shared" si="150"/>
        <v>100.26666666666667</v>
      </c>
      <c r="R2419">
        <f t="shared" si="151"/>
        <v>81.739130434782609</v>
      </c>
      <c r="S2419" t="s">
        <v>8329</v>
      </c>
      <c r="T2419" t="s">
        <v>8330</v>
      </c>
    </row>
    <row r="2420" spans="1:20" x14ac:dyDescent="0.3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 s="9">
        <f t="shared" si="148"/>
        <v>41970.037766203706</v>
      </c>
      <c r="K2420">
        <v>1413158063</v>
      </c>
      <c r="L2420" s="12">
        <f t="shared" si="149"/>
        <v>41924.996099537035</v>
      </c>
      <c r="M2420" t="b">
        <v>0</v>
      </c>
      <c r="N2420">
        <v>147</v>
      </c>
      <c r="O2420" t="b">
        <v>1</v>
      </c>
      <c r="P2420" t="s">
        <v>8276</v>
      </c>
      <c r="Q2420" s="10">
        <f t="shared" si="150"/>
        <v>126.48920000000001</v>
      </c>
      <c r="R2420">
        <f t="shared" si="151"/>
        <v>64.535306122448986</v>
      </c>
      <c r="S2420" t="s">
        <v>8329</v>
      </c>
      <c r="T2420" t="s">
        <v>8330</v>
      </c>
    </row>
    <row r="2421" spans="1:20" ht="43.5" x14ac:dyDescent="0.3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 s="9">
        <f t="shared" si="148"/>
        <v>42689.759282407409</v>
      </c>
      <c r="K2421">
        <v>1478106802</v>
      </c>
      <c r="L2421" s="12">
        <f t="shared" si="149"/>
        <v>42676.717615740738</v>
      </c>
      <c r="M2421" t="b">
        <v>0</v>
      </c>
      <c r="N2421">
        <v>14</v>
      </c>
      <c r="O2421" t="b">
        <v>0</v>
      </c>
      <c r="P2421" t="s">
        <v>8287</v>
      </c>
      <c r="Q2421" s="10">
        <f t="shared" si="150"/>
        <v>20.36</v>
      </c>
      <c r="R2421">
        <f t="shared" si="151"/>
        <v>109.07142857142857</v>
      </c>
      <c r="S2421" t="s">
        <v>8326</v>
      </c>
      <c r="T2421" t="s">
        <v>8345</v>
      </c>
    </row>
    <row r="2422" spans="1:20" ht="43.5" x14ac:dyDescent="0.3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 s="9">
        <f t="shared" si="148"/>
        <v>42251.67432870371</v>
      </c>
      <c r="K2422">
        <v>1438791062</v>
      </c>
      <c r="L2422" s="12">
        <f t="shared" si="149"/>
        <v>42221.67432870371</v>
      </c>
      <c r="M2422" t="b">
        <v>1</v>
      </c>
      <c r="N2422">
        <v>369</v>
      </c>
      <c r="O2422" t="b">
        <v>1</v>
      </c>
      <c r="P2422" t="s">
        <v>8285</v>
      </c>
      <c r="Q2422" s="10">
        <f t="shared" si="150"/>
        <v>417.73333333333335</v>
      </c>
      <c r="R2422">
        <f t="shared" si="151"/>
        <v>84.905149051490511</v>
      </c>
      <c r="S2422" t="s">
        <v>8342</v>
      </c>
      <c r="T2422" t="s">
        <v>8343</v>
      </c>
    </row>
    <row r="2423" spans="1:20" ht="58" x14ac:dyDescent="0.3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 s="9">
        <f t="shared" si="148"/>
        <v>41986.950983796298</v>
      </c>
      <c r="K2423">
        <v>1415918965</v>
      </c>
      <c r="L2423" s="12">
        <f t="shared" si="149"/>
        <v>41956.950983796298</v>
      </c>
      <c r="M2423" t="b">
        <v>0</v>
      </c>
      <c r="N2423">
        <v>1</v>
      </c>
      <c r="O2423" t="b">
        <v>0</v>
      </c>
      <c r="P2423" t="s">
        <v>8291</v>
      </c>
      <c r="Q2423" s="10">
        <f t="shared" si="150"/>
        <v>1.3333333333333334E-2</v>
      </c>
      <c r="R2423">
        <f t="shared" si="151"/>
        <v>1</v>
      </c>
      <c r="S2423" t="s">
        <v>8342</v>
      </c>
      <c r="T2423" t="s">
        <v>8349</v>
      </c>
    </row>
    <row r="2424" spans="1:20" ht="58" x14ac:dyDescent="0.3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 s="9">
        <f t="shared" si="148"/>
        <v>41163.699687500004</v>
      </c>
      <c r="K2424">
        <v>1344962853</v>
      </c>
      <c r="L2424" s="12">
        <f t="shared" si="149"/>
        <v>41135.699687500004</v>
      </c>
      <c r="M2424" t="b">
        <v>0</v>
      </c>
      <c r="N2424">
        <v>104</v>
      </c>
      <c r="O2424" t="b">
        <v>1</v>
      </c>
      <c r="P2424" t="s">
        <v>8276</v>
      </c>
      <c r="Q2424" s="10">
        <f t="shared" si="150"/>
        <v>155.33333333333331</v>
      </c>
      <c r="R2424">
        <f t="shared" si="151"/>
        <v>112.01923076923077</v>
      </c>
      <c r="S2424" t="s">
        <v>8329</v>
      </c>
      <c r="T2424" t="s">
        <v>8330</v>
      </c>
    </row>
    <row r="2425" spans="1:20" ht="58" x14ac:dyDescent="0.3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 s="9">
        <f t="shared" si="148"/>
        <v>41256.928842592592</v>
      </c>
      <c r="K2425">
        <v>1352845052</v>
      </c>
      <c r="L2425" s="12">
        <f t="shared" si="149"/>
        <v>41226.928842592592</v>
      </c>
      <c r="M2425" t="b">
        <v>0</v>
      </c>
      <c r="N2425">
        <v>48</v>
      </c>
      <c r="O2425" t="b">
        <v>1</v>
      </c>
      <c r="P2425" t="s">
        <v>8292</v>
      </c>
      <c r="Q2425" s="10">
        <f t="shared" si="150"/>
        <v>100.33493333333334</v>
      </c>
      <c r="R2425">
        <f t="shared" si="151"/>
        <v>156.77333333333334</v>
      </c>
      <c r="S2425" t="s">
        <v>8329</v>
      </c>
      <c r="T2425" t="s">
        <v>8350</v>
      </c>
    </row>
    <row r="2426" spans="1:20" ht="43.5" x14ac:dyDescent="0.3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 s="9">
        <f t="shared" si="148"/>
        <v>40883.249305555553</v>
      </c>
      <c r="K2426">
        <v>1320528070</v>
      </c>
      <c r="L2426" s="12">
        <f t="shared" si="149"/>
        <v>40852.889699074076</v>
      </c>
      <c r="M2426" t="b">
        <v>0</v>
      </c>
      <c r="N2426">
        <v>145</v>
      </c>
      <c r="O2426" t="b">
        <v>1</v>
      </c>
      <c r="P2426" t="s">
        <v>8279</v>
      </c>
      <c r="Q2426" s="10">
        <f t="shared" si="150"/>
        <v>116.52013333333333</v>
      </c>
      <c r="R2426">
        <f t="shared" si="151"/>
        <v>60.26903448275862</v>
      </c>
      <c r="S2426" t="s">
        <v>8329</v>
      </c>
      <c r="T2426" t="s">
        <v>8333</v>
      </c>
    </row>
    <row r="2427" spans="1:20" ht="58" x14ac:dyDescent="0.3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 s="9">
        <f t="shared" si="148"/>
        <v>41749.108344907407</v>
      </c>
      <c r="K2427">
        <v>1392780961</v>
      </c>
      <c r="L2427" s="12">
        <f t="shared" si="149"/>
        <v>41689.150011574071</v>
      </c>
      <c r="M2427" t="b">
        <v>1</v>
      </c>
      <c r="N2427">
        <v>70</v>
      </c>
      <c r="O2427" t="b">
        <v>1</v>
      </c>
      <c r="P2427" t="s">
        <v>8295</v>
      </c>
      <c r="Q2427" s="10">
        <f t="shared" si="150"/>
        <v>149.74666666666667</v>
      </c>
      <c r="R2427">
        <f t="shared" si="151"/>
        <v>160.44285714285715</v>
      </c>
      <c r="S2427" t="s">
        <v>8323</v>
      </c>
      <c r="T2427" t="s">
        <v>8353</v>
      </c>
    </row>
    <row r="2428" spans="1:20" ht="43.5" x14ac:dyDescent="0.3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 s="9">
        <f t="shared" si="148"/>
        <v>41829.725289351853</v>
      </c>
      <c r="K2428">
        <v>1402334665</v>
      </c>
      <c r="L2428" s="12">
        <f t="shared" si="149"/>
        <v>41799.725289351853</v>
      </c>
      <c r="M2428" t="b">
        <v>0</v>
      </c>
      <c r="N2428">
        <v>12</v>
      </c>
      <c r="O2428" t="b">
        <v>0</v>
      </c>
      <c r="P2428" t="s">
        <v>8296</v>
      </c>
      <c r="Q2428" s="10">
        <f t="shared" si="150"/>
        <v>5.08</v>
      </c>
      <c r="R2428">
        <f t="shared" si="151"/>
        <v>31.75</v>
      </c>
      <c r="S2428" t="s">
        <v>8342</v>
      </c>
      <c r="T2428" t="s">
        <v>8354</v>
      </c>
    </row>
    <row r="2429" spans="1:20" ht="43.5" x14ac:dyDescent="0.3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 s="9">
        <f t="shared" si="148"/>
        <v>42483</v>
      </c>
      <c r="K2429">
        <v>1458748809</v>
      </c>
      <c r="L2429" s="12">
        <f t="shared" si="149"/>
        <v>42452.666770833333</v>
      </c>
      <c r="M2429" t="b">
        <v>0</v>
      </c>
      <c r="N2429">
        <v>218</v>
      </c>
      <c r="O2429" t="b">
        <v>1</v>
      </c>
      <c r="P2429" t="s">
        <v>8297</v>
      </c>
      <c r="Q2429" s="10">
        <f t="shared" si="150"/>
        <v>108.11999999999999</v>
      </c>
      <c r="R2429">
        <f t="shared" si="151"/>
        <v>37.197247706422019</v>
      </c>
      <c r="S2429" t="s">
        <v>8337</v>
      </c>
      <c r="T2429" t="s">
        <v>8355</v>
      </c>
    </row>
    <row r="2430" spans="1:20" ht="43.5" x14ac:dyDescent="0.3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 s="9">
        <f t="shared" si="148"/>
        <v>42035.832326388889</v>
      </c>
      <c r="K2430">
        <v>1420919913</v>
      </c>
      <c r="L2430" s="12">
        <f t="shared" si="149"/>
        <v>42014.832326388889</v>
      </c>
      <c r="M2430" t="b">
        <v>0</v>
      </c>
      <c r="N2430">
        <v>60</v>
      </c>
      <c r="O2430" t="b">
        <v>1</v>
      </c>
      <c r="P2430" t="s">
        <v>8297</v>
      </c>
      <c r="Q2430" s="10">
        <f t="shared" si="150"/>
        <v>115.54666666666667</v>
      </c>
      <c r="R2430">
        <f t="shared" si="151"/>
        <v>144.43333333333334</v>
      </c>
      <c r="S2430" t="s">
        <v>8337</v>
      </c>
      <c r="T2430" t="s">
        <v>8355</v>
      </c>
    </row>
    <row r="2431" spans="1:20" ht="43.5" x14ac:dyDescent="0.3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 s="9">
        <f t="shared" si="148"/>
        <v>42820.843576388885</v>
      </c>
      <c r="K2431">
        <v>1487970885</v>
      </c>
      <c r="L2431" s="12">
        <f t="shared" si="149"/>
        <v>42790.885243055556</v>
      </c>
      <c r="M2431" t="b">
        <v>0</v>
      </c>
      <c r="N2431">
        <v>61</v>
      </c>
      <c r="O2431" t="b">
        <v>0</v>
      </c>
      <c r="P2431" t="s">
        <v>8298</v>
      </c>
      <c r="Q2431" s="10">
        <f t="shared" si="150"/>
        <v>20.733333333333334</v>
      </c>
      <c r="R2431">
        <f t="shared" si="151"/>
        <v>25.491803278688526</v>
      </c>
      <c r="S2431" t="s">
        <v>8340</v>
      </c>
      <c r="T2431" t="s">
        <v>8356</v>
      </c>
    </row>
    <row r="2432" spans="1:20" ht="43.5" x14ac:dyDescent="0.3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 s="9">
        <f t="shared" si="148"/>
        <v>42219.649583333332</v>
      </c>
      <c r="K2432">
        <v>1433432124</v>
      </c>
      <c r="L2432" s="12">
        <f t="shared" si="149"/>
        <v>42159.649583333332</v>
      </c>
      <c r="M2432" t="b">
        <v>0</v>
      </c>
      <c r="N2432">
        <v>3</v>
      </c>
      <c r="O2432" t="b">
        <v>0</v>
      </c>
      <c r="P2432" t="s">
        <v>8272</v>
      </c>
      <c r="Q2432" s="10">
        <f t="shared" si="150"/>
        <v>14.680000000000001</v>
      </c>
      <c r="R2432">
        <f t="shared" si="151"/>
        <v>367</v>
      </c>
      <c r="S2432" t="s">
        <v>8323</v>
      </c>
      <c r="T2432" t="s">
        <v>8324</v>
      </c>
    </row>
    <row r="2433" spans="1:20" ht="29" x14ac:dyDescent="0.3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 s="9">
        <f t="shared" si="148"/>
        <v>42208.207638888889</v>
      </c>
      <c r="K2433">
        <v>1435806054</v>
      </c>
      <c r="L2433" s="12">
        <f t="shared" si="149"/>
        <v>42187.125625000001</v>
      </c>
      <c r="M2433" t="b">
        <v>0</v>
      </c>
      <c r="N2433">
        <v>109</v>
      </c>
      <c r="O2433" t="b">
        <v>1</v>
      </c>
      <c r="P2433" t="s">
        <v>8298</v>
      </c>
      <c r="Q2433" s="10">
        <f t="shared" si="150"/>
        <v>107.88</v>
      </c>
      <c r="R2433">
        <f t="shared" si="151"/>
        <v>74.22935779816514</v>
      </c>
      <c r="S2433" t="s">
        <v>8340</v>
      </c>
      <c r="T2433" t="s">
        <v>8356</v>
      </c>
    </row>
    <row r="2434" spans="1:20" ht="43.5" x14ac:dyDescent="0.3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 s="9">
        <f t="shared" ref="J2434:J2497" si="152">(((I2434/60)/60)/24)+DATE(1970,1,1)</f>
        <v>40817.125</v>
      </c>
      <c r="K2434">
        <v>1314577097</v>
      </c>
      <c r="L2434" s="12">
        <f t="shared" ref="L2434:L2497" si="153">(((K2434/60)/60)/24)+DATE(1970,1,1)</f>
        <v>40784.012696759259</v>
      </c>
      <c r="M2434" t="b">
        <v>0</v>
      </c>
      <c r="N2434">
        <v>86</v>
      </c>
      <c r="O2434" t="b">
        <v>1</v>
      </c>
      <c r="P2434" t="s">
        <v>8279</v>
      </c>
      <c r="Q2434" s="10">
        <f t="shared" ref="Q2434:Q2497" si="154">(E2434/D2434)*100</f>
        <v>103.8</v>
      </c>
      <c r="R2434">
        <f t="shared" ref="R2434:R2497" si="155">E2434/N2434</f>
        <v>90.523255813953483</v>
      </c>
      <c r="S2434" t="s">
        <v>8329</v>
      </c>
      <c r="T2434" t="s">
        <v>8333</v>
      </c>
    </row>
    <row r="2435" spans="1:20" ht="58" x14ac:dyDescent="0.3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 s="9">
        <f t="shared" si="152"/>
        <v>40425.043749999997</v>
      </c>
      <c r="K2435">
        <v>1277433980</v>
      </c>
      <c r="L2435" s="12">
        <f t="shared" si="153"/>
        <v>40354.11550925926</v>
      </c>
      <c r="M2435" t="b">
        <v>0</v>
      </c>
      <c r="N2435">
        <v>104</v>
      </c>
      <c r="O2435" t="b">
        <v>1</v>
      </c>
      <c r="P2435" t="s">
        <v>8279</v>
      </c>
      <c r="Q2435" s="10">
        <f t="shared" si="154"/>
        <v>135.76026666666667</v>
      </c>
      <c r="R2435">
        <f t="shared" si="155"/>
        <v>97.904038461538462</v>
      </c>
      <c r="S2435" t="s">
        <v>8329</v>
      </c>
      <c r="T2435" t="s">
        <v>8333</v>
      </c>
    </row>
    <row r="2436" spans="1:20" ht="43.5" x14ac:dyDescent="0.3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 s="9">
        <f t="shared" si="152"/>
        <v>41994.1875</v>
      </c>
      <c r="K2436">
        <v>1416338557</v>
      </c>
      <c r="L2436" s="12">
        <f t="shared" si="153"/>
        <v>41961.807372685187</v>
      </c>
      <c r="M2436" t="b">
        <v>0</v>
      </c>
      <c r="N2436">
        <v>43</v>
      </c>
      <c r="O2436" t="b">
        <v>1</v>
      </c>
      <c r="P2436" t="s">
        <v>8300</v>
      </c>
      <c r="Q2436" s="10">
        <f t="shared" si="154"/>
        <v>101.6</v>
      </c>
      <c r="R2436">
        <f t="shared" si="155"/>
        <v>177.2093023255814</v>
      </c>
      <c r="S2436" t="s">
        <v>8329</v>
      </c>
      <c r="T2436" t="s">
        <v>8358</v>
      </c>
    </row>
    <row r="2437" spans="1:20" ht="43.5" x14ac:dyDescent="0.3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 s="9">
        <f t="shared" si="152"/>
        <v>41334.750787037039</v>
      </c>
      <c r="K2437">
        <v>1359568911</v>
      </c>
      <c r="L2437" s="12">
        <f t="shared" si="153"/>
        <v>41304.751284722224</v>
      </c>
      <c r="M2437" t="b">
        <v>0</v>
      </c>
      <c r="N2437">
        <v>136</v>
      </c>
      <c r="O2437" t="b">
        <v>1</v>
      </c>
      <c r="P2437" t="s">
        <v>8300</v>
      </c>
      <c r="Q2437" s="10">
        <f t="shared" si="154"/>
        <v>110.66666666666667</v>
      </c>
      <c r="R2437">
        <f t="shared" si="155"/>
        <v>61.029411764705884</v>
      </c>
      <c r="S2437" t="s">
        <v>8329</v>
      </c>
      <c r="T2437" t="s">
        <v>8358</v>
      </c>
    </row>
    <row r="2438" spans="1:20" ht="43.5" x14ac:dyDescent="0.3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 s="9">
        <f t="shared" si="152"/>
        <v>41173.81821759259</v>
      </c>
      <c r="K2438">
        <v>1345664294</v>
      </c>
      <c r="L2438" s="12">
        <f t="shared" si="153"/>
        <v>41143.81821759259</v>
      </c>
      <c r="M2438" t="b">
        <v>1</v>
      </c>
      <c r="N2438">
        <v>28</v>
      </c>
      <c r="O2438" t="b">
        <v>1</v>
      </c>
      <c r="P2438" t="s">
        <v>8301</v>
      </c>
      <c r="Q2438" s="10">
        <f t="shared" si="154"/>
        <v>101.01333333333334</v>
      </c>
      <c r="R2438">
        <f t="shared" si="155"/>
        <v>270.57142857142856</v>
      </c>
      <c r="S2438" t="s">
        <v>8323</v>
      </c>
      <c r="T2438" t="s">
        <v>8359</v>
      </c>
    </row>
    <row r="2439" spans="1:20" ht="29" x14ac:dyDescent="0.3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 s="9">
        <f t="shared" si="152"/>
        <v>42125.240706018521</v>
      </c>
      <c r="K2439">
        <v>1427867197</v>
      </c>
      <c r="L2439" s="12">
        <f t="shared" si="153"/>
        <v>42095.240706018521</v>
      </c>
      <c r="M2439" t="b">
        <v>0</v>
      </c>
      <c r="N2439">
        <v>23</v>
      </c>
      <c r="O2439" t="b">
        <v>1</v>
      </c>
      <c r="P2439" t="s">
        <v>8295</v>
      </c>
      <c r="Q2439" s="10">
        <f t="shared" si="154"/>
        <v>104.44</v>
      </c>
      <c r="R2439">
        <f t="shared" si="155"/>
        <v>340.56521739130437</v>
      </c>
      <c r="S2439" t="s">
        <v>8323</v>
      </c>
      <c r="T2439" t="s">
        <v>8353</v>
      </c>
    </row>
    <row r="2440" spans="1:20" ht="43.5" x14ac:dyDescent="0.3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 s="9">
        <f t="shared" si="152"/>
        <v>42163.016585648147</v>
      </c>
      <c r="K2440">
        <v>1428539033</v>
      </c>
      <c r="L2440" s="12">
        <f t="shared" si="153"/>
        <v>42103.016585648147</v>
      </c>
      <c r="M2440" t="b">
        <v>0</v>
      </c>
      <c r="N2440">
        <v>39</v>
      </c>
      <c r="O2440" t="b">
        <v>0</v>
      </c>
      <c r="P2440" t="s">
        <v>8271</v>
      </c>
      <c r="Q2440" s="10">
        <f t="shared" si="154"/>
        <v>31.546666666666667</v>
      </c>
      <c r="R2440">
        <f t="shared" si="155"/>
        <v>60.666666666666664</v>
      </c>
      <c r="S2440" t="s">
        <v>8321</v>
      </c>
      <c r="T2440" t="s">
        <v>8322</v>
      </c>
    </row>
    <row r="2441" spans="1:20" ht="43.5" x14ac:dyDescent="0.3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 s="9">
        <f t="shared" si="152"/>
        <v>42308.664965277778</v>
      </c>
      <c r="K2441">
        <v>1443715053</v>
      </c>
      <c r="L2441" s="12">
        <f t="shared" si="153"/>
        <v>42278.664965277778</v>
      </c>
      <c r="M2441" t="b">
        <v>0</v>
      </c>
      <c r="N2441">
        <v>12</v>
      </c>
      <c r="O2441" t="b">
        <v>0</v>
      </c>
      <c r="P2441" t="s">
        <v>8271</v>
      </c>
      <c r="Q2441" s="10">
        <f t="shared" si="154"/>
        <v>4.2133333333333338</v>
      </c>
      <c r="R2441">
        <f t="shared" si="155"/>
        <v>26.333333333333332</v>
      </c>
      <c r="S2441" t="s">
        <v>8321</v>
      </c>
      <c r="T2441" t="s">
        <v>8322</v>
      </c>
    </row>
    <row r="2442" spans="1:20" x14ac:dyDescent="0.3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 s="9">
        <f t="shared" si="152"/>
        <v>42636.697569444441</v>
      </c>
      <c r="K2442">
        <v>1469465070</v>
      </c>
      <c r="L2442" s="12">
        <f t="shared" si="153"/>
        <v>42576.697569444441</v>
      </c>
      <c r="M2442" t="b">
        <v>0</v>
      </c>
      <c r="N2442">
        <v>54</v>
      </c>
      <c r="O2442" t="b">
        <v>1</v>
      </c>
      <c r="P2442" t="s">
        <v>8271</v>
      </c>
      <c r="Q2442" s="10">
        <f t="shared" si="154"/>
        <v>109.42666666666668</v>
      </c>
      <c r="R2442">
        <f t="shared" si="155"/>
        <v>151.9814814814815</v>
      </c>
      <c r="S2442" t="s">
        <v>8321</v>
      </c>
      <c r="T2442" t="s">
        <v>8322</v>
      </c>
    </row>
    <row r="2443" spans="1:20" ht="58" x14ac:dyDescent="0.3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 s="9">
        <f t="shared" si="152"/>
        <v>42155.290972222225</v>
      </c>
      <c r="K2443">
        <v>1431230867</v>
      </c>
      <c r="L2443" s="12">
        <f t="shared" si="153"/>
        <v>42134.172071759262</v>
      </c>
      <c r="M2443" t="b">
        <v>0</v>
      </c>
      <c r="N2443">
        <v>104</v>
      </c>
      <c r="O2443" t="b">
        <v>1</v>
      </c>
      <c r="P2443" t="s">
        <v>8271</v>
      </c>
      <c r="Q2443" s="10">
        <f t="shared" si="154"/>
        <v>153.73333333333335</v>
      </c>
      <c r="R2443">
        <f t="shared" si="155"/>
        <v>110.86538461538461</v>
      </c>
      <c r="S2443" t="s">
        <v>8321</v>
      </c>
      <c r="T2443" t="s">
        <v>8322</v>
      </c>
    </row>
    <row r="2444" spans="1:20" ht="58" x14ac:dyDescent="0.3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 s="9">
        <f t="shared" si="152"/>
        <v>41819.259039351848</v>
      </c>
      <c r="K2444">
        <v>1402294381</v>
      </c>
      <c r="L2444" s="12">
        <f t="shared" si="153"/>
        <v>41799.259039351848</v>
      </c>
      <c r="M2444" t="b">
        <v>0</v>
      </c>
      <c r="N2444">
        <v>1</v>
      </c>
      <c r="O2444" t="b">
        <v>0</v>
      </c>
      <c r="P2444" t="s">
        <v>8305</v>
      </c>
      <c r="Q2444" s="10">
        <f t="shared" si="154"/>
        <v>6.6666666666666666E-2</v>
      </c>
      <c r="R2444">
        <f t="shared" si="155"/>
        <v>5</v>
      </c>
      <c r="S2444" t="s">
        <v>8321</v>
      </c>
      <c r="T2444" t="s">
        <v>8363</v>
      </c>
    </row>
    <row r="2445" spans="1:20" ht="29" x14ac:dyDescent="0.3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 s="9">
        <f t="shared" si="152"/>
        <v>42625.707638888889</v>
      </c>
      <c r="K2445">
        <v>1472451356</v>
      </c>
      <c r="L2445" s="12">
        <f t="shared" si="153"/>
        <v>42611.261064814811</v>
      </c>
      <c r="M2445" t="b">
        <v>0</v>
      </c>
      <c r="N2445">
        <v>1</v>
      </c>
      <c r="O2445" t="b">
        <v>0</v>
      </c>
      <c r="P2445" t="s">
        <v>8271</v>
      </c>
      <c r="Q2445" s="10">
        <f t="shared" si="154"/>
        <v>1.3333333333333334E-2</v>
      </c>
      <c r="R2445">
        <f t="shared" si="155"/>
        <v>1</v>
      </c>
      <c r="S2445" t="s">
        <v>8321</v>
      </c>
      <c r="T2445" t="s">
        <v>8322</v>
      </c>
    </row>
    <row r="2446" spans="1:20" ht="43.5" x14ac:dyDescent="0.3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 s="9">
        <f t="shared" si="152"/>
        <v>41850.958333333336</v>
      </c>
      <c r="K2446">
        <v>1403724820</v>
      </c>
      <c r="L2446" s="12">
        <f t="shared" si="153"/>
        <v>41815.815046296295</v>
      </c>
      <c r="M2446" t="b">
        <v>0</v>
      </c>
      <c r="N2446">
        <v>17</v>
      </c>
      <c r="O2446" t="b">
        <v>0</v>
      </c>
      <c r="P2446" t="s">
        <v>8305</v>
      </c>
      <c r="Q2446" s="10">
        <f t="shared" si="154"/>
        <v>13.066666666666665</v>
      </c>
      <c r="R2446">
        <f t="shared" si="155"/>
        <v>57.647058823529413</v>
      </c>
      <c r="S2446" t="s">
        <v>8321</v>
      </c>
      <c r="T2446" t="s">
        <v>8363</v>
      </c>
    </row>
    <row r="2447" spans="1:20" ht="58" x14ac:dyDescent="0.3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 s="9">
        <f t="shared" si="152"/>
        <v>41844.124305555553</v>
      </c>
      <c r="K2447">
        <v>1402506278</v>
      </c>
      <c r="L2447" s="12">
        <f t="shared" si="153"/>
        <v>41801.711550925924</v>
      </c>
      <c r="M2447" t="b">
        <v>0</v>
      </c>
      <c r="N2447">
        <v>2</v>
      </c>
      <c r="O2447" t="b">
        <v>0</v>
      </c>
      <c r="P2447" t="s">
        <v>8271</v>
      </c>
      <c r="Q2447" s="10">
        <f t="shared" si="154"/>
        <v>0.6</v>
      </c>
      <c r="R2447">
        <f t="shared" si="155"/>
        <v>22.5</v>
      </c>
      <c r="S2447" t="s">
        <v>8321</v>
      </c>
      <c r="T2447" t="s">
        <v>8322</v>
      </c>
    </row>
    <row r="2448" spans="1:20" ht="43.5" x14ac:dyDescent="0.3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 s="9">
        <f t="shared" si="152"/>
        <v>41935.034108796295</v>
      </c>
      <c r="K2448">
        <v>1411433347</v>
      </c>
      <c r="L2448" s="12">
        <f t="shared" si="153"/>
        <v>41905.034108796295</v>
      </c>
      <c r="M2448" t="b">
        <v>1</v>
      </c>
      <c r="N2448">
        <v>111</v>
      </c>
      <c r="O2448" t="b">
        <v>1</v>
      </c>
      <c r="P2448" t="s">
        <v>8280</v>
      </c>
      <c r="Q2448" s="10">
        <f t="shared" si="154"/>
        <v>103.09292094387415</v>
      </c>
      <c r="R2448">
        <f t="shared" si="155"/>
        <v>69.666666666666671</v>
      </c>
      <c r="S2448" t="s">
        <v>8329</v>
      </c>
      <c r="T2448" t="s">
        <v>8334</v>
      </c>
    </row>
    <row r="2449" spans="1:20" ht="43.5" x14ac:dyDescent="0.3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 s="9">
        <f t="shared" si="152"/>
        <v>41623.135405092595</v>
      </c>
      <c r="K2449">
        <v>1383621299</v>
      </c>
      <c r="L2449" s="12">
        <f t="shared" si="153"/>
        <v>41583.135405092595</v>
      </c>
      <c r="M2449" t="b">
        <v>0</v>
      </c>
      <c r="N2449">
        <v>6</v>
      </c>
      <c r="O2449" t="b">
        <v>0</v>
      </c>
      <c r="P2449" t="s">
        <v>8286</v>
      </c>
      <c r="Q2449" s="10">
        <f t="shared" si="154"/>
        <v>2.7873639500929119</v>
      </c>
      <c r="R2449">
        <f t="shared" si="155"/>
        <v>35</v>
      </c>
      <c r="S2449" t="s">
        <v>8329</v>
      </c>
      <c r="T2449" t="s">
        <v>8344</v>
      </c>
    </row>
    <row r="2450" spans="1:20" ht="43.5" x14ac:dyDescent="0.3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 s="9">
        <f t="shared" si="152"/>
        <v>41870.666666666664</v>
      </c>
      <c r="K2450">
        <v>1406831445</v>
      </c>
      <c r="L2450" s="12">
        <f t="shared" si="153"/>
        <v>41851.771354166667</v>
      </c>
      <c r="M2450" t="b">
        <v>0</v>
      </c>
      <c r="N2450">
        <v>26</v>
      </c>
      <c r="O2450" t="b">
        <v>1</v>
      </c>
      <c r="P2450" t="s">
        <v>8271</v>
      </c>
      <c r="Q2450" s="10">
        <f t="shared" si="154"/>
        <v>101.41935483870968</v>
      </c>
      <c r="R2450">
        <f t="shared" si="155"/>
        <v>302.30769230769232</v>
      </c>
      <c r="S2450" t="s">
        <v>8321</v>
      </c>
      <c r="T2450" t="s">
        <v>8322</v>
      </c>
    </row>
    <row r="2451" spans="1:20" ht="58" x14ac:dyDescent="0.3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 s="9">
        <f t="shared" si="152"/>
        <v>42104.207638888889</v>
      </c>
      <c r="K2451">
        <v>1426792563</v>
      </c>
      <c r="L2451" s="12">
        <f t="shared" si="153"/>
        <v>42082.802812499998</v>
      </c>
      <c r="M2451" t="b">
        <v>0</v>
      </c>
      <c r="N2451">
        <v>17</v>
      </c>
      <c r="O2451" t="b">
        <v>0</v>
      </c>
      <c r="P2451" t="s">
        <v>8273</v>
      </c>
      <c r="Q2451" s="10">
        <f t="shared" si="154"/>
        <v>11.328275684711327</v>
      </c>
      <c r="R2451">
        <f t="shared" si="155"/>
        <v>51.823529411764703</v>
      </c>
      <c r="S2451" t="s">
        <v>8323</v>
      </c>
      <c r="T2451" t="s">
        <v>8325</v>
      </c>
    </row>
    <row r="2452" spans="1:20" ht="29" x14ac:dyDescent="0.3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 s="9">
        <f t="shared" si="152"/>
        <v>41222.7966087963</v>
      </c>
      <c r="K2452">
        <v>1349892427</v>
      </c>
      <c r="L2452" s="12">
        <f t="shared" si="153"/>
        <v>41192.754942129628</v>
      </c>
      <c r="M2452" t="b">
        <v>0</v>
      </c>
      <c r="N2452">
        <v>115</v>
      </c>
      <c r="O2452" t="b">
        <v>1</v>
      </c>
      <c r="P2452" t="s">
        <v>8279</v>
      </c>
      <c r="Q2452" s="10">
        <f t="shared" si="154"/>
        <v>146.12318374694613</v>
      </c>
      <c r="R2452">
        <f t="shared" si="155"/>
        <v>98.817391304347822</v>
      </c>
      <c r="S2452" t="s">
        <v>8329</v>
      </c>
      <c r="T2452" t="s">
        <v>8333</v>
      </c>
    </row>
    <row r="2453" spans="1:20" ht="72.5" x14ac:dyDescent="0.3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 s="9">
        <f t="shared" si="152"/>
        <v>42386.875</v>
      </c>
      <c r="K2453">
        <v>1449359831</v>
      </c>
      <c r="L2453" s="12">
        <f t="shared" si="153"/>
        <v>42343.998043981483</v>
      </c>
      <c r="M2453" t="b">
        <v>0</v>
      </c>
      <c r="N2453">
        <v>101</v>
      </c>
      <c r="O2453" t="b">
        <v>1</v>
      </c>
      <c r="P2453" t="s">
        <v>8292</v>
      </c>
      <c r="Q2453" s="10">
        <f t="shared" si="154"/>
        <v>102.50632911392405</v>
      </c>
      <c r="R2453">
        <f t="shared" si="155"/>
        <v>80.178217821782184</v>
      </c>
      <c r="S2453" t="s">
        <v>8329</v>
      </c>
      <c r="T2453" t="s">
        <v>8350</v>
      </c>
    </row>
    <row r="2454" spans="1:20" ht="43.5" x14ac:dyDescent="0.3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 s="9">
        <f t="shared" si="152"/>
        <v>42494.958912037036</v>
      </c>
      <c r="K2454">
        <v>1459810850</v>
      </c>
      <c r="L2454" s="12">
        <f t="shared" si="153"/>
        <v>42464.958912037036</v>
      </c>
      <c r="M2454" t="b">
        <v>0</v>
      </c>
      <c r="N2454">
        <v>20</v>
      </c>
      <c r="O2454" t="b">
        <v>0</v>
      </c>
      <c r="P2454" t="s">
        <v>8303</v>
      </c>
      <c r="Q2454" s="10">
        <f t="shared" si="154"/>
        <v>16.734177215189874</v>
      </c>
      <c r="R2454">
        <f t="shared" si="155"/>
        <v>66.099999999999994</v>
      </c>
      <c r="S2454" t="s">
        <v>8321</v>
      </c>
      <c r="T2454" t="s">
        <v>8361</v>
      </c>
    </row>
    <row r="2455" spans="1:20" ht="58" x14ac:dyDescent="0.3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 s="9">
        <f t="shared" si="152"/>
        <v>41892.202777777777</v>
      </c>
      <c r="K2455">
        <v>1407784586</v>
      </c>
      <c r="L2455" s="12">
        <f t="shared" si="153"/>
        <v>41862.803078703706</v>
      </c>
      <c r="M2455" t="b">
        <v>0</v>
      </c>
      <c r="N2455">
        <v>58</v>
      </c>
      <c r="O2455" t="b">
        <v>1</v>
      </c>
      <c r="P2455" t="s">
        <v>8303</v>
      </c>
      <c r="Q2455" s="10">
        <f t="shared" si="154"/>
        <v>190.84810126582278</v>
      </c>
      <c r="R2455">
        <f t="shared" si="155"/>
        <v>259.94827586206895</v>
      </c>
      <c r="S2455" t="s">
        <v>8321</v>
      </c>
      <c r="T2455" t="s">
        <v>8361</v>
      </c>
    </row>
    <row r="2456" spans="1:20" ht="43.5" x14ac:dyDescent="0.3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 s="9">
        <f t="shared" si="152"/>
        <v>41804.072337962964</v>
      </c>
      <c r="K2456">
        <v>1401846250</v>
      </c>
      <c r="L2456" s="12">
        <f t="shared" si="153"/>
        <v>41794.072337962964</v>
      </c>
      <c r="M2456" t="b">
        <v>0</v>
      </c>
      <c r="N2456">
        <v>58</v>
      </c>
      <c r="O2456" t="b">
        <v>1</v>
      </c>
      <c r="P2456" t="s">
        <v>8265</v>
      </c>
      <c r="Q2456" s="10">
        <f t="shared" si="154"/>
        <v>106.4875</v>
      </c>
      <c r="R2456">
        <f t="shared" si="155"/>
        <v>146.87931034482759</v>
      </c>
      <c r="S2456" t="s">
        <v>8314</v>
      </c>
      <c r="T2456" t="s">
        <v>8315</v>
      </c>
    </row>
    <row r="2457" spans="1:20" ht="29" x14ac:dyDescent="0.3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 s="9">
        <f t="shared" si="152"/>
        <v>42163.666666666672</v>
      </c>
      <c r="K2457">
        <v>1432559424</v>
      </c>
      <c r="L2457" s="12">
        <f t="shared" si="153"/>
        <v>42149.548888888887</v>
      </c>
      <c r="M2457" t="b">
        <v>0</v>
      </c>
      <c r="N2457">
        <v>174</v>
      </c>
      <c r="O2457" t="b">
        <v>1</v>
      </c>
      <c r="P2457" t="s">
        <v>8265</v>
      </c>
      <c r="Q2457" s="10">
        <f t="shared" si="154"/>
        <v>107.26249999999999</v>
      </c>
      <c r="R2457">
        <f t="shared" si="155"/>
        <v>49.316091954022987</v>
      </c>
      <c r="S2457" t="s">
        <v>8314</v>
      </c>
      <c r="T2457" t="s">
        <v>8315</v>
      </c>
    </row>
    <row r="2458" spans="1:20" ht="43.5" x14ac:dyDescent="0.3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 s="9">
        <f t="shared" si="152"/>
        <v>42097.582650462966</v>
      </c>
      <c r="K2458">
        <v>1425481141</v>
      </c>
      <c r="L2458" s="12">
        <f t="shared" si="153"/>
        <v>42067.62431712963</v>
      </c>
      <c r="M2458" t="b">
        <v>0</v>
      </c>
      <c r="N2458">
        <v>4</v>
      </c>
      <c r="O2458" t="b">
        <v>0</v>
      </c>
      <c r="P2458" t="s">
        <v>8267</v>
      </c>
      <c r="Q2458" s="10">
        <f t="shared" si="154"/>
        <v>2.375</v>
      </c>
      <c r="R2458">
        <f t="shared" si="155"/>
        <v>47.5</v>
      </c>
      <c r="S2458" t="s">
        <v>8314</v>
      </c>
      <c r="T2458" t="s">
        <v>8317</v>
      </c>
    </row>
    <row r="2459" spans="1:20" ht="43.5" x14ac:dyDescent="0.3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 s="9">
        <f t="shared" si="152"/>
        <v>42082.793634259258</v>
      </c>
      <c r="K2459">
        <v>1424203370</v>
      </c>
      <c r="L2459" s="12">
        <f t="shared" si="153"/>
        <v>42052.83530092593</v>
      </c>
      <c r="M2459" t="b">
        <v>0</v>
      </c>
      <c r="N2459">
        <v>3</v>
      </c>
      <c r="O2459" t="b">
        <v>0</v>
      </c>
      <c r="P2459" t="s">
        <v>8268</v>
      </c>
      <c r="Q2459" s="10">
        <f t="shared" si="154"/>
        <v>4.0625</v>
      </c>
      <c r="R2459">
        <f t="shared" si="155"/>
        <v>108.33333333333333</v>
      </c>
      <c r="S2459" t="s">
        <v>8314</v>
      </c>
      <c r="T2459" t="s">
        <v>8318</v>
      </c>
    </row>
    <row r="2460" spans="1:20" ht="43.5" x14ac:dyDescent="0.3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 s="9">
        <f t="shared" si="152"/>
        <v>42283.632199074069</v>
      </c>
      <c r="K2460">
        <v>1441120222</v>
      </c>
      <c r="L2460" s="12">
        <f t="shared" si="153"/>
        <v>42248.632199074069</v>
      </c>
      <c r="M2460" t="b">
        <v>0</v>
      </c>
      <c r="N2460">
        <v>17</v>
      </c>
      <c r="O2460" t="b">
        <v>0</v>
      </c>
      <c r="P2460" t="s">
        <v>8268</v>
      </c>
      <c r="Q2460" s="10">
        <f t="shared" si="154"/>
        <v>16.25</v>
      </c>
      <c r="R2460">
        <f t="shared" si="155"/>
        <v>76.470588235294116</v>
      </c>
      <c r="S2460" t="s">
        <v>8314</v>
      </c>
      <c r="T2460" t="s">
        <v>8318</v>
      </c>
    </row>
    <row r="2461" spans="1:20" ht="29" x14ac:dyDescent="0.3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 s="9">
        <f t="shared" si="152"/>
        <v>42156.686400462961</v>
      </c>
      <c r="K2461">
        <v>1427992105</v>
      </c>
      <c r="L2461" s="12">
        <f t="shared" si="153"/>
        <v>42096.686400462961</v>
      </c>
      <c r="M2461" t="b">
        <v>0</v>
      </c>
      <c r="N2461">
        <v>0</v>
      </c>
      <c r="O2461" t="b">
        <v>0</v>
      </c>
      <c r="P2461" t="s">
        <v>8268</v>
      </c>
      <c r="Q2461" s="10">
        <f t="shared" si="154"/>
        <v>0</v>
      </c>
      <c r="R2461" t="e">
        <f t="shared" si="155"/>
        <v>#DIV/0!</v>
      </c>
      <c r="S2461" t="s">
        <v>8314</v>
      </c>
      <c r="T2461" t="s">
        <v>8318</v>
      </c>
    </row>
    <row r="2462" spans="1:20" ht="29" x14ac:dyDescent="0.3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 s="9">
        <f t="shared" si="152"/>
        <v>40618.48474537037</v>
      </c>
      <c r="K2462">
        <v>1297687082</v>
      </c>
      <c r="L2462" s="12">
        <f t="shared" si="153"/>
        <v>40588.526412037041</v>
      </c>
      <c r="M2462" t="b">
        <v>1</v>
      </c>
      <c r="N2462">
        <v>188</v>
      </c>
      <c r="O2462" t="b">
        <v>1</v>
      </c>
      <c r="P2462" t="s">
        <v>8269</v>
      </c>
      <c r="Q2462" s="10">
        <f t="shared" si="154"/>
        <v>106.73325</v>
      </c>
      <c r="R2462">
        <f t="shared" si="155"/>
        <v>45.418404255319146</v>
      </c>
      <c r="S2462" t="s">
        <v>8314</v>
      </c>
      <c r="T2462" t="s">
        <v>8319</v>
      </c>
    </row>
    <row r="2463" spans="1:20" ht="58" x14ac:dyDescent="0.3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 s="9">
        <f t="shared" si="152"/>
        <v>41378.877685185187</v>
      </c>
      <c r="K2463">
        <v>1363381432</v>
      </c>
      <c r="L2463" s="12">
        <f t="shared" si="153"/>
        <v>41348.877685185187</v>
      </c>
      <c r="M2463" t="b">
        <v>1</v>
      </c>
      <c r="N2463">
        <v>146</v>
      </c>
      <c r="O2463" t="b">
        <v>1</v>
      </c>
      <c r="P2463" t="s">
        <v>8269</v>
      </c>
      <c r="Q2463" s="10">
        <f t="shared" si="154"/>
        <v>111.87499999999999</v>
      </c>
      <c r="R2463">
        <f t="shared" si="155"/>
        <v>61.301369863013697</v>
      </c>
      <c r="S2463" t="s">
        <v>8314</v>
      </c>
      <c r="T2463" t="s">
        <v>8319</v>
      </c>
    </row>
    <row r="2464" spans="1:20" ht="43.5" x14ac:dyDescent="0.3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 s="9">
        <f t="shared" si="152"/>
        <v>41454.842442129629</v>
      </c>
      <c r="K2464">
        <v>1367352787</v>
      </c>
      <c r="L2464" s="12">
        <f t="shared" si="153"/>
        <v>41394.842442129629</v>
      </c>
      <c r="M2464" t="b">
        <v>0</v>
      </c>
      <c r="N2464">
        <v>73</v>
      </c>
      <c r="O2464" t="b">
        <v>1</v>
      </c>
      <c r="P2464" t="s">
        <v>8269</v>
      </c>
      <c r="Q2464" s="10">
        <f t="shared" si="154"/>
        <v>100.4375</v>
      </c>
      <c r="R2464">
        <f t="shared" si="155"/>
        <v>110.06849315068493</v>
      </c>
      <c r="S2464" t="s">
        <v>8314</v>
      </c>
      <c r="T2464" t="s">
        <v>8319</v>
      </c>
    </row>
    <row r="2465" spans="1:20" ht="43.5" x14ac:dyDescent="0.3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 s="9">
        <f t="shared" si="152"/>
        <v>42694.783877314811</v>
      </c>
      <c r="K2465">
        <v>1475776127</v>
      </c>
      <c r="L2465" s="12">
        <f t="shared" si="153"/>
        <v>42649.742210648154</v>
      </c>
      <c r="M2465" t="b">
        <v>0</v>
      </c>
      <c r="N2465">
        <v>2</v>
      </c>
      <c r="O2465" t="b">
        <v>0</v>
      </c>
      <c r="P2465" t="s">
        <v>8270</v>
      </c>
      <c r="Q2465" s="10">
        <f t="shared" si="154"/>
        <v>0.13749999999999998</v>
      </c>
      <c r="R2465">
        <f t="shared" si="155"/>
        <v>5.5</v>
      </c>
      <c r="S2465" t="s">
        <v>8314</v>
      </c>
      <c r="T2465" t="s">
        <v>8320</v>
      </c>
    </row>
    <row r="2466" spans="1:20" ht="29" x14ac:dyDescent="0.3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 s="9">
        <f t="shared" si="152"/>
        <v>42375.860150462962</v>
      </c>
      <c r="K2466">
        <v>1449520717</v>
      </c>
      <c r="L2466" s="12">
        <f t="shared" si="153"/>
        <v>42345.860150462962</v>
      </c>
      <c r="M2466" t="b">
        <v>0</v>
      </c>
      <c r="N2466">
        <v>1</v>
      </c>
      <c r="O2466" t="b">
        <v>0</v>
      </c>
      <c r="P2466" t="s">
        <v>8272</v>
      </c>
      <c r="Q2466" s="10">
        <f t="shared" si="154"/>
        <v>2.5</v>
      </c>
      <c r="R2466">
        <f t="shared" si="155"/>
        <v>200</v>
      </c>
      <c r="S2466" t="s">
        <v>8323</v>
      </c>
      <c r="T2466" t="s">
        <v>8324</v>
      </c>
    </row>
    <row r="2467" spans="1:20" ht="43.5" x14ac:dyDescent="0.3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 s="9">
        <f t="shared" si="152"/>
        <v>42075.915648148148</v>
      </c>
      <c r="K2467">
        <v>1423609112</v>
      </c>
      <c r="L2467" s="12">
        <f t="shared" si="153"/>
        <v>42045.957314814819</v>
      </c>
      <c r="M2467" t="b">
        <v>0</v>
      </c>
      <c r="N2467">
        <v>274</v>
      </c>
      <c r="O2467" t="b">
        <v>1</v>
      </c>
      <c r="P2467" t="s">
        <v>8273</v>
      </c>
      <c r="Q2467" s="10">
        <f t="shared" si="154"/>
        <v>146.88749999999999</v>
      </c>
      <c r="R2467">
        <f t="shared" si="155"/>
        <v>42.886861313868614</v>
      </c>
      <c r="S2467" t="s">
        <v>8323</v>
      </c>
      <c r="T2467" t="s">
        <v>8325</v>
      </c>
    </row>
    <row r="2468" spans="1:20" ht="43.5" x14ac:dyDescent="0.3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 s="9">
        <f t="shared" si="152"/>
        <v>40791.712500000001</v>
      </c>
      <c r="K2468">
        <v>1310438737</v>
      </c>
      <c r="L2468" s="12">
        <f t="shared" si="153"/>
        <v>40736.115011574075</v>
      </c>
      <c r="M2468" t="b">
        <v>0</v>
      </c>
      <c r="N2468">
        <v>53</v>
      </c>
      <c r="O2468" t="b">
        <v>1</v>
      </c>
      <c r="P2468" t="s">
        <v>8276</v>
      </c>
      <c r="Q2468" s="10">
        <f t="shared" si="154"/>
        <v>105.31250000000001</v>
      </c>
      <c r="R2468">
        <f t="shared" si="155"/>
        <v>158.96226415094338</v>
      </c>
      <c r="S2468" t="s">
        <v>8329</v>
      </c>
      <c r="T2468" t="s">
        <v>8330</v>
      </c>
    </row>
    <row r="2469" spans="1:20" x14ac:dyDescent="0.3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 s="9">
        <f t="shared" si="152"/>
        <v>40793.691423611112</v>
      </c>
      <c r="K2469">
        <v>1312821339</v>
      </c>
      <c r="L2469" s="12">
        <f t="shared" si="153"/>
        <v>40763.691423611112</v>
      </c>
      <c r="M2469" t="b">
        <v>0</v>
      </c>
      <c r="N2469">
        <v>71</v>
      </c>
      <c r="O2469" t="b">
        <v>1</v>
      </c>
      <c r="P2469" t="s">
        <v>8276</v>
      </c>
      <c r="Q2469" s="10">
        <f t="shared" si="154"/>
        <v>104.4375</v>
      </c>
      <c r="R2469">
        <f t="shared" si="155"/>
        <v>117.67605633802818</v>
      </c>
      <c r="S2469" t="s">
        <v>8329</v>
      </c>
      <c r="T2469" t="s">
        <v>8330</v>
      </c>
    </row>
    <row r="2470" spans="1:20" ht="43.5" x14ac:dyDescent="0.3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 s="9">
        <f t="shared" si="152"/>
        <v>40612.825543981482</v>
      </c>
      <c r="K2470">
        <v>1295898527</v>
      </c>
      <c r="L2470" s="12">
        <f t="shared" si="153"/>
        <v>40567.825543981482</v>
      </c>
      <c r="M2470" t="b">
        <v>0</v>
      </c>
      <c r="N2470">
        <v>2</v>
      </c>
      <c r="O2470" t="b">
        <v>0</v>
      </c>
      <c r="P2470" t="s">
        <v>8278</v>
      </c>
      <c r="Q2470" s="10">
        <f t="shared" si="154"/>
        <v>0.8125</v>
      </c>
      <c r="R2470">
        <f t="shared" si="155"/>
        <v>32.5</v>
      </c>
      <c r="S2470" t="s">
        <v>8329</v>
      </c>
      <c r="T2470" t="s">
        <v>8332</v>
      </c>
    </row>
    <row r="2471" spans="1:20" ht="43.5" x14ac:dyDescent="0.3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 s="9">
        <f t="shared" si="152"/>
        <v>41872.031597222223</v>
      </c>
      <c r="K2471">
        <v>1405989930</v>
      </c>
      <c r="L2471" s="12">
        <f t="shared" si="153"/>
        <v>41842.031597222223</v>
      </c>
      <c r="M2471" t="b">
        <v>0</v>
      </c>
      <c r="N2471">
        <v>9</v>
      </c>
      <c r="O2471" t="b">
        <v>0</v>
      </c>
      <c r="P2471" t="s">
        <v>8279</v>
      </c>
      <c r="Q2471" s="10">
        <f t="shared" si="154"/>
        <v>3.25</v>
      </c>
      <c r="R2471">
        <f t="shared" si="155"/>
        <v>28.888888888888889</v>
      </c>
      <c r="S2471" t="s">
        <v>8329</v>
      </c>
      <c r="T2471" t="s">
        <v>8333</v>
      </c>
    </row>
    <row r="2472" spans="1:20" ht="58" x14ac:dyDescent="0.3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 s="9">
        <f t="shared" si="152"/>
        <v>40476.127650462964</v>
      </c>
      <c r="K2472">
        <v>1284087829</v>
      </c>
      <c r="L2472" s="12">
        <f t="shared" si="153"/>
        <v>40431.127650462964</v>
      </c>
      <c r="M2472" t="b">
        <v>0</v>
      </c>
      <c r="N2472">
        <v>7</v>
      </c>
      <c r="O2472" t="b">
        <v>0</v>
      </c>
      <c r="P2472" t="s">
        <v>8279</v>
      </c>
      <c r="Q2472" s="10">
        <f t="shared" si="154"/>
        <v>2.4375</v>
      </c>
      <c r="R2472">
        <f t="shared" si="155"/>
        <v>27.857142857142858</v>
      </c>
      <c r="S2472" t="s">
        <v>8329</v>
      </c>
      <c r="T2472" t="s">
        <v>8333</v>
      </c>
    </row>
    <row r="2473" spans="1:20" ht="58" x14ac:dyDescent="0.3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 s="9">
        <f t="shared" si="152"/>
        <v>42244.166666666672</v>
      </c>
      <c r="K2473">
        <v>1438549026</v>
      </c>
      <c r="L2473" s="12">
        <f t="shared" si="153"/>
        <v>42218.872986111113</v>
      </c>
      <c r="M2473" t="b">
        <v>0</v>
      </c>
      <c r="N2473">
        <v>72</v>
      </c>
      <c r="O2473" t="b">
        <v>0</v>
      </c>
      <c r="P2473" t="s">
        <v>8279</v>
      </c>
      <c r="Q2473" s="10">
        <f t="shared" si="154"/>
        <v>40</v>
      </c>
      <c r="R2473">
        <f t="shared" si="155"/>
        <v>44.444444444444443</v>
      </c>
      <c r="S2473" t="s">
        <v>8329</v>
      </c>
      <c r="T2473" t="s">
        <v>8333</v>
      </c>
    </row>
    <row r="2474" spans="1:20" ht="43.5" x14ac:dyDescent="0.3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 s="9">
        <f t="shared" si="152"/>
        <v>41866.847615740742</v>
      </c>
      <c r="K2474">
        <v>1405542034</v>
      </c>
      <c r="L2474" s="12">
        <f t="shared" si="153"/>
        <v>41836.847615740742</v>
      </c>
      <c r="M2474" t="b">
        <v>0</v>
      </c>
      <c r="N2474">
        <v>4</v>
      </c>
      <c r="O2474" t="b">
        <v>0</v>
      </c>
      <c r="P2474" t="s">
        <v>8273</v>
      </c>
      <c r="Q2474" s="10">
        <f t="shared" si="154"/>
        <v>1.325</v>
      </c>
      <c r="R2474">
        <f t="shared" si="155"/>
        <v>26.5</v>
      </c>
      <c r="S2474" t="s">
        <v>8323</v>
      </c>
      <c r="T2474" t="s">
        <v>8325</v>
      </c>
    </row>
    <row r="2475" spans="1:20" ht="58" x14ac:dyDescent="0.3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 s="9">
        <f t="shared" si="152"/>
        <v>41617.249305555553</v>
      </c>
      <c r="K2475">
        <v>1383095125</v>
      </c>
      <c r="L2475" s="12">
        <f t="shared" si="153"/>
        <v>41577.045428240745</v>
      </c>
      <c r="M2475" t="b">
        <v>0</v>
      </c>
      <c r="N2475">
        <v>24</v>
      </c>
      <c r="O2475" t="b">
        <v>0</v>
      </c>
      <c r="P2475" t="s">
        <v>8282</v>
      </c>
      <c r="Q2475" s="10">
        <f t="shared" si="154"/>
        <v>5.3125</v>
      </c>
      <c r="R2475">
        <f t="shared" si="155"/>
        <v>17.708333333333332</v>
      </c>
      <c r="S2475" t="s">
        <v>8337</v>
      </c>
      <c r="T2475" t="s">
        <v>8338</v>
      </c>
    </row>
    <row r="2476" spans="1:20" ht="43.5" x14ac:dyDescent="0.3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 s="9">
        <f t="shared" si="152"/>
        <v>42005.347523148142</v>
      </c>
      <c r="K2476">
        <v>1417508426</v>
      </c>
      <c r="L2476" s="12">
        <f t="shared" si="153"/>
        <v>41975.347523148142</v>
      </c>
      <c r="M2476" t="b">
        <v>0</v>
      </c>
      <c r="N2476">
        <v>1</v>
      </c>
      <c r="O2476" t="b">
        <v>0</v>
      </c>
      <c r="P2476" t="s">
        <v>8283</v>
      </c>
      <c r="Q2476" s="10">
        <f t="shared" si="154"/>
        <v>6.25E-2</v>
      </c>
      <c r="R2476">
        <f t="shared" si="155"/>
        <v>5</v>
      </c>
      <c r="S2476" t="s">
        <v>8337</v>
      </c>
      <c r="T2476" t="s">
        <v>8339</v>
      </c>
    </row>
    <row r="2477" spans="1:20" ht="29" x14ac:dyDescent="0.3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 s="9">
        <f t="shared" si="152"/>
        <v>42173.714178240742</v>
      </c>
      <c r="K2477">
        <v>1432055305</v>
      </c>
      <c r="L2477" s="12">
        <f t="shared" si="153"/>
        <v>42143.714178240742</v>
      </c>
      <c r="M2477" t="b">
        <v>0</v>
      </c>
      <c r="N2477">
        <v>1</v>
      </c>
      <c r="O2477" t="b">
        <v>0</v>
      </c>
      <c r="P2477" t="s">
        <v>8284</v>
      </c>
      <c r="Q2477" s="10">
        <f t="shared" si="154"/>
        <v>0.625</v>
      </c>
      <c r="R2477">
        <f t="shared" si="155"/>
        <v>50</v>
      </c>
      <c r="S2477" t="s">
        <v>8340</v>
      </c>
      <c r="T2477" t="s">
        <v>8341</v>
      </c>
    </row>
    <row r="2478" spans="1:20" ht="43.5" x14ac:dyDescent="0.3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 s="9">
        <f t="shared" si="152"/>
        <v>41467.910416666666</v>
      </c>
      <c r="K2478">
        <v>1368579457</v>
      </c>
      <c r="L2478" s="12">
        <f t="shared" si="153"/>
        <v>41409.040011574078</v>
      </c>
      <c r="M2478" t="b">
        <v>0</v>
      </c>
      <c r="N2478">
        <v>8</v>
      </c>
      <c r="O2478" t="b">
        <v>0</v>
      </c>
      <c r="P2478" t="s">
        <v>8286</v>
      </c>
      <c r="Q2478" s="10">
        <f t="shared" si="154"/>
        <v>3.0124999999999997</v>
      </c>
      <c r="R2478">
        <f t="shared" si="155"/>
        <v>30.125</v>
      </c>
      <c r="S2478" t="s">
        <v>8329</v>
      </c>
      <c r="T2478" t="s">
        <v>8344</v>
      </c>
    </row>
    <row r="2479" spans="1:20" ht="43.5" x14ac:dyDescent="0.3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 s="9">
        <f t="shared" si="152"/>
        <v>41400.800185185188</v>
      </c>
      <c r="K2479">
        <v>1365275536</v>
      </c>
      <c r="L2479" s="12">
        <f t="shared" si="153"/>
        <v>41370.800185185188</v>
      </c>
      <c r="M2479" t="b">
        <v>0</v>
      </c>
      <c r="N2479">
        <v>148</v>
      </c>
      <c r="O2479" t="b">
        <v>1</v>
      </c>
      <c r="P2479" t="s">
        <v>8276</v>
      </c>
      <c r="Q2479" s="10">
        <f t="shared" si="154"/>
        <v>104.3625</v>
      </c>
      <c r="R2479">
        <f t="shared" si="155"/>
        <v>56.412162162162161</v>
      </c>
      <c r="S2479" t="s">
        <v>8329</v>
      </c>
      <c r="T2479" t="s">
        <v>8330</v>
      </c>
    </row>
    <row r="2480" spans="1:20" ht="43.5" x14ac:dyDescent="0.3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 s="9">
        <f t="shared" si="152"/>
        <v>42489.507638888885</v>
      </c>
      <c r="K2480">
        <v>1457109121</v>
      </c>
      <c r="L2480" s="12">
        <f t="shared" si="153"/>
        <v>42433.688900462963</v>
      </c>
      <c r="M2480" t="b">
        <v>0</v>
      </c>
      <c r="N2480">
        <v>134</v>
      </c>
      <c r="O2480" t="b">
        <v>1</v>
      </c>
      <c r="P2480" t="s">
        <v>8276</v>
      </c>
      <c r="Q2480" s="10">
        <f t="shared" si="154"/>
        <v>110.406125</v>
      </c>
      <c r="R2480">
        <f t="shared" si="155"/>
        <v>65.914104477611943</v>
      </c>
      <c r="S2480" t="s">
        <v>8329</v>
      </c>
      <c r="T2480" t="s">
        <v>8330</v>
      </c>
    </row>
    <row r="2481" spans="1:20" ht="43.5" x14ac:dyDescent="0.3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 s="9">
        <f t="shared" si="152"/>
        <v>41836.637337962966</v>
      </c>
      <c r="K2481">
        <v>1402931866</v>
      </c>
      <c r="L2481" s="12">
        <f t="shared" si="153"/>
        <v>41806.637337962966</v>
      </c>
      <c r="M2481" t="b">
        <v>1</v>
      </c>
      <c r="N2481">
        <v>215</v>
      </c>
      <c r="O2481" t="b">
        <v>1</v>
      </c>
      <c r="P2481" t="s">
        <v>8285</v>
      </c>
      <c r="Q2481" s="10">
        <f t="shared" si="154"/>
        <v>150.01875000000001</v>
      </c>
      <c r="R2481">
        <f t="shared" si="155"/>
        <v>55.82093023255814</v>
      </c>
      <c r="S2481" t="s">
        <v>8342</v>
      </c>
      <c r="T2481" t="s">
        <v>8343</v>
      </c>
    </row>
    <row r="2482" spans="1:20" ht="58" x14ac:dyDescent="0.3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 s="9">
        <f t="shared" si="152"/>
        <v>40626.069884259261</v>
      </c>
      <c r="K2482">
        <v>1293158438</v>
      </c>
      <c r="L2482" s="12">
        <f t="shared" si="153"/>
        <v>40536.111550925925</v>
      </c>
      <c r="M2482" t="b">
        <v>0</v>
      </c>
      <c r="N2482">
        <v>92</v>
      </c>
      <c r="O2482" t="b">
        <v>1</v>
      </c>
      <c r="P2482" t="s">
        <v>8276</v>
      </c>
      <c r="Q2482" s="10">
        <f t="shared" si="154"/>
        <v>101.004125</v>
      </c>
      <c r="R2482">
        <f t="shared" si="155"/>
        <v>87.829673913043479</v>
      </c>
      <c r="S2482" t="s">
        <v>8329</v>
      </c>
      <c r="T2482" t="s">
        <v>8330</v>
      </c>
    </row>
    <row r="2483" spans="1:20" ht="43.5" x14ac:dyDescent="0.3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 s="9">
        <f t="shared" si="152"/>
        <v>40890.092546296299</v>
      </c>
      <c r="K2483">
        <v>1319850796</v>
      </c>
      <c r="L2483" s="12">
        <f t="shared" si="153"/>
        <v>40845.050879629627</v>
      </c>
      <c r="M2483" t="b">
        <v>0</v>
      </c>
      <c r="N2483">
        <v>136</v>
      </c>
      <c r="O2483" t="b">
        <v>1</v>
      </c>
      <c r="P2483" t="s">
        <v>8276</v>
      </c>
      <c r="Q2483" s="10">
        <f t="shared" si="154"/>
        <v>114.12500000000001</v>
      </c>
      <c r="R2483">
        <f t="shared" si="155"/>
        <v>67.132352941176464</v>
      </c>
      <c r="S2483" t="s">
        <v>8329</v>
      </c>
      <c r="T2483" t="s">
        <v>8330</v>
      </c>
    </row>
    <row r="2484" spans="1:20" ht="43.5" x14ac:dyDescent="0.3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 s="9">
        <f t="shared" si="152"/>
        <v>41609.889664351853</v>
      </c>
      <c r="K2484">
        <v>1383337267</v>
      </c>
      <c r="L2484" s="12">
        <f t="shared" si="153"/>
        <v>41579.847997685189</v>
      </c>
      <c r="M2484" t="b">
        <v>0</v>
      </c>
      <c r="N2484">
        <v>108</v>
      </c>
      <c r="O2484" t="b">
        <v>1</v>
      </c>
      <c r="P2484" t="s">
        <v>8276</v>
      </c>
      <c r="Q2484" s="10">
        <f t="shared" si="154"/>
        <v>101.18750000000001</v>
      </c>
      <c r="R2484">
        <f t="shared" si="155"/>
        <v>74.953703703703709</v>
      </c>
      <c r="S2484" t="s">
        <v>8329</v>
      </c>
      <c r="T2484" t="s">
        <v>8330</v>
      </c>
    </row>
    <row r="2485" spans="1:20" ht="58" x14ac:dyDescent="0.3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 s="9">
        <f t="shared" si="152"/>
        <v>40908.239999999998</v>
      </c>
      <c r="K2485">
        <v>1320122736</v>
      </c>
      <c r="L2485" s="12">
        <f t="shared" si="153"/>
        <v>40848.198333333334</v>
      </c>
      <c r="M2485" t="b">
        <v>0</v>
      </c>
      <c r="N2485">
        <v>62</v>
      </c>
      <c r="O2485" t="b">
        <v>1</v>
      </c>
      <c r="P2485" t="s">
        <v>8292</v>
      </c>
      <c r="Q2485" s="10">
        <f t="shared" si="154"/>
        <v>102.6375</v>
      </c>
      <c r="R2485">
        <f t="shared" si="155"/>
        <v>132.43548387096774</v>
      </c>
      <c r="S2485" t="s">
        <v>8329</v>
      </c>
      <c r="T2485" t="s">
        <v>8350</v>
      </c>
    </row>
    <row r="2486" spans="1:20" ht="43.5" x14ac:dyDescent="0.3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 s="9">
        <f t="shared" si="152"/>
        <v>40875.191423611112</v>
      </c>
      <c r="K2486">
        <v>1319859339</v>
      </c>
      <c r="L2486" s="12">
        <f t="shared" si="153"/>
        <v>40845.14975694444</v>
      </c>
      <c r="M2486" t="b">
        <v>0</v>
      </c>
      <c r="N2486">
        <v>116</v>
      </c>
      <c r="O2486" t="b">
        <v>1</v>
      </c>
      <c r="P2486" t="s">
        <v>8292</v>
      </c>
      <c r="Q2486" s="10">
        <f t="shared" si="154"/>
        <v>102.6375</v>
      </c>
      <c r="R2486">
        <f t="shared" si="155"/>
        <v>70.784482758620683</v>
      </c>
      <c r="S2486" t="s">
        <v>8329</v>
      </c>
      <c r="T2486" t="s">
        <v>8350</v>
      </c>
    </row>
    <row r="2487" spans="1:20" ht="29" x14ac:dyDescent="0.3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 s="9">
        <f t="shared" si="152"/>
        <v>42811.773622685185</v>
      </c>
      <c r="K2487">
        <v>1487360041</v>
      </c>
      <c r="L2487" s="12">
        <f t="shared" si="153"/>
        <v>42783.815289351856</v>
      </c>
      <c r="M2487" t="b">
        <v>0</v>
      </c>
      <c r="N2487">
        <v>101</v>
      </c>
      <c r="O2487" t="b">
        <v>0</v>
      </c>
      <c r="P2487" t="s">
        <v>8293</v>
      </c>
      <c r="Q2487" s="10">
        <f t="shared" si="154"/>
        <v>109.125</v>
      </c>
      <c r="R2487">
        <f t="shared" si="155"/>
        <v>86.43564356435644</v>
      </c>
      <c r="S2487" t="s">
        <v>8329</v>
      </c>
      <c r="T2487" t="s">
        <v>8351</v>
      </c>
    </row>
    <row r="2488" spans="1:20" ht="43.5" x14ac:dyDescent="0.3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 s="9">
        <f t="shared" si="152"/>
        <v>42016.250034722223</v>
      </c>
      <c r="K2488">
        <v>1415858403</v>
      </c>
      <c r="L2488" s="12">
        <f t="shared" si="153"/>
        <v>41956.250034722223</v>
      </c>
      <c r="M2488" t="b">
        <v>1</v>
      </c>
      <c r="N2488">
        <v>4</v>
      </c>
      <c r="O2488" t="b">
        <v>0</v>
      </c>
      <c r="P2488" t="s">
        <v>8285</v>
      </c>
      <c r="Q2488" s="10">
        <f t="shared" si="154"/>
        <v>0.5</v>
      </c>
      <c r="R2488">
        <f t="shared" si="155"/>
        <v>10</v>
      </c>
      <c r="S2488" t="s">
        <v>8342</v>
      </c>
      <c r="T2488" t="s">
        <v>8343</v>
      </c>
    </row>
    <row r="2489" spans="1:20" ht="58" x14ac:dyDescent="0.3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 s="9">
        <f t="shared" si="152"/>
        <v>40605.325937499998</v>
      </c>
      <c r="K2489">
        <v>1294818561</v>
      </c>
      <c r="L2489" s="12">
        <f t="shared" si="153"/>
        <v>40555.325937499998</v>
      </c>
      <c r="M2489" t="b">
        <v>0</v>
      </c>
      <c r="N2489">
        <v>96</v>
      </c>
      <c r="O2489" t="b">
        <v>1</v>
      </c>
      <c r="P2489" t="s">
        <v>8276</v>
      </c>
      <c r="Q2489" s="10">
        <f t="shared" si="154"/>
        <v>100.66250000000001</v>
      </c>
      <c r="R2489">
        <f t="shared" si="155"/>
        <v>83.885416666666671</v>
      </c>
      <c r="S2489" t="s">
        <v>8329</v>
      </c>
      <c r="T2489" t="s">
        <v>8330</v>
      </c>
    </row>
    <row r="2490" spans="1:20" ht="43.5" x14ac:dyDescent="0.3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 s="9">
        <f t="shared" si="152"/>
        <v>42193.697916666672</v>
      </c>
      <c r="K2490">
        <v>1433861210</v>
      </c>
      <c r="L2490" s="12">
        <f t="shared" si="153"/>
        <v>42164.615856481483</v>
      </c>
      <c r="M2490" t="b">
        <v>0</v>
      </c>
      <c r="N2490">
        <v>2</v>
      </c>
      <c r="O2490" t="b">
        <v>0</v>
      </c>
      <c r="P2490" t="s">
        <v>8283</v>
      </c>
      <c r="Q2490" s="10">
        <f t="shared" si="154"/>
        <v>0.44999999999999996</v>
      </c>
      <c r="R2490">
        <f t="shared" si="155"/>
        <v>18</v>
      </c>
      <c r="S2490" t="s">
        <v>8337</v>
      </c>
      <c r="T2490" t="s">
        <v>8339</v>
      </c>
    </row>
    <row r="2491" spans="1:20" ht="58" x14ac:dyDescent="0.3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 s="9">
        <f t="shared" si="152"/>
        <v>41803.008738425924</v>
      </c>
      <c r="K2491">
        <v>1400026355</v>
      </c>
      <c r="L2491" s="12">
        <f t="shared" si="153"/>
        <v>41773.008738425924</v>
      </c>
      <c r="M2491" t="b">
        <v>0</v>
      </c>
      <c r="N2491">
        <v>0</v>
      </c>
      <c r="O2491" t="b">
        <v>0</v>
      </c>
      <c r="P2491" t="s">
        <v>8283</v>
      </c>
      <c r="Q2491" s="10">
        <f t="shared" si="154"/>
        <v>0</v>
      </c>
      <c r="R2491" t="e">
        <f t="shared" si="155"/>
        <v>#DIV/0!</v>
      </c>
      <c r="S2491" t="s">
        <v>8337</v>
      </c>
      <c r="T2491" t="s">
        <v>8339</v>
      </c>
    </row>
    <row r="2492" spans="1:20" ht="43.5" x14ac:dyDescent="0.3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 s="9">
        <f t="shared" si="152"/>
        <v>41456.75</v>
      </c>
      <c r="K2492">
        <v>1369895421</v>
      </c>
      <c r="L2492" s="12">
        <f t="shared" si="153"/>
        <v>41424.27107638889</v>
      </c>
      <c r="M2492" t="b">
        <v>1</v>
      </c>
      <c r="N2492">
        <v>204</v>
      </c>
      <c r="O2492" t="b">
        <v>1</v>
      </c>
      <c r="P2492" t="s">
        <v>8295</v>
      </c>
      <c r="Q2492" s="10">
        <f t="shared" si="154"/>
        <v>420.51249999999999</v>
      </c>
      <c r="R2492">
        <f t="shared" si="155"/>
        <v>164.90686274509804</v>
      </c>
      <c r="S2492" t="s">
        <v>8323</v>
      </c>
      <c r="T2492" t="s">
        <v>8353</v>
      </c>
    </row>
    <row r="2493" spans="1:20" ht="58" x14ac:dyDescent="0.3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 s="9">
        <f t="shared" si="152"/>
        <v>41634.022418981483</v>
      </c>
      <c r="K2493">
        <v>1385425937</v>
      </c>
      <c r="L2493" s="12">
        <f t="shared" si="153"/>
        <v>41604.022418981483</v>
      </c>
      <c r="M2493" t="b">
        <v>0</v>
      </c>
      <c r="N2493">
        <v>242</v>
      </c>
      <c r="O2493" t="b">
        <v>1</v>
      </c>
      <c r="P2493" t="s">
        <v>8295</v>
      </c>
      <c r="Q2493" s="10">
        <f t="shared" si="154"/>
        <v>130.36250000000001</v>
      </c>
      <c r="R2493">
        <f t="shared" si="155"/>
        <v>43.095041322314053</v>
      </c>
      <c r="S2493" t="s">
        <v>8323</v>
      </c>
      <c r="T2493" t="s">
        <v>8353</v>
      </c>
    </row>
    <row r="2494" spans="1:20" ht="43.5" x14ac:dyDescent="0.3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 s="9">
        <f t="shared" si="152"/>
        <v>41329.381423611114</v>
      </c>
      <c r="K2494">
        <v>1359104955</v>
      </c>
      <c r="L2494" s="12">
        <f t="shared" si="153"/>
        <v>41299.381423611114</v>
      </c>
      <c r="M2494" t="b">
        <v>0</v>
      </c>
      <c r="N2494">
        <v>160</v>
      </c>
      <c r="O2494" t="b">
        <v>1</v>
      </c>
      <c r="P2494" t="s">
        <v>8279</v>
      </c>
      <c r="Q2494" s="10">
        <f t="shared" si="154"/>
        <v>115.040375</v>
      </c>
      <c r="R2494">
        <f t="shared" si="155"/>
        <v>57.520187499999999</v>
      </c>
      <c r="S2494" t="s">
        <v>8329</v>
      </c>
      <c r="T2494" t="s">
        <v>8333</v>
      </c>
    </row>
    <row r="2495" spans="1:20" ht="43.5" x14ac:dyDescent="0.3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 s="9">
        <f t="shared" si="152"/>
        <v>41640.964537037034</v>
      </c>
      <c r="K2495">
        <v>1384384136</v>
      </c>
      <c r="L2495" s="12">
        <f t="shared" si="153"/>
        <v>41591.964537037034</v>
      </c>
      <c r="M2495" t="b">
        <v>0</v>
      </c>
      <c r="N2495">
        <v>69</v>
      </c>
      <c r="O2495" t="b">
        <v>1</v>
      </c>
      <c r="P2495" t="s">
        <v>8279</v>
      </c>
      <c r="Q2495" s="10">
        <f t="shared" si="154"/>
        <v>100.880375</v>
      </c>
      <c r="R2495">
        <f t="shared" si="155"/>
        <v>116.96275362318841</v>
      </c>
      <c r="S2495" t="s">
        <v>8329</v>
      </c>
      <c r="T2495" t="s">
        <v>8333</v>
      </c>
    </row>
    <row r="2496" spans="1:20" ht="58" x14ac:dyDescent="0.3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 s="9">
        <f t="shared" si="152"/>
        <v>42326.672997685186</v>
      </c>
      <c r="K2496">
        <v>1445267347</v>
      </c>
      <c r="L2496" s="12">
        <f t="shared" si="153"/>
        <v>42296.631331018521</v>
      </c>
      <c r="M2496" t="b">
        <v>0</v>
      </c>
      <c r="N2496">
        <v>84</v>
      </c>
      <c r="O2496" t="b">
        <v>1</v>
      </c>
      <c r="P2496" t="s">
        <v>8297</v>
      </c>
      <c r="Q2496" s="10">
        <f t="shared" si="154"/>
        <v>112.6875</v>
      </c>
      <c r="R2496">
        <f t="shared" si="155"/>
        <v>107.32142857142857</v>
      </c>
      <c r="S2496" t="s">
        <v>8337</v>
      </c>
      <c r="T2496" t="s">
        <v>8355</v>
      </c>
    </row>
    <row r="2497" spans="1:20" ht="43.5" x14ac:dyDescent="0.3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 s="9">
        <f t="shared" si="152"/>
        <v>41869.005671296298</v>
      </c>
      <c r="K2497">
        <v>1405728490</v>
      </c>
      <c r="L2497" s="12">
        <f t="shared" si="153"/>
        <v>41839.005671296298</v>
      </c>
      <c r="M2497" t="b">
        <v>1</v>
      </c>
      <c r="N2497">
        <v>283</v>
      </c>
      <c r="O2497" t="b">
        <v>1</v>
      </c>
      <c r="P2497" t="s">
        <v>8298</v>
      </c>
      <c r="Q2497" s="10">
        <f t="shared" si="154"/>
        <v>144.31375</v>
      </c>
      <c r="R2497">
        <f t="shared" si="155"/>
        <v>40.795406360424032</v>
      </c>
      <c r="S2497" t="s">
        <v>8340</v>
      </c>
      <c r="T2497" t="s">
        <v>8356</v>
      </c>
    </row>
    <row r="2498" spans="1:20" ht="43.5" x14ac:dyDescent="0.3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 s="9">
        <f t="shared" ref="J2498:J2561" si="156">(((I2498/60)/60)/24)+DATE(1970,1,1)</f>
        <v>42126.918240740735</v>
      </c>
      <c r="K2498">
        <v>1428012136</v>
      </c>
      <c r="L2498" s="12">
        <f t="shared" ref="L2498:L2561" si="157">(((K2498/60)/60)/24)+DATE(1970,1,1)</f>
        <v>42096.918240740735</v>
      </c>
      <c r="M2498" t="b">
        <v>0</v>
      </c>
      <c r="N2498">
        <v>2</v>
      </c>
      <c r="O2498" t="b">
        <v>0</v>
      </c>
      <c r="P2498" t="s">
        <v>8272</v>
      </c>
      <c r="Q2498" s="10">
        <f t="shared" ref="Q2498:Q2561" si="158">(E2498/D2498)*100</f>
        <v>0.6875</v>
      </c>
      <c r="R2498">
        <f t="shared" ref="R2498:R2561" si="159">E2498/N2498</f>
        <v>27.5</v>
      </c>
      <c r="S2498" t="s">
        <v>8323</v>
      </c>
      <c r="T2498" t="s">
        <v>8324</v>
      </c>
    </row>
    <row r="2499" spans="1:20" ht="58" x14ac:dyDescent="0.3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 s="9">
        <f t="shared" si="156"/>
        <v>42700.778622685189</v>
      </c>
      <c r="K2499">
        <v>1476294073</v>
      </c>
      <c r="L2499" s="12">
        <f t="shared" si="157"/>
        <v>42655.736956018518</v>
      </c>
      <c r="M2499" t="b">
        <v>0</v>
      </c>
      <c r="N2499">
        <v>0</v>
      </c>
      <c r="O2499" t="b">
        <v>0</v>
      </c>
      <c r="P2499" t="s">
        <v>8284</v>
      </c>
      <c r="Q2499" s="10">
        <f t="shared" si="158"/>
        <v>0</v>
      </c>
      <c r="R2499" t="e">
        <f t="shared" si="159"/>
        <v>#DIV/0!</v>
      </c>
      <c r="S2499" t="s">
        <v>8340</v>
      </c>
      <c r="T2499" t="s">
        <v>8341</v>
      </c>
    </row>
    <row r="2500" spans="1:20" ht="43.5" x14ac:dyDescent="0.3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 s="9">
        <f t="shared" si="156"/>
        <v>42080.75</v>
      </c>
      <c r="K2500">
        <v>1422400188</v>
      </c>
      <c r="L2500" s="12">
        <f t="shared" si="157"/>
        <v>42031.965138888889</v>
      </c>
      <c r="M2500" t="b">
        <v>0</v>
      </c>
      <c r="N2500">
        <v>0</v>
      </c>
      <c r="O2500" t="b">
        <v>0</v>
      </c>
      <c r="P2500" t="s">
        <v>8284</v>
      </c>
      <c r="Q2500" s="10">
        <f t="shared" si="158"/>
        <v>0</v>
      </c>
      <c r="R2500" t="e">
        <f t="shared" si="159"/>
        <v>#DIV/0!</v>
      </c>
      <c r="S2500" t="s">
        <v>8340</v>
      </c>
      <c r="T2500" t="s">
        <v>8341</v>
      </c>
    </row>
    <row r="2501" spans="1:20" ht="43.5" x14ac:dyDescent="0.3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 s="9">
        <f t="shared" si="156"/>
        <v>41287.950381944444</v>
      </c>
      <c r="K2501">
        <v>1355525313</v>
      </c>
      <c r="L2501" s="12">
        <f t="shared" si="157"/>
        <v>41257.950381944444</v>
      </c>
      <c r="M2501" t="b">
        <v>0</v>
      </c>
      <c r="N2501">
        <v>79</v>
      </c>
      <c r="O2501" t="b">
        <v>1</v>
      </c>
      <c r="P2501" t="s">
        <v>8279</v>
      </c>
      <c r="Q2501" s="10">
        <f t="shared" si="158"/>
        <v>127.49999999999999</v>
      </c>
      <c r="R2501">
        <f t="shared" si="159"/>
        <v>129.1139240506329</v>
      </c>
      <c r="S2501" t="s">
        <v>8329</v>
      </c>
      <c r="T2501" t="s">
        <v>8333</v>
      </c>
    </row>
    <row r="2502" spans="1:20" ht="43.5" x14ac:dyDescent="0.3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 s="9">
        <f t="shared" si="156"/>
        <v>41088.844571759262</v>
      </c>
      <c r="K2502">
        <v>1338322571</v>
      </c>
      <c r="L2502" s="12">
        <f t="shared" si="157"/>
        <v>41058.844571759262</v>
      </c>
      <c r="M2502" t="b">
        <v>0</v>
      </c>
      <c r="N2502">
        <v>80</v>
      </c>
      <c r="O2502" t="b">
        <v>1</v>
      </c>
      <c r="P2502" t="s">
        <v>8300</v>
      </c>
      <c r="Q2502" s="10">
        <f t="shared" si="158"/>
        <v>100.325</v>
      </c>
      <c r="R2502">
        <f t="shared" si="159"/>
        <v>100.325</v>
      </c>
      <c r="S2502" t="s">
        <v>8329</v>
      </c>
      <c r="T2502" t="s">
        <v>8358</v>
      </c>
    </row>
    <row r="2503" spans="1:20" ht="58" x14ac:dyDescent="0.3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 s="9">
        <f t="shared" si="156"/>
        <v>41874.592002314814</v>
      </c>
      <c r="K2503">
        <v>1404915149</v>
      </c>
      <c r="L2503" s="12">
        <f t="shared" si="157"/>
        <v>41829.592002314814</v>
      </c>
      <c r="M2503" t="b">
        <v>0</v>
      </c>
      <c r="N2503">
        <v>0</v>
      </c>
      <c r="O2503" t="b">
        <v>0</v>
      </c>
      <c r="P2503" t="s">
        <v>8284</v>
      </c>
      <c r="Q2503" s="10">
        <f t="shared" si="158"/>
        <v>0</v>
      </c>
      <c r="R2503" t="e">
        <f t="shared" si="159"/>
        <v>#DIV/0!</v>
      </c>
      <c r="S2503" t="s">
        <v>8340</v>
      </c>
      <c r="T2503" t="s">
        <v>8341</v>
      </c>
    </row>
    <row r="2504" spans="1:20" ht="43.5" x14ac:dyDescent="0.3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 s="9">
        <f t="shared" si="156"/>
        <v>42228.083333333328</v>
      </c>
      <c r="K2504">
        <v>1435611572</v>
      </c>
      <c r="L2504" s="12">
        <f t="shared" si="157"/>
        <v>42184.874675925923</v>
      </c>
      <c r="M2504" t="b">
        <v>1</v>
      </c>
      <c r="N2504">
        <v>398</v>
      </c>
      <c r="O2504" t="b">
        <v>1</v>
      </c>
      <c r="P2504" t="s">
        <v>8301</v>
      </c>
      <c r="Q2504" s="10">
        <f t="shared" si="158"/>
        <v>407.7</v>
      </c>
      <c r="R2504">
        <f t="shared" si="159"/>
        <v>81.949748743718587</v>
      </c>
      <c r="S2504" t="s">
        <v>8323</v>
      </c>
      <c r="T2504" t="s">
        <v>8359</v>
      </c>
    </row>
    <row r="2505" spans="1:20" ht="43.5" x14ac:dyDescent="0.3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 s="9">
        <f t="shared" si="156"/>
        <v>42809</v>
      </c>
      <c r="K2505">
        <v>1485976468</v>
      </c>
      <c r="L2505" s="12">
        <f t="shared" si="157"/>
        <v>42767.801712962959</v>
      </c>
      <c r="M2505" t="b">
        <v>1</v>
      </c>
      <c r="N2505">
        <v>304</v>
      </c>
      <c r="O2505" t="b">
        <v>1</v>
      </c>
      <c r="P2505" t="s">
        <v>8301</v>
      </c>
      <c r="Q2505" s="10">
        <f t="shared" si="158"/>
        <v>223.92500000000001</v>
      </c>
      <c r="R2505">
        <f t="shared" si="159"/>
        <v>58.92763157894737</v>
      </c>
      <c r="S2505" t="s">
        <v>8323</v>
      </c>
      <c r="T2505" t="s">
        <v>8359</v>
      </c>
    </row>
    <row r="2506" spans="1:20" ht="43.5" x14ac:dyDescent="0.3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 s="9">
        <f t="shared" si="156"/>
        <v>41165.42155092593</v>
      </c>
      <c r="K2506">
        <v>1345716422</v>
      </c>
      <c r="L2506" s="12">
        <f t="shared" si="157"/>
        <v>41144.42155092593</v>
      </c>
      <c r="M2506" t="b">
        <v>0</v>
      </c>
      <c r="N2506">
        <v>3468</v>
      </c>
      <c r="O2506" t="b">
        <v>1</v>
      </c>
      <c r="P2506" t="s">
        <v>8301</v>
      </c>
      <c r="Q2506" s="10">
        <f t="shared" si="158"/>
        <v>1379.4206249999997</v>
      </c>
      <c r="R2506">
        <f t="shared" si="159"/>
        <v>31.820544982698959</v>
      </c>
      <c r="S2506" t="s">
        <v>8323</v>
      </c>
      <c r="T2506" t="s">
        <v>8359</v>
      </c>
    </row>
    <row r="2507" spans="1:20" ht="43.5" x14ac:dyDescent="0.3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 s="9">
        <f t="shared" si="156"/>
        <v>41830.895254629628</v>
      </c>
      <c r="K2507">
        <v>1402867750</v>
      </c>
      <c r="L2507" s="12">
        <f t="shared" si="157"/>
        <v>41805.895254629628</v>
      </c>
      <c r="M2507" t="b">
        <v>0</v>
      </c>
      <c r="N2507">
        <v>2</v>
      </c>
      <c r="O2507" t="b">
        <v>0</v>
      </c>
      <c r="P2507" t="s">
        <v>8284</v>
      </c>
      <c r="Q2507" s="10">
        <f t="shared" si="158"/>
        <v>0.6875</v>
      </c>
      <c r="R2507">
        <f t="shared" si="159"/>
        <v>27.5</v>
      </c>
      <c r="S2507" t="s">
        <v>8340</v>
      </c>
      <c r="T2507" t="s">
        <v>8341</v>
      </c>
    </row>
    <row r="2508" spans="1:20" ht="43.5" x14ac:dyDescent="0.3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 s="9">
        <f t="shared" si="156"/>
        <v>41817.898240740738</v>
      </c>
      <c r="K2508">
        <v>1401312808</v>
      </c>
      <c r="L2508" s="12">
        <f t="shared" si="157"/>
        <v>41787.898240740738</v>
      </c>
      <c r="M2508" t="b">
        <v>0</v>
      </c>
      <c r="N2508">
        <v>2</v>
      </c>
      <c r="O2508" t="b">
        <v>0</v>
      </c>
      <c r="P2508" t="s">
        <v>8284</v>
      </c>
      <c r="Q2508" s="10">
        <f t="shared" si="158"/>
        <v>0.325125</v>
      </c>
      <c r="R2508">
        <f t="shared" si="159"/>
        <v>13.005000000000001</v>
      </c>
      <c r="S2508" t="s">
        <v>8340</v>
      </c>
      <c r="T2508" t="s">
        <v>8341</v>
      </c>
    </row>
    <row r="2509" spans="1:20" ht="43.5" x14ac:dyDescent="0.3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 s="9">
        <f t="shared" si="156"/>
        <v>41421.290972222225</v>
      </c>
      <c r="K2509">
        <v>1367088443</v>
      </c>
      <c r="L2509" s="12">
        <f t="shared" si="157"/>
        <v>41391.782905092594</v>
      </c>
      <c r="M2509" t="b">
        <v>1</v>
      </c>
      <c r="N2509">
        <v>394</v>
      </c>
      <c r="O2509" t="b">
        <v>1</v>
      </c>
      <c r="P2509" t="s">
        <v>8303</v>
      </c>
      <c r="Q2509" s="10">
        <f t="shared" si="158"/>
        <v>350.84462500000001</v>
      </c>
      <c r="R2509">
        <f t="shared" si="159"/>
        <v>71.237487309644663</v>
      </c>
      <c r="S2509" t="s">
        <v>8321</v>
      </c>
      <c r="T2509" t="s">
        <v>8361</v>
      </c>
    </row>
    <row r="2510" spans="1:20" ht="72.5" x14ac:dyDescent="0.3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 s="9">
        <f t="shared" si="156"/>
        <v>41752.666354166664</v>
      </c>
      <c r="K2510">
        <v>1395676773</v>
      </c>
      <c r="L2510" s="12">
        <f t="shared" si="157"/>
        <v>41722.666354166664</v>
      </c>
      <c r="M2510" t="b">
        <v>0</v>
      </c>
      <c r="N2510">
        <v>58</v>
      </c>
      <c r="O2510" t="b">
        <v>1</v>
      </c>
      <c r="P2510" t="s">
        <v>8295</v>
      </c>
      <c r="Q2510" s="10">
        <f t="shared" si="158"/>
        <v>122.9</v>
      </c>
      <c r="R2510">
        <f t="shared" si="159"/>
        <v>169.51724137931035</v>
      </c>
      <c r="S2510" t="s">
        <v>8323</v>
      </c>
      <c r="T2510" t="s">
        <v>8353</v>
      </c>
    </row>
    <row r="2511" spans="1:20" ht="29" x14ac:dyDescent="0.3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 s="9">
        <f t="shared" si="156"/>
        <v>41932.088194444441</v>
      </c>
      <c r="K2511">
        <v>1412005602</v>
      </c>
      <c r="L2511" s="12">
        <f t="shared" si="157"/>
        <v>41911.657430555555</v>
      </c>
      <c r="M2511" t="b">
        <v>0</v>
      </c>
      <c r="N2511">
        <v>4</v>
      </c>
      <c r="O2511" t="b">
        <v>0</v>
      </c>
      <c r="P2511" t="s">
        <v>8304</v>
      </c>
      <c r="Q2511" s="10">
        <f t="shared" si="158"/>
        <v>0.43750000000000006</v>
      </c>
      <c r="R2511">
        <f t="shared" si="159"/>
        <v>8.75</v>
      </c>
      <c r="S2511" t="s">
        <v>8326</v>
      </c>
      <c r="T2511" t="s">
        <v>8362</v>
      </c>
    </row>
    <row r="2512" spans="1:20" ht="43.5" x14ac:dyDescent="0.3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 s="9">
        <f t="shared" si="156"/>
        <v>41104.988055555557</v>
      </c>
      <c r="K2512">
        <v>1337125368</v>
      </c>
      <c r="L2512" s="12">
        <f t="shared" si="157"/>
        <v>41044.988055555557</v>
      </c>
      <c r="M2512" t="b">
        <v>0</v>
      </c>
      <c r="N2512">
        <v>49</v>
      </c>
      <c r="O2512" t="b">
        <v>0</v>
      </c>
      <c r="P2512" t="s">
        <v>8304</v>
      </c>
      <c r="Q2512" s="10">
        <f t="shared" si="158"/>
        <v>21.887499999999999</v>
      </c>
      <c r="R2512">
        <f t="shared" si="159"/>
        <v>35.734693877551024</v>
      </c>
      <c r="S2512" t="s">
        <v>8326</v>
      </c>
      <c r="T2512" t="s">
        <v>8362</v>
      </c>
    </row>
    <row r="2513" spans="1:20" ht="43.5" x14ac:dyDescent="0.3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 s="9">
        <f t="shared" si="156"/>
        <v>41552.869143518517</v>
      </c>
      <c r="K2513">
        <v>1379710294</v>
      </c>
      <c r="L2513" s="12">
        <f t="shared" si="157"/>
        <v>41537.869143518517</v>
      </c>
      <c r="M2513" t="b">
        <v>0</v>
      </c>
      <c r="N2513">
        <v>0</v>
      </c>
      <c r="O2513" t="b">
        <v>0</v>
      </c>
      <c r="P2513" t="s">
        <v>8304</v>
      </c>
      <c r="Q2513" s="10">
        <f t="shared" si="158"/>
        <v>0</v>
      </c>
      <c r="R2513" t="e">
        <f t="shared" si="159"/>
        <v>#DIV/0!</v>
      </c>
      <c r="S2513" t="s">
        <v>8326</v>
      </c>
      <c r="T2513" t="s">
        <v>8362</v>
      </c>
    </row>
    <row r="2514" spans="1:20" ht="43.5" x14ac:dyDescent="0.3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 s="9">
        <f t="shared" si="156"/>
        <v>41828.94027777778</v>
      </c>
      <c r="K2514">
        <v>1402266840</v>
      </c>
      <c r="L2514" s="12">
        <f t="shared" si="157"/>
        <v>41798.94027777778</v>
      </c>
      <c r="M2514" t="b">
        <v>0</v>
      </c>
      <c r="N2514">
        <v>94</v>
      </c>
      <c r="O2514" t="b">
        <v>1</v>
      </c>
      <c r="P2514" t="s">
        <v>8271</v>
      </c>
      <c r="Q2514" s="10">
        <f t="shared" si="158"/>
        <v>102.64512500000001</v>
      </c>
      <c r="R2514">
        <f t="shared" si="159"/>
        <v>87.357553191489373</v>
      </c>
      <c r="S2514" t="s">
        <v>8321</v>
      </c>
      <c r="T2514" t="s">
        <v>8322</v>
      </c>
    </row>
    <row r="2515" spans="1:20" ht="58" x14ac:dyDescent="0.3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 s="9">
        <f t="shared" si="156"/>
        <v>42153.692060185189</v>
      </c>
      <c r="K2515">
        <v>1429029394</v>
      </c>
      <c r="L2515" s="12">
        <f t="shared" si="157"/>
        <v>42108.692060185189</v>
      </c>
      <c r="M2515" t="b">
        <v>0</v>
      </c>
      <c r="N2515">
        <v>0</v>
      </c>
      <c r="O2515" t="b">
        <v>0</v>
      </c>
      <c r="P2515" t="s">
        <v>8271</v>
      </c>
      <c r="Q2515" s="10">
        <f t="shared" si="158"/>
        <v>0</v>
      </c>
      <c r="R2515" t="e">
        <f t="shared" si="159"/>
        <v>#DIV/0!</v>
      </c>
      <c r="S2515" t="s">
        <v>8321</v>
      </c>
      <c r="T2515" t="s">
        <v>8322</v>
      </c>
    </row>
    <row r="2516" spans="1:20" ht="43.5" x14ac:dyDescent="0.3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 s="9">
        <f t="shared" si="156"/>
        <v>41888.007071759261</v>
      </c>
      <c r="K2516">
        <v>1407370211</v>
      </c>
      <c r="L2516" s="12">
        <f t="shared" si="157"/>
        <v>41858.007071759261</v>
      </c>
      <c r="M2516" t="b">
        <v>0</v>
      </c>
      <c r="N2516">
        <v>13</v>
      </c>
      <c r="O2516" t="b">
        <v>0</v>
      </c>
      <c r="P2516" t="s">
        <v>8271</v>
      </c>
      <c r="Q2516" s="10">
        <f t="shared" si="158"/>
        <v>3.8875000000000002</v>
      </c>
      <c r="R2516">
        <f t="shared" si="159"/>
        <v>23.923076923076923</v>
      </c>
      <c r="S2516" t="s">
        <v>8321</v>
      </c>
      <c r="T2516" t="s">
        <v>8322</v>
      </c>
    </row>
    <row r="2517" spans="1:20" ht="43.5" x14ac:dyDescent="0.3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 s="9">
        <f t="shared" si="156"/>
        <v>41784.564328703702</v>
      </c>
      <c r="K2517">
        <v>1398432758</v>
      </c>
      <c r="L2517" s="12">
        <f t="shared" si="157"/>
        <v>41754.564328703702</v>
      </c>
      <c r="M2517" t="b">
        <v>0</v>
      </c>
      <c r="N2517">
        <v>32</v>
      </c>
      <c r="O2517" t="b">
        <v>1</v>
      </c>
      <c r="P2517" t="s">
        <v>8305</v>
      </c>
      <c r="Q2517" s="10">
        <f t="shared" si="158"/>
        <v>102.06937499999999</v>
      </c>
      <c r="R2517">
        <f t="shared" si="159"/>
        <v>255.17343750000001</v>
      </c>
      <c r="S2517" t="s">
        <v>8321</v>
      </c>
      <c r="T2517" t="s">
        <v>8363</v>
      </c>
    </row>
    <row r="2518" spans="1:20" ht="43.5" x14ac:dyDescent="0.3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 s="9">
        <f t="shared" si="156"/>
        <v>41879.041666666664</v>
      </c>
      <c r="K2518">
        <v>1406316312</v>
      </c>
      <c r="L2518" s="12">
        <f t="shared" si="157"/>
        <v>41845.809166666666</v>
      </c>
      <c r="M2518" t="b">
        <v>0</v>
      </c>
      <c r="N2518">
        <v>25</v>
      </c>
      <c r="O2518" t="b">
        <v>1</v>
      </c>
      <c r="P2518" t="s">
        <v>8305</v>
      </c>
      <c r="Q2518" s="10">
        <f t="shared" si="158"/>
        <v>102.875</v>
      </c>
      <c r="R2518">
        <f t="shared" si="159"/>
        <v>329.2</v>
      </c>
      <c r="S2518" t="s">
        <v>8321</v>
      </c>
      <c r="T2518" t="s">
        <v>8363</v>
      </c>
    </row>
    <row r="2519" spans="1:20" ht="58" x14ac:dyDescent="0.3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 s="9">
        <f t="shared" si="156"/>
        <v>41970.125</v>
      </c>
      <c r="K2519">
        <v>1414599886</v>
      </c>
      <c r="L2519" s="12">
        <f t="shared" si="157"/>
        <v>41941.683865740742</v>
      </c>
      <c r="M2519" t="b">
        <v>0</v>
      </c>
      <c r="N2519">
        <v>113</v>
      </c>
      <c r="O2519" t="b">
        <v>1</v>
      </c>
      <c r="P2519" t="s">
        <v>8271</v>
      </c>
      <c r="Q2519" s="10">
        <f t="shared" si="158"/>
        <v>100.125</v>
      </c>
      <c r="R2519">
        <f t="shared" si="159"/>
        <v>70.884955752212392</v>
      </c>
      <c r="S2519" t="s">
        <v>8321</v>
      </c>
      <c r="T2519" t="s">
        <v>8322</v>
      </c>
    </row>
    <row r="2520" spans="1:20" ht="29" x14ac:dyDescent="0.3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 s="9">
        <f t="shared" si="156"/>
        <v>41987.756840277783</v>
      </c>
      <c r="K2520">
        <v>1415988591</v>
      </c>
      <c r="L2520" s="12">
        <f t="shared" si="157"/>
        <v>41957.756840277783</v>
      </c>
      <c r="M2520" t="b">
        <v>0</v>
      </c>
      <c r="N2520">
        <v>97</v>
      </c>
      <c r="O2520" t="b">
        <v>1</v>
      </c>
      <c r="P2520" t="s">
        <v>8303</v>
      </c>
      <c r="Q2520" s="10">
        <f t="shared" si="158"/>
        <v>107.74999999999999</v>
      </c>
      <c r="R2520">
        <f t="shared" si="159"/>
        <v>88.865979381443296</v>
      </c>
      <c r="S2520" t="s">
        <v>8321</v>
      </c>
      <c r="T2520" t="s">
        <v>8361</v>
      </c>
    </row>
    <row r="2521" spans="1:20" ht="43.5" x14ac:dyDescent="0.3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 s="9">
        <f t="shared" si="156"/>
        <v>42256.938414351855</v>
      </c>
      <c r="K2521">
        <v>1439245879</v>
      </c>
      <c r="L2521" s="12">
        <f t="shared" si="157"/>
        <v>42226.938414351855</v>
      </c>
      <c r="M2521" t="b">
        <v>0</v>
      </c>
      <c r="N2521">
        <v>1</v>
      </c>
      <c r="O2521" t="b">
        <v>0</v>
      </c>
      <c r="P2521" t="s">
        <v>8303</v>
      </c>
      <c r="Q2521" s="10">
        <f t="shared" si="158"/>
        <v>2.5</v>
      </c>
      <c r="R2521">
        <f t="shared" si="159"/>
        <v>200</v>
      </c>
      <c r="S2521" t="s">
        <v>8321</v>
      </c>
      <c r="T2521" t="s">
        <v>8361</v>
      </c>
    </row>
    <row r="2522" spans="1:20" ht="29" x14ac:dyDescent="0.3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 s="9">
        <f t="shared" si="156"/>
        <v>41621.207638888889</v>
      </c>
      <c r="K2522">
        <v>1384364561</v>
      </c>
      <c r="L2522" s="12">
        <f t="shared" si="157"/>
        <v>41591.737974537034</v>
      </c>
      <c r="M2522" t="b">
        <v>1</v>
      </c>
      <c r="N2522">
        <v>82</v>
      </c>
      <c r="O2522" t="b">
        <v>1</v>
      </c>
      <c r="P2522" t="s">
        <v>8271</v>
      </c>
      <c r="Q2522" s="10">
        <f t="shared" si="158"/>
        <v>103.01249999999999</v>
      </c>
      <c r="R2522">
        <f t="shared" si="159"/>
        <v>100.5</v>
      </c>
      <c r="S2522" t="s">
        <v>8321</v>
      </c>
      <c r="T2522" t="s">
        <v>8322</v>
      </c>
    </row>
    <row r="2523" spans="1:20" ht="43.5" x14ac:dyDescent="0.3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 s="9">
        <f t="shared" si="156"/>
        <v>42125.374675925923</v>
      </c>
      <c r="K2523">
        <v>1427878772</v>
      </c>
      <c r="L2523" s="12">
        <f t="shared" si="157"/>
        <v>42095.374675925923</v>
      </c>
      <c r="M2523" t="b">
        <v>0</v>
      </c>
      <c r="N2523">
        <v>12</v>
      </c>
      <c r="O2523" t="b">
        <v>0</v>
      </c>
      <c r="P2523" t="s">
        <v>8305</v>
      </c>
      <c r="Q2523" s="10">
        <f t="shared" si="158"/>
        <v>3.4125000000000001</v>
      </c>
      <c r="R2523">
        <f t="shared" si="159"/>
        <v>22.75</v>
      </c>
      <c r="S2523" t="s">
        <v>8321</v>
      </c>
      <c r="T2523" t="s">
        <v>8363</v>
      </c>
    </row>
    <row r="2524" spans="1:20" ht="43.5" x14ac:dyDescent="0.3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 s="9">
        <f t="shared" si="156"/>
        <v>42286</v>
      </c>
      <c r="K2524">
        <v>1442283562</v>
      </c>
      <c r="L2524" s="12">
        <f t="shared" si="157"/>
        <v>42262.096782407403</v>
      </c>
      <c r="M2524" t="b">
        <v>1</v>
      </c>
      <c r="N2524">
        <v>71</v>
      </c>
      <c r="O2524" t="b">
        <v>1</v>
      </c>
      <c r="P2524" t="s">
        <v>8271</v>
      </c>
      <c r="Q2524" s="10">
        <f t="shared" si="158"/>
        <v>102.83750000000001</v>
      </c>
      <c r="R2524">
        <f t="shared" si="159"/>
        <v>115.87323943661971</v>
      </c>
      <c r="S2524" t="s">
        <v>8321</v>
      </c>
      <c r="T2524" t="s">
        <v>8322</v>
      </c>
    </row>
    <row r="2525" spans="1:20" ht="43.5" x14ac:dyDescent="0.3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 s="9">
        <f t="shared" si="156"/>
        <v>42171.458333333328</v>
      </c>
      <c r="K2525">
        <v>1431509397</v>
      </c>
      <c r="L2525" s="12">
        <f t="shared" si="157"/>
        <v>42137.395798611105</v>
      </c>
      <c r="M2525" t="b">
        <v>1</v>
      </c>
      <c r="N2525">
        <v>70</v>
      </c>
      <c r="O2525" t="b">
        <v>1</v>
      </c>
      <c r="P2525" t="s">
        <v>8271</v>
      </c>
      <c r="Q2525" s="10">
        <f t="shared" si="158"/>
        <v>101.49999999999999</v>
      </c>
      <c r="R2525">
        <f t="shared" si="159"/>
        <v>116</v>
      </c>
      <c r="S2525" t="s">
        <v>8321</v>
      </c>
      <c r="T2525" t="s">
        <v>8322</v>
      </c>
    </row>
    <row r="2526" spans="1:20" ht="43.5" x14ac:dyDescent="0.3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 s="9">
        <f t="shared" si="156"/>
        <v>42071.67251157407</v>
      </c>
      <c r="K2526">
        <v>1423242505</v>
      </c>
      <c r="L2526" s="12">
        <f t="shared" si="157"/>
        <v>42041.714178240742</v>
      </c>
      <c r="M2526" t="b">
        <v>0</v>
      </c>
      <c r="N2526">
        <v>57</v>
      </c>
      <c r="O2526" t="b">
        <v>1</v>
      </c>
      <c r="P2526" t="s">
        <v>8271</v>
      </c>
      <c r="Q2526" s="10">
        <f t="shared" si="158"/>
        <v>101.375</v>
      </c>
      <c r="R2526">
        <f t="shared" si="159"/>
        <v>142.28070175438597</v>
      </c>
      <c r="S2526" t="s">
        <v>8321</v>
      </c>
      <c r="T2526" t="s">
        <v>8322</v>
      </c>
    </row>
    <row r="2527" spans="1:20" ht="43.5" x14ac:dyDescent="0.3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 s="9">
        <f t="shared" si="156"/>
        <v>42579.665717592594</v>
      </c>
      <c r="K2527">
        <v>1467129518</v>
      </c>
      <c r="L2527" s="12">
        <f t="shared" si="157"/>
        <v>42549.665717592594</v>
      </c>
      <c r="M2527" t="b">
        <v>0</v>
      </c>
      <c r="N2527">
        <v>47</v>
      </c>
      <c r="O2527" t="b">
        <v>1</v>
      </c>
      <c r="P2527" t="s">
        <v>8271</v>
      </c>
      <c r="Q2527" s="10">
        <f t="shared" si="158"/>
        <v>104.35000000000001</v>
      </c>
      <c r="R2527">
        <f t="shared" si="159"/>
        <v>177.61702127659575</v>
      </c>
      <c r="S2527" t="s">
        <v>8321</v>
      </c>
      <c r="T2527" t="s">
        <v>8322</v>
      </c>
    </row>
    <row r="2528" spans="1:20" ht="43.5" x14ac:dyDescent="0.3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 s="9">
        <f t="shared" si="156"/>
        <v>42119.659652777773</v>
      </c>
      <c r="K2528">
        <v>1424796594</v>
      </c>
      <c r="L2528" s="12">
        <f t="shared" si="157"/>
        <v>42059.701319444444</v>
      </c>
      <c r="M2528" t="b">
        <v>0</v>
      </c>
      <c r="N2528">
        <v>19</v>
      </c>
      <c r="O2528" t="b">
        <v>1</v>
      </c>
      <c r="P2528" t="s">
        <v>8271</v>
      </c>
      <c r="Q2528" s="10">
        <f t="shared" si="158"/>
        <v>100.01249999999999</v>
      </c>
      <c r="R2528">
        <f t="shared" si="159"/>
        <v>421.10526315789474</v>
      </c>
      <c r="S2528" t="s">
        <v>8321</v>
      </c>
      <c r="T2528" t="s">
        <v>8322</v>
      </c>
    </row>
    <row r="2529" spans="1:20" ht="43.5" x14ac:dyDescent="0.3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 s="9">
        <f t="shared" si="156"/>
        <v>42083.705555555556</v>
      </c>
      <c r="K2529">
        <v>1424280899</v>
      </c>
      <c r="L2529" s="12">
        <f t="shared" si="157"/>
        <v>42053.732627314821</v>
      </c>
      <c r="M2529" t="b">
        <v>0</v>
      </c>
      <c r="N2529">
        <v>77</v>
      </c>
      <c r="O2529" t="b">
        <v>1</v>
      </c>
      <c r="P2529" t="s">
        <v>8271</v>
      </c>
      <c r="Q2529" s="10">
        <f t="shared" si="158"/>
        <v>101.05</v>
      </c>
      <c r="R2529">
        <f t="shared" si="159"/>
        <v>104.98701298701299</v>
      </c>
      <c r="S2529" t="s">
        <v>8321</v>
      </c>
      <c r="T2529" t="s">
        <v>8322</v>
      </c>
    </row>
    <row r="2530" spans="1:20" ht="58" x14ac:dyDescent="0.3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 s="9">
        <f t="shared" si="156"/>
        <v>42094.178402777776</v>
      </c>
      <c r="K2530">
        <v>1425187014</v>
      </c>
      <c r="L2530" s="12">
        <f t="shared" si="157"/>
        <v>42064.220069444447</v>
      </c>
      <c r="M2530" t="b">
        <v>0</v>
      </c>
      <c r="N2530">
        <v>40</v>
      </c>
      <c r="O2530" t="b">
        <v>1</v>
      </c>
      <c r="P2530" t="s">
        <v>8271</v>
      </c>
      <c r="Q2530" s="10">
        <f t="shared" si="158"/>
        <v>101.42500000000001</v>
      </c>
      <c r="R2530">
        <f t="shared" si="159"/>
        <v>202.85</v>
      </c>
      <c r="S2530" t="s">
        <v>8321</v>
      </c>
      <c r="T2530" t="s">
        <v>8322</v>
      </c>
    </row>
    <row r="2531" spans="1:20" ht="58" x14ac:dyDescent="0.3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 s="9">
        <f t="shared" si="156"/>
        <v>41852.041666666664</v>
      </c>
      <c r="K2531">
        <v>1403599778</v>
      </c>
      <c r="L2531" s="12">
        <f t="shared" si="157"/>
        <v>41814.367800925924</v>
      </c>
      <c r="M2531" t="b">
        <v>0</v>
      </c>
      <c r="N2531">
        <v>94</v>
      </c>
      <c r="O2531" t="b">
        <v>1</v>
      </c>
      <c r="P2531" t="s">
        <v>8305</v>
      </c>
      <c r="Q2531" s="10">
        <f t="shared" si="158"/>
        <v>106.71250000000001</v>
      </c>
      <c r="R2531">
        <f t="shared" si="159"/>
        <v>90.819148936170208</v>
      </c>
      <c r="S2531" t="s">
        <v>8321</v>
      </c>
      <c r="T2531" t="s">
        <v>8363</v>
      </c>
    </row>
    <row r="2532" spans="1:20" ht="43.5" x14ac:dyDescent="0.3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 s="9">
        <f t="shared" si="156"/>
        <v>42582.291666666672</v>
      </c>
      <c r="K2532">
        <v>1465172024</v>
      </c>
      <c r="L2532" s="12">
        <f t="shared" si="157"/>
        <v>42527.00953703704</v>
      </c>
      <c r="M2532" t="b">
        <v>0</v>
      </c>
      <c r="N2532">
        <v>0</v>
      </c>
      <c r="O2532" t="b">
        <v>0</v>
      </c>
      <c r="P2532" t="s">
        <v>8305</v>
      </c>
      <c r="Q2532" s="10">
        <f t="shared" si="158"/>
        <v>0</v>
      </c>
      <c r="R2532" t="e">
        <f t="shared" si="159"/>
        <v>#DIV/0!</v>
      </c>
      <c r="S2532" t="s">
        <v>8321</v>
      </c>
      <c r="T2532" t="s">
        <v>8363</v>
      </c>
    </row>
    <row r="2533" spans="1:20" ht="43.5" x14ac:dyDescent="0.3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 s="9">
        <f t="shared" si="156"/>
        <v>42008.976388888885</v>
      </c>
      <c r="K2533">
        <v>1417651630</v>
      </c>
      <c r="L2533" s="12">
        <f t="shared" si="157"/>
        <v>41977.004976851851</v>
      </c>
      <c r="M2533" t="b">
        <v>0</v>
      </c>
      <c r="N2533">
        <v>9</v>
      </c>
      <c r="O2533" t="b">
        <v>0</v>
      </c>
      <c r="P2533" t="s">
        <v>8271</v>
      </c>
      <c r="Q2533" s="10">
        <f t="shared" si="158"/>
        <v>1.4749999999999999</v>
      </c>
      <c r="R2533">
        <f t="shared" si="159"/>
        <v>13.111111111111111</v>
      </c>
      <c r="S2533" t="s">
        <v>8321</v>
      </c>
      <c r="T2533" t="s">
        <v>8322</v>
      </c>
    </row>
    <row r="2534" spans="1:20" ht="43.5" x14ac:dyDescent="0.3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 s="9">
        <f t="shared" si="156"/>
        <v>41969.853900462964</v>
      </c>
      <c r="K2534">
        <v>1414438177</v>
      </c>
      <c r="L2534" s="12">
        <f t="shared" si="157"/>
        <v>41939.8122337963</v>
      </c>
      <c r="M2534" t="b">
        <v>0</v>
      </c>
      <c r="N2534">
        <v>36</v>
      </c>
      <c r="O2534" t="b">
        <v>0</v>
      </c>
      <c r="P2534" t="s">
        <v>8271</v>
      </c>
      <c r="Q2534" s="10">
        <f t="shared" si="158"/>
        <v>37.412500000000001</v>
      </c>
      <c r="R2534">
        <f t="shared" si="159"/>
        <v>83.138888888888886</v>
      </c>
      <c r="S2534" t="s">
        <v>8321</v>
      </c>
      <c r="T2534" t="s">
        <v>8322</v>
      </c>
    </row>
    <row r="2535" spans="1:20" ht="43.5" x14ac:dyDescent="0.3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 s="9">
        <f t="shared" si="156"/>
        <v>42253.151701388888</v>
      </c>
      <c r="K2535">
        <v>1439350707</v>
      </c>
      <c r="L2535" s="12">
        <f t="shared" si="157"/>
        <v>42228.151701388888</v>
      </c>
      <c r="M2535" t="b">
        <v>0</v>
      </c>
      <c r="N2535">
        <v>0</v>
      </c>
      <c r="O2535" t="b">
        <v>0</v>
      </c>
      <c r="P2535" t="s">
        <v>8271</v>
      </c>
      <c r="Q2535" s="10">
        <f t="shared" si="158"/>
        <v>0</v>
      </c>
      <c r="R2535" t="e">
        <f t="shared" si="159"/>
        <v>#DIV/0!</v>
      </c>
      <c r="S2535" t="s">
        <v>8321</v>
      </c>
      <c r="T2535" t="s">
        <v>8322</v>
      </c>
    </row>
    <row r="2536" spans="1:20" ht="29" x14ac:dyDescent="0.3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 s="9">
        <f t="shared" si="156"/>
        <v>42497.603680555556</v>
      </c>
      <c r="K2536">
        <v>1457450958</v>
      </c>
      <c r="L2536" s="12">
        <f t="shared" si="157"/>
        <v>42437.64534722222</v>
      </c>
      <c r="M2536" t="b">
        <v>0</v>
      </c>
      <c r="N2536">
        <v>1</v>
      </c>
      <c r="O2536" t="b">
        <v>0</v>
      </c>
      <c r="P2536" t="s">
        <v>8271</v>
      </c>
      <c r="Q2536" s="10">
        <f t="shared" si="158"/>
        <v>0.125</v>
      </c>
      <c r="R2536">
        <f t="shared" si="159"/>
        <v>10</v>
      </c>
      <c r="S2536" t="s">
        <v>8321</v>
      </c>
      <c r="T2536" t="s">
        <v>8322</v>
      </c>
    </row>
    <row r="2537" spans="1:20" ht="43.5" x14ac:dyDescent="0.3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 s="9">
        <f t="shared" si="156"/>
        <v>42203.125</v>
      </c>
      <c r="K2537">
        <v>1432100004</v>
      </c>
      <c r="L2537" s="12">
        <f t="shared" si="157"/>
        <v>42144.231527777782</v>
      </c>
      <c r="M2537" t="b">
        <v>0</v>
      </c>
      <c r="N2537">
        <v>2</v>
      </c>
      <c r="O2537" t="b">
        <v>0</v>
      </c>
      <c r="P2537" t="s">
        <v>8271</v>
      </c>
      <c r="Q2537" s="10">
        <f t="shared" si="158"/>
        <v>31.25</v>
      </c>
      <c r="R2537">
        <f t="shared" si="159"/>
        <v>1250</v>
      </c>
      <c r="S2537" t="s">
        <v>8321</v>
      </c>
      <c r="T2537" t="s">
        <v>8322</v>
      </c>
    </row>
    <row r="2538" spans="1:20" ht="58" x14ac:dyDescent="0.3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 s="9">
        <f t="shared" si="156"/>
        <v>41520.166666666664</v>
      </c>
      <c r="K2538">
        <v>1375113391</v>
      </c>
      <c r="L2538" s="12">
        <f t="shared" si="157"/>
        <v>41484.664247685185</v>
      </c>
      <c r="M2538" t="b">
        <v>0</v>
      </c>
      <c r="N2538">
        <v>539</v>
      </c>
      <c r="O2538" t="b">
        <v>1</v>
      </c>
      <c r="P2538" t="s">
        <v>8297</v>
      </c>
      <c r="Q2538" s="10">
        <f t="shared" si="158"/>
        <v>171.04755366949576</v>
      </c>
      <c r="R2538">
        <f t="shared" si="159"/>
        <v>25.42547309833024</v>
      </c>
      <c r="S2538" t="s">
        <v>8337</v>
      </c>
      <c r="T2538" t="s">
        <v>8355</v>
      </c>
    </row>
    <row r="2539" spans="1:20" ht="58" x14ac:dyDescent="0.3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 s="9">
        <f t="shared" si="156"/>
        <v>41852.571840277778</v>
      </c>
      <c r="K2539">
        <v>1403012607</v>
      </c>
      <c r="L2539" s="12">
        <f t="shared" si="157"/>
        <v>41807.571840277778</v>
      </c>
      <c r="M2539" t="b">
        <v>0</v>
      </c>
      <c r="N2539">
        <v>119</v>
      </c>
      <c r="O2539" t="b">
        <v>1</v>
      </c>
      <c r="P2539" t="s">
        <v>8274</v>
      </c>
      <c r="Q2539" s="10">
        <f t="shared" si="158"/>
        <v>122.10975609756099</v>
      </c>
      <c r="R2539">
        <f t="shared" si="159"/>
        <v>84.142857142857139</v>
      </c>
      <c r="S2539" t="s">
        <v>8326</v>
      </c>
      <c r="T2539" t="s">
        <v>8327</v>
      </c>
    </row>
    <row r="2540" spans="1:20" ht="29" x14ac:dyDescent="0.3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 s="9">
        <f t="shared" si="156"/>
        <v>42389.868611111116</v>
      </c>
      <c r="K2540">
        <v>1450731048</v>
      </c>
      <c r="L2540" s="12">
        <f t="shared" si="157"/>
        <v>42359.868611111116</v>
      </c>
      <c r="M2540" t="b">
        <v>0</v>
      </c>
      <c r="N2540">
        <v>95</v>
      </c>
      <c r="O2540" t="b">
        <v>1</v>
      </c>
      <c r="P2540" t="s">
        <v>8303</v>
      </c>
      <c r="Q2540" s="10">
        <f t="shared" si="158"/>
        <v>110.48192771084338</v>
      </c>
      <c r="R2540">
        <f t="shared" si="159"/>
        <v>96.526315789473685</v>
      </c>
      <c r="S2540" t="s">
        <v>8321</v>
      </c>
      <c r="T2540" t="s">
        <v>8361</v>
      </c>
    </row>
    <row r="2541" spans="1:20" ht="43.5" x14ac:dyDescent="0.3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 s="9">
        <f t="shared" si="156"/>
        <v>42353.964976851858</v>
      </c>
      <c r="K2541">
        <v>1447628974</v>
      </c>
      <c r="L2541" s="12">
        <f t="shared" si="157"/>
        <v>42323.964976851858</v>
      </c>
      <c r="M2541" t="b">
        <v>0</v>
      </c>
      <c r="N2541">
        <v>45</v>
      </c>
      <c r="O2541" t="b">
        <v>1</v>
      </c>
      <c r="P2541" t="s">
        <v>8265</v>
      </c>
      <c r="Q2541" s="10">
        <f t="shared" si="158"/>
        <v>104.16666666666667</v>
      </c>
      <c r="R2541">
        <f t="shared" si="159"/>
        <v>194.44444444444446</v>
      </c>
      <c r="S2541" t="s">
        <v>8314</v>
      </c>
      <c r="T2541" t="s">
        <v>8315</v>
      </c>
    </row>
    <row r="2542" spans="1:20" x14ac:dyDescent="0.3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 s="9">
        <f t="shared" si="156"/>
        <v>42711.35157407407</v>
      </c>
      <c r="K2542">
        <v>1478507176</v>
      </c>
      <c r="L2542" s="12">
        <f t="shared" si="157"/>
        <v>42681.35157407407</v>
      </c>
      <c r="M2542" t="b">
        <v>0</v>
      </c>
      <c r="N2542">
        <v>50</v>
      </c>
      <c r="O2542" t="b">
        <v>1</v>
      </c>
      <c r="P2542" t="s">
        <v>8271</v>
      </c>
      <c r="Q2542" s="10">
        <f t="shared" si="158"/>
        <v>103.39285714285715</v>
      </c>
      <c r="R2542">
        <f t="shared" si="159"/>
        <v>173.7</v>
      </c>
      <c r="S2542" t="s">
        <v>8321</v>
      </c>
      <c r="T2542" t="s">
        <v>8322</v>
      </c>
    </row>
    <row r="2543" spans="1:20" ht="43.5" x14ac:dyDescent="0.3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 s="12">
        <f t="shared" si="156"/>
        <v>42208.125</v>
      </c>
      <c r="K2543">
        <v>1434931811</v>
      </c>
      <c r="L2543" s="12">
        <f t="shared" si="157"/>
        <v>42177.007071759261</v>
      </c>
      <c r="M2543" t="b">
        <v>0</v>
      </c>
      <c r="N2543">
        <v>182</v>
      </c>
      <c r="O2543" t="b">
        <v>1</v>
      </c>
      <c r="P2543" t="s">
        <v>8265</v>
      </c>
      <c r="Q2543" s="10">
        <f t="shared" si="158"/>
        <v>136.85882352941178</v>
      </c>
      <c r="R2543">
        <f t="shared" si="159"/>
        <v>63.917582417582416</v>
      </c>
      <c r="S2543" t="s">
        <v>8314</v>
      </c>
      <c r="T2543" t="s">
        <v>8315</v>
      </c>
    </row>
    <row r="2544" spans="1:20" ht="43.5" x14ac:dyDescent="0.3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 s="9">
        <f t="shared" si="156"/>
        <v>42217.626250000001</v>
      </c>
      <c r="K2544">
        <v>1435590108</v>
      </c>
      <c r="L2544" s="12">
        <f t="shared" si="157"/>
        <v>42184.626250000001</v>
      </c>
      <c r="M2544" t="b">
        <v>1</v>
      </c>
      <c r="N2544">
        <v>82</v>
      </c>
      <c r="O2544" t="b">
        <v>1</v>
      </c>
      <c r="P2544" t="s">
        <v>8269</v>
      </c>
      <c r="Q2544" s="10">
        <f t="shared" si="158"/>
        <v>101.6</v>
      </c>
      <c r="R2544">
        <f t="shared" si="159"/>
        <v>105.3170731707317</v>
      </c>
      <c r="S2544" t="s">
        <v>8314</v>
      </c>
      <c r="T2544" t="s">
        <v>8319</v>
      </c>
    </row>
    <row r="2545" spans="1:20" ht="43.5" x14ac:dyDescent="0.3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 s="9">
        <f t="shared" si="156"/>
        <v>42132.916666666672</v>
      </c>
      <c r="K2545">
        <v>1428428515</v>
      </c>
      <c r="L2545" s="12">
        <f t="shared" si="157"/>
        <v>42101.737442129626</v>
      </c>
      <c r="M2545" t="b">
        <v>1</v>
      </c>
      <c r="N2545">
        <v>80</v>
      </c>
      <c r="O2545" t="b">
        <v>1</v>
      </c>
      <c r="P2545" t="s">
        <v>8269</v>
      </c>
      <c r="Q2545" s="10">
        <f t="shared" si="158"/>
        <v>102.76470588235294</v>
      </c>
      <c r="R2545">
        <f t="shared" si="159"/>
        <v>109.1875</v>
      </c>
      <c r="S2545" t="s">
        <v>8314</v>
      </c>
      <c r="T2545" t="s">
        <v>8319</v>
      </c>
    </row>
    <row r="2546" spans="1:20" ht="29" x14ac:dyDescent="0.3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 s="9">
        <f t="shared" si="156"/>
        <v>41791.166666666664</v>
      </c>
      <c r="K2546">
        <v>1398862875</v>
      </c>
      <c r="L2546" s="12">
        <f t="shared" si="157"/>
        <v>41759.542534722219</v>
      </c>
      <c r="M2546" t="b">
        <v>0</v>
      </c>
      <c r="N2546">
        <v>2</v>
      </c>
      <c r="O2546" t="b">
        <v>0</v>
      </c>
      <c r="P2546" t="s">
        <v>8270</v>
      </c>
      <c r="Q2546" s="10">
        <f t="shared" si="158"/>
        <v>0.29411764705882354</v>
      </c>
      <c r="R2546">
        <f t="shared" si="159"/>
        <v>12.5</v>
      </c>
      <c r="S2546" t="s">
        <v>8314</v>
      </c>
      <c r="T2546" t="s">
        <v>8320</v>
      </c>
    </row>
    <row r="2547" spans="1:20" ht="43.5" x14ac:dyDescent="0.3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 s="9">
        <f t="shared" si="156"/>
        <v>42133.208333333328</v>
      </c>
      <c r="K2547">
        <v>1428465420</v>
      </c>
      <c r="L2547" s="12">
        <f t="shared" si="157"/>
        <v>42102.164583333331</v>
      </c>
      <c r="M2547" t="b">
        <v>0</v>
      </c>
      <c r="N2547">
        <v>57</v>
      </c>
      <c r="O2547" t="b">
        <v>1</v>
      </c>
      <c r="P2547" t="s">
        <v>8274</v>
      </c>
      <c r="Q2547" s="10">
        <f t="shared" si="158"/>
        <v>125.52941176470588</v>
      </c>
      <c r="R2547">
        <f t="shared" si="159"/>
        <v>187.19298245614036</v>
      </c>
      <c r="S2547" t="s">
        <v>8326</v>
      </c>
      <c r="T2547" t="s">
        <v>8327</v>
      </c>
    </row>
    <row r="2548" spans="1:20" ht="43.5" x14ac:dyDescent="0.3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 s="9">
        <f t="shared" si="156"/>
        <v>41687</v>
      </c>
      <c r="K2548">
        <v>1391293745</v>
      </c>
      <c r="L2548" s="12">
        <f t="shared" si="157"/>
        <v>41671.936863425923</v>
      </c>
      <c r="M2548" t="b">
        <v>0</v>
      </c>
      <c r="N2548">
        <v>13</v>
      </c>
      <c r="O2548" t="b">
        <v>0</v>
      </c>
      <c r="P2548" t="s">
        <v>8290</v>
      </c>
      <c r="Q2548" s="10">
        <f t="shared" si="158"/>
        <v>4.117647058823529</v>
      </c>
      <c r="R2548">
        <f t="shared" si="159"/>
        <v>26.923076923076923</v>
      </c>
      <c r="S2548" t="s">
        <v>8326</v>
      </c>
      <c r="T2548" t="s">
        <v>8348</v>
      </c>
    </row>
    <row r="2549" spans="1:20" ht="43.5" x14ac:dyDescent="0.3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 s="9">
        <f t="shared" si="156"/>
        <v>42097.835104166668</v>
      </c>
      <c r="K2549">
        <v>1425502953</v>
      </c>
      <c r="L2549" s="12">
        <f t="shared" si="157"/>
        <v>42067.876770833333</v>
      </c>
      <c r="M2549" t="b">
        <v>0</v>
      </c>
      <c r="N2549">
        <v>90</v>
      </c>
      <c r="O2549" t="b">
        <v>1</v>
      </c>
      <c r="P2549" t="s">
        <v>8285</v>
      </c>
      <c r="Q2549" s="10">
        <f t="shared" si="158"/>
        <v>110.52941176470587</v>
      </c>
      <c r="R2549">
        <f t="shared" si="159"/>
        <v>104.38888888888889</v>
      </c>
      <c r="S2549" t="s">
        <v>8342</v>
      </c>
      <c r="T2549" t="s">
        <v>8343</v>
      </c>
    </row>
    <row r="2550" spans="1:20" ht="43.5" x14ac:dyDescent="0.3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 s="9">
        <f t="shared" si="156"/>
        <v>41754.881099537037</v>
      </c>
      <c r="K2550">
        <v>1395868127</v>
      </c>
      <c r="L2550" s="12">
        <f t="shared" si="157"/>
        <v>41724.881099537037</v>
      </c>
      <c r="M2550" t="b">
        <v>0</v>
      </c>
      <c r="N2550">
        <v>498</v>
      </c>
      <c r="O2550" t="b">
        <v>1</v>
      </c>
      <c r="P2550" t="s">
        <v>8297</v>
      </c>
      <c r="Q2550" s="10">
        <f t="shared" si="158"/>
        <v>125.95294117647057</v>
      </c>
      <c r="R2550">
        <f t="shared" si="159"/>
        <v>21.497991967871485</v>
      </c>
      <c r="S2550" t="s">
        <v>8337</v>
      </c>
      <c r="T2550" t="s">
        <v>8355</v>
      </c>
    </row>
    <row r="2551" spans="1:20" ht="43.5" x14ac:dyDescent="0.3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 s="9">
        <f t="shared" si="156"/>
        <v>41867.34579861111</v>
      </c>
      <c r="K2551">
        <v>1406362677</v>
      </c>
      <c r="L2551" s="12">
        <f t="shared" si="157"/>
        <v>41846.34579861111</v>
      </c>
      <c r="M2551" t="b">
        <v>0</v>
      </c>
      <c r="N2551">
        <v>480</v>
      </c>
      <c r="O2551" t="b">
        <v>1</v>
      </c>
      <c r="P2551" t="s">
        <v>8297</v>
      </c>
      <c r="Q2551" s="10">
        <f t="shared" si="158"/>
        <v>134.44929411764704</v>
      </c>
      <c r="R2551">
        <f t="shared" si="159"/>
        <v>23.808729166666669</v>
      </c>
      <c r="S2551" t="s">
        <v>8337</v>
      </c>
      <c r="T2551" t="s">
        <v>8355</v>
      </c>
    </row>
    <row r="2552" spans="1:20" ht="43.5" x14ac:dyDescent="0.3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 s="9">
        <f t="shared" si="156"/>
        <v>40966.678506944445</v>
      </c>
      <c r="K2552">
        <v>1327767423</v>
      </c>
      <c r="L2552" s="12">
        <f t="shared" si="157"/>
        <v>40936.678506944445</v>
      </c>
      <c r="M2552" t="b">
        <v>0</v>
      </c>
      <c r="N2552">
        <v>207</v>
      </c>
      <c r="O2552" t="b">
        <v>1</v>
      </c>
      <c r="P2552" t="s">
        <v>8297</v>
      </c>
      <c r="Q2552" s="10">
        <f t="shared" si="158"/>
        <v>141.08235294117648</v>
      </c>
      <c r="R2552">
        <f t="shared" si="159"/>
        <v>57.932367149758456</v>
      </c>
      <c r="S2552" t="s">
        <v>8337</v>
      </c>
      <c r="T2552" t="s">
        <v>8355</v>
      </c>
    </row>
    <row r="2553" spans="1:20" ht="43.5" x14ac:dyDescent="0.3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 s="9">
        <f t="shared" si="156"/>
        <v>42738.178472222222</v>
      </c>
      <c r="K2553">
        <v>1480480167</v>
      </c>
      <c r="L2553" s="12">
        <f t="shared" si="157"/>
        <v>42704.187118055561</v>
      </c>
      <c r="M2553" t="b">
        <v>0</v>
      </c>
      <c r="N2553">
        <v>68</v>
      </c>
      <c r="O2553" t="b">
        <v>1</v>
      </c>
      <c r="P2553" t="s">
        <v>8298</v>
      </c>
      <c r="Q2553" s="10">
        <f t="shared" si="158"/>
        <v>100.78823529411764</v>
      </c>
      <c r="R2553">
        <f t="shared" si="159"/>
        <v>125.98529411764706</v>
      </c>
      <c r="S2553" t="s">
        <v>8340</v>
      </c>
      <c r="T2553" t="s">
        <v>8356</v>
      </c>
    </row>
    <row r="2554" spans="1:20" ht="43.5" x14ac:dyDescent="0.3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 s="9">
        <f t="shared" si="156"/>
        <v>42140.125</v>
      </c>
      <c r="K2554">
        <v>1429170603</v>
      </c>
      <c r="L2554" s="12">
        <f t="shared" si="157"/>
        <v>42110.326423611114</v>
      </c>
      <c r="M2554" t="b">
        <v>0</v>
      </c>
      <c r="N2554">
        <v>2</v>
      </c>
      <c r="O2554" t="b">
        <v>0</v>
      </c>
      <c r="P2554" t="s">
        <v>8284</v>
      </c>
      <c r="Q2554" s="10">
        <f t="shared" si="158"/>
        <v>0.6</v>
      </c>
      <c r="R2554">
        <f t="shared" si="159"/>
        <v>25.5</v>
      </c>
      <c r="S2554" t="s">
        <v>8340</v>
      </c>
      <c r="T2554" t="s">
        <v>8341</v>
      </c>
    </row>
    <row r="2555" spans="1:20" ht="43.5" x14ac:dyDescent="0.3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 s="9">
        <f t="shared" si="156"/>
        <v>42762.837152777778</v>
      </c>
      <c r="K2555">
        <v>1483646730</v>
      </c>
      <c r="L2555" s="12">
        <f t="shared" si="157"/>
        <v>42740.837152777778</v>
      </c>
      <c r="M2555" t="b">
        <v>0</v>
      </c>
      <c r="N2555">
        <v>93</v>
      </c>
      <c r="O2555" t="b">
        <v>1</v>
      </c>
      <c r="P2555" t="s">
        <v>8303</v>
      </c>
      <c r="Q2555" s="10">
        <f t="shared" si="158"/>
        <v>103.29411764705883</v>
      </c>
      <c r="R2555">
        <f t="shared" si="159"/>
        <v>94.408602150537632</v>
      </c>
      <c r="S2555" t="s">
        <v>8321</v>
      </c>
      <c r="T2555" t="s">
        <v>8361</v>
      </c>
    </row>
    <row r="2556" spans="1:20" ht="58" x14ac:dyDescent="0.3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 s="9">
        <f t="shared" si="156"/>
        <v>41838.548055555555</v>
      </c>
      <c r="K2556">
        <v>1400504952</v>
      </c>
      <c r="L2556" s="12">
        <f t="shared" si="157"/>
        <v>41778.548055555555</v>
      </c>
      <c r="M2556" t="b">
        <v>0</v>
      </c>
      <c r="N2556">
        <v>36</v>
      </c>
      <c r="O2556" t="b">
        <v>1</v>
      </c>
      <c r="P2556" t="s">
        <v>8303</v>
      </c>
      <c r="Q2556" s="10">
        <f t="shared" si="158"/>
        <v>102.61176470588236</v>
      </c>
      <c r="R2556">
        <f t="shared" si="159"/>
        <v>242.27777777777777</v>
      </c>
      <c r="S2556" t="s">
        <v>8321</v>
      </c>
      <c r="T2556" t="s">
        <v>8361</v>
      </c>
    </row>
    <row r="2557" spans="1:20" ht="58" x14ac:dyDescent="0.3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 s="9">
        <f t="shared" si="156"/>
        <v>41926.290972222225</v>
      </c>
      <c r="K2557">
        <v>1410421670</v>
      </c>
      <c r="L2557" s="12">
        <f t="shared" si="157"/>
        <v>41893.324884259258</v>
      </c>
      <c r="M2557" t="b">
        <v>1</v>
      </c>
      <c r="N2557">
        <v>167</v>
      </c>
      <c r="O2557" t="b">
        <v>1</v>
      </c>
      <c r="P2557" t="s">
        <v>8271</v>
      </c>
      <c r="Q2557" s="10">
        <f t="shared" si="158"/>
        <v>115.30588235294117</v>
      </c>
      <c r="R2557">
        <f t="shared" si="159"/>
        <v>58.688622754491021</v>
      </c>
      <c r="S2557" t="s">
        <v>8321</v>
      </c>
      <c r="T2557" t="s">
        <v>8322</v>
      </c>
    </row>
    <row r="2558" spans="1:20" ht="29" x14ac:dyDescent="0.3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 s="9">
        <f t="shared" si="156"/>
        <v>42651.389340277776</v>
      </c>
      <c r="K2558">
        <v>1473326439</v>
      </c>
      <c r="L2558" s="12">
        <f t="shared" si="157"/>
        <v>42621.389340277776</v>
      </c>
      <c r="M2558" t="b">
        <v>0</v>
      </c>
      <c r="N2558">
        <v>1</v>
      </c>
      <c r="O2558" t="b">
        <v>0</v>
      </c>
      <c r="P2558" t="s">
        <v>8271</v>
      </c>
      <c r="Q2558" s="10">
        <f t="shared" si="158"/>
        <v>2.3764705882352941</v>
      </c>
      <c r="R2558">
        <f t="shared" si="159"/>
        <v>202</v>
      </c>
      <c r="S2558" t="s">
        <v>8321</v>
      </c>
      <c r="T2558" t="s">
        <v>8322</v>
      </c>
    </row>
    <row r="2559" spans="1:20" ht="43.5" x14ac:dyDescent="0.3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 s="9">
        <f t="shared" si="156"/>
        <v>42517.968935185185</v>
      </c>
      <c r="K2559">
        <v>1462576516</v>
      </c>
      <c r="L2559" s="12">
        <f t="shared" si="157"/>
        <v>42496.968935185185</v>
      </c>
      <c r="M2559" t="b">
        <v>0</v>
      </c>
      <c r="N2559">
        <v>86</v>
      </c>
      <c r="O2559" t="b">
        <v>1</v>
      </c>
      <c r="P2559" t="s">
        <v>8265</v>
      </c>
      <c r="Q2559" s="10">
        <f t="shared" si="158"/>
        <v>128.95348837209301</v>
      </c>
      <c r="R2559">
        <f t="shared" si="159"/>
        <v>128.95348837209303</v>
      </c>
      <c r="S2559" t="s">
        <v>8314</v>
      </c>
      <c r="T2559" t="s">
        <v>8315</v>
      </c>
    </row>
    <row r="2560" spans="1:20" ht="58" x14ac:dyDescent="0.3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 s="9">
        <f t="shared" si="156"/>
        <v>42141.75</v>
      </c>
      <c r="K2560">
        <v>1429133323</v>
      </c>
      <c r="L2560" s="12">
        <f t="shared" si="157"/>
        <v>42109.894942129627</v>
      </c>
      <c r="M2560" t="b">
        <v>0</v>
      </c>
      <c r="N2560">
        <v>70</v>
      </c>
      <c r="O2560" t="b">
        <v>1</v>
      </c>
      <c r="P2560" t="s">
        <v>8285</v>
      </c>
      <c r="Q2560" s="10">
        <f t="shared" si="158"/>
        <v>104.12571428571428</v>
      </c>
      <c r="R2560">
        <f t="shared" si="159"/>
        <v>130.15714285714284</v>
      </c>
      <c r="S2560" t="s">
        <v>8342</v>
      </c>
      <c r="T2560" t="s">
        <v>8343</v>
      </c>
    </row>
    <row r="2561" spans="1:20" ht="43.5" x14ac:dyDescent="0.3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 s="9">
        <f t="shared" si="156"/>
        <v>41859.889027777775</v>
      </c>
      <c r="K2561">
        <v>1404940812</v>
      </c>
      <c r="L2561" s="12">
        <f t="shared" si="157"/>
        <v>41829.889027777775</v>
      </c>
      <c r="M2561" t="b">
        <v>0</v>
      </c>
      <c r="N2561">
        <v>0</v>
      </c>
      <c r="O2561" t="b">
        <v>0</v>
      </c>
      <c r="P2561" t="s">
        <v>8285</v>
      </c>
      <c r="Q2561" s="10">
        <f t="shared" si="158"/>
        <v>0</v>
      </c>
      <c r="R2561" t="e">
        <f t="shared" si="159"/>
        <v>#DIV/0!</v>
      </c>
      <c r="S2561" t="s">
        <v>8342</v>
      </c>
      <c r="T2561" t="s">
        <v>8343</v>
      </c>
    </row>
    <row r="2562" spans="1:20" ht="43.5" x14ac:dyDescent="0.3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 s="9">
        <f t="shared" ref="J2562:J2625" si="160">(((I2562/60)/60)/24)+DATE(1970,1,1)</f>
        <v>41645.538657407407</v>
      </c>
      <c r="K2562">
        <v>1385124940</v>
      </c>
      <c r="L2562" s="12">
        <f t="shared" ref="L2562:L2625" si="161">(((K2562/60)/60)/24)+DATE(1970,1,1)</f>
        <v>41600.538657407407</v>
      </c>
      <c r="M2562" t="b">
        <v>0</v>
      </c>
      <c r="N2562">
        <v>191</v>
      </c>
      <c r="O2562" t="b">
        <v>1</v>
      </c>
      <c r="P2562" t="s">
        <v>8276</v>
      </c>
      <c r="Q2562" s="10">
        <f t="shared" ref="Q2562:Q2625" si="162">(E2562/D2562)*100</f>
        <v>154.05897142857143</v>
      </c>
      <c r="R2562">
        <f t="shared" ref="R2562:R2625" si="163">E2562/N2562</f>
        <v>70.576753926701571</v>
      </c>
      <c r="S2562" t="s">
        <v>8329</v>
      </c>
      <c r="T2562" t="s">
        <v>8330</v>
      </c>
    </row>
    <row r="2563" spans="1:20" ht="58" x14ac:dyDescent="0.3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 s="9">
        <f t="shared" si="160"/>
        <v>41372.803900462961</v>
      </c>
      <c r="K2563">
        <v>1362860257</v>
      </c>
      <c r="L2563" s="12">
        <f t="shared" si="161"/>
        <v>41342.845567129632</v>
      </c>
      <c r="M2563" t="b">
        <v>0</v>
      </c>
      <c r="N2563">
        <v>3</v>
      </c>
      <c r="O2563" t="b">
        <v>0</v>
      </c>
      <c r="P2563" t="s">
        <v>8278</v>
      </c>
      <c r="Q2563" s="10">
        <f t="shared" si="162"/>
        <v>11.818181818181818</v>
      </c>
      <c r="R2563">
        <f t="shared" si="163"/>
        <v>346.66666666666669</v>
      </c>
      <c r="S2563" t="s">
        <v>8329</v>
      </c>
      <c r="T2563" t="s">
        <v>8332</v>
      </c>
    </row>
    <row r="2564" spans="1:20" ht="43.5" x14ac:dyDescent="0.3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 s="9">
        <f t="shared" si="160"/>
        <v>42644.166666666672</v>
      </c>
      <c r="K2564">
        <v>1472674285</v>
      </c>
      <c r="L2564" s="12">
        <f t="shared" si="161"/>
        <v>42613.841261574074</v>
      </c>
      <c r="M2564" t="b">
        <v>0</v>
      </c>
      <c r="N2564">
        <v>0</v>
      </c>
      <c r="O2564" t="b">
        <v>0</v>
      </c>
      <c r="P2564" t="s">
        <v>8271</v>
      </c>
      <c r="Q2564" s="10">
        <f t="shared" si="162"/>
        <v>0</v>
      </c>
      <c r="R2564" t="e">
        <f t="shared" si="163"/>
        <v>#DIV/0!</v>
      </c>
      <c r="S2564" t="s">
        <v>8321</v>
      </c>
      <c r="T2564" t="s">
        <v>8322</v>
      </c>
    </row>
    <row r="2565" spans="1:20" ht="58" x14ac:dyDescent="0.3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 s="9">
        <f t="shared" si="160"/>
        <v>41569.165972222225</v>
      </c>
      <c r="K2565">
        <v>1380559201</v>
      </c>
      <c r="L2565" s="12">
        <f t="shared" si="161"/>
        <v>41547.694456018515</v>
      </c>
      <c r="M2565" t="b">
        <v>0</v>
      </c>
      <c r="N2565">
        <v>3</v>
      </c>
      <c r="O2565" t="b">
        <v>0</v>
      </c>
      <c r="P2565" t="s">
        <v>8270</v>
      </c>
      <c r="Q2565" s="10">
        <f t="shared" si="162"/>
        <v>0.68631863186318631</v>
      </c>
      <c r="R2565">
        <f t="shared" si="163"/>
        <v>20.333333333333332</v>
      </c>
      <c r="S2565" t="s">
        <v>8314</v>
      </c>
      <c r="T2565" t="s">
        <v>8320</v>
      </c>
    </row>
    <row r="2566" spans="1:20" ht="58" x14ac:dyDescent="0.3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 s="9">
        <f t="shared" si="160"/>
        <v>42134.811400462961</v>
      </c>
      <c r="K2566">
        <v>1427138905</v>
      </c>
      <c r="L2566" s="12">
        <f t="shared" si="161"/>
        <v>42086.811400462961</v>
      </c>
      <c r="M2566" t="b">
        <v>0</v>
      </c>
      <c r="N2566">
        <v>0</v>
      </c>
      <c r="O2566" t="b">
        <v>0</v>
      </c>
      <c r="P2566" t="s">
        <v>8287</v>
      </c>
      <c r="Q2566" s="10">
        <f t="shared" si="162"/>
        <v>0</v>
      </c>
      <c r="R2566" t="e">
        <f t="shared" si="163"/>
        <v>#DIV/0!</v>
      </c>
      <c r="S2566" t="s">
        <v>8326</v>
      </c>
      <c r="T2566" t="s">
        <v>8345</v>
      </c>
    </row>
    <row r="2567" spans="1:20" ht="58" x14ac:dyDescent="0.3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 s="9">
        <f t="shared" si="160"/>
        <v>40300.806944444441</v>
      </c>
      <c r="K2567">
        <v>1268934736</v>
      </c>
      <c r="L2567" s="12">
        <f t="shared" si="161"/>
        <v>40255.744629629626</v>
      </c>
      <c r="M2567" t="b">
        <v>0</v>
      </c>
      <c r="N2567">
        <v>26</v>
      </c>
      <c r="O2567" t="b">
        <v>1</v>
      </c>
      <c r="P2567" t="s">
        <v>8269</v>
      </c>
      <c r="Q2567" s="10">
        <f t="shared" si="162"/>
        <v>101.33333333333334</v>
      </c>
      <c r="R2567">
        <f t="shared" si="163"/>
        <v>347.84615384615387</v>
      </c>
      <c r="S2567" t="s">
        <v>8314</v>
      </c>
      <c r="T2567" t="s">
        <v>8319</v>
      </c>
    </row>
    <row r="2568" spans="1:20" ht="58" x14ac:dyDescent="0.3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 s="9">
        <f t="shared" si="160"/>
        <v>42556.047071759262</v>
      </c>
      <c r="K2568">
        <v>1464224867</v>
      </c>
      <c r="L2568" s="12">
        <f t="shared" si="161"/>
        <v>42516.047071759262</v>
      </c>
      <c r="M2568" t="b">
        <v>0</v>
      </c>
      <c r="N2568">
        <v>57</v>
      </c>
      <c r="O2568" t="b">
        <v>1</v>
      </c>
      <c r="P2568" t="s">
        <v>8265</v>
      </c>
      <c r="Q2568" s="10">
        <f t="shared" si="162"/>
        <v>101.22222222222221</v>
      </c>
      <c r="R2568">
        <f t="shared" si="163"/>
        <v>159.82456140350877</v>
      </c>
      <c r="S2568" t="s">
        <v>8314</v>
      </c>
      <c r="T2568" t="s">
        <v>8315</v>
      </c>
    </row>
    <row r="2569" spans="1:20" ht="43.5" x14ac:dyDescent="0.3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 s="9">
        <f t="shared" si="160"/>
        <v>42082.896840277783</v>
      </c>
      <c r="K2569">
        <v>1424212287</v>
      </c>
      <c r="L2569" s="12">
        <f t="shared" si="161"/>
        <v>42052.93850694444</v>
      </c>
      <c r="M2569" t="b">
        <v>0</v>
      </c>
      <c r="N2569">
        <v>1</v>
      </c>
      <c r="O2569" t="b">
        <v>0</v>
      </c>
      <c r="P2569" t="s">
        <v>8272</v>
      </c>
      <c r="Q2569" s="10">
        <f t="shared" si="162"/>
        <v>1.1111111111111112E-2</v>
      </c>
      <c r="R2569">
        <f t="shared" si="163"/>
        <v>1</v>
      </c>
      <c r="S2569" t="s">
        <v>8323</v>
      </c>
      <c r="T2569" t="s">
        <v>8324</v>
      </c>
    </row>
    <row r="2570" spans="1:20" ht="43.5" x14ac:dyDescent="0.3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 s="9">
        <f t="shared" si="160"/>
        <v>42339</v>
      </c>
      <c r="K2570">
        <v>1444123377</v>
      </c>
      <c r="L2570" s="12">
        <f t="shared" si="161"/>
        <v>42283.3909375</v>
      </c>
      <c r="M2570" t="b">
        <v>0</v>
      </c>
      <c r="N2570">
        <v>0</v>
      </c>
      <c r="O2570" t="b">
        <v>0</v>
      </c>
      <c r="P2570" t="s">
        <v>8272</v>
      </c>
      <c r="Q2570" s="10">
        <f t="shared" si="162"/>
        <v>0</v>
      </c>
      <c r="R2570" t="e">
        <f t="shared" si="163"/>
        <v>#DIV/0!</v>
      </c>
      <c r="S2570" t="s">
        <v>8323</v>
      </c>
      <c r="T2570" t="s">
        <v>8324</v>
      </c>
    </row>
    <row r="2571" spans="1:20" ht="43.5" x14ac:dyDescent="0.3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 s="9">
        <f t="shared" si="160"/>
        <v>42691.811180555553</v>
      </c>
      <c r="K2571">
        <v>1474223286</v>
      </c>
      <c r="L2571" s="12">
        <f t="shared" si="161"/>
        <v>42631.769513888896</v>
      </c>
      <c r="M2571" t="b">
        <v>0</v>
      </c>
      <c r="N2571">
        <v>2</v>
      </c>
      <c r="O2571" t="b">
        <v>0</v>
      </c>
      <c r="P2571" t="s">
        <v>8272</v>
      </c>
      <c r="Q2571" s="10">
        <f t="shared" si="162"/>
        <v>3.3444444444444441</v>
      </c>
      <c r="R2571">
        <f t="shared" si="163"/>
        <v>150.5</v>
      </c>
      <c r="S2571" t="s">
        <v>8323</v>
      </c>
      <c r="T2571" t="s">
        <v>8324</v>
      </c>
    </row>
    <row r="2572" spans="1:20" ht="43.5" x14ac:dyDescent="0.3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 s="9">
        <f t="shared" si="160"/>
        <v>42227.008402777778</v>
      </c>
      <c r="K2572">
        <v>1435363926</v>
      </c>
      <c r="L2572" s="12">
        <f t="shared" si="161"/>
        <v>42182.008402777778</v>
      </c>
      <c r="M2572" t="b">
        <v>0</v>
      </c>
      <c r="N2572">
        <v>14</v>
      </c>
      <c r="O2572" t="b">
        <v>0</v>
      </c>
      <c r="P2572" t="s">
        <v>8273</v>
      </c>
      <c r="Q2572" s="10">
        <f t="shared" si="162"/>
        <v>17.155555555555555</v>
      </c>
      <c r="R2572">
        <f t="shared" si="163"/>
        <v>110.28571428571429</v>
      </c>
      <c r="S2572" t="s">
        <v>8323</v>
      </c>
      <c r="T2572" t="s">
        <v>8325</v>
      </c>
    </row>
    <row r="2573" spans="1:20" ht="29" x14ac:dyDescent="0.3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 s="9">
        <f t="shared" si="160"/>
        <v>42333.920081018514</v>
      </c>
      <c r="K2573">
        <v>1445893495</v>
      </c>
      <c r="L2573" s="12">
        <f t="shared" si="161"/>
        <v>42303.878414351857</v>
      </c>
      <c r="M2573" t="b">
        <v>0</v>
      </c>
      <c r="N2573">
        <v>6</v>
      </c>
      <c r="O2573" t="b">
        <v>0</v>
      </c>
      <c r="P2573" t="s">
        <v>8273</v>
      </c>
      <c r="Q2573" s="10">
        <f t="shared" si="162"/>
        <v>2.666666666666667</v>
      </c>
      <c r="R2573">
        <f t="shared" si="163"/>
        <v>40</v>
      </c>
      <c r="S2573" t="s">
        <v>8323</v>
      </c>
      <c r="T2573" t="s">
        <v>8325</v>
      </c>
    </row>
    <row r="2574" spans="1:20" ht="29" x14ac:dyDescent="0.3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 s="9">
        <f t="shared" si="160"/>
        <v>41871.682314814818</v>
      </c>
      <c r="K2574">
        <v>1405959752</v>
      </c>
      <c r="L2574" s="12">
        <f t="shared" si="161"/>
        <v>41841.682314814818</v>
      </c>
      <c r="M2574" t="b">
        <v>0</v>
      </c>
      <c r="N2574">
        <v>0</v>
      </c>
      <c r="O2574" t="b">
        <v>0</v>
      </c>
      <c r="P2574" t="s">
        <v>8284</v>
      </c>
      <c r="Q2574" s="10">
        <f t="shared" si="162"/>
        <v>0</v>
      </c>
      <c r="R2574" t="e">
        <f t="shared" si="163"/>
        <v>#DIV/0!</v>
      </c>
      <c r="S2574" t="s">
        <v>8340</v>
      </c>
      <c r="T2574" t="s">
        <v>8341</v>
      </c>
    </row>
    <row r="2575" spans="1:20" ht="43.5" x14ac:dyDescent="0.3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 s="9">
        <f t="shared" si="160"/>
        <v>42550.979108796295</v>
      </c>
      <c r="K2575">
        <v>1465428595</v>
      </c>
      <c r="L2575" s="12">
        <f t="shared" si="161"/>
        <v>42529.979108796295</v>
      </c>
      <c r="M2575" t="b">
        <v>0</v>
      </c>
      <c r="N2575">
        <v>86</v>
      </c>
      <c r="O2575" t="b">
        <v>1</v>
      </c>
      <c r="P2575" t="s">
        <v>8285</v>
      </c>
      <c r="Q2575" s="10">
        <f t="shared" si="162"/>
        <v>107.77777777777777</v>
      </c>
      <c r="R2575">
        <f t="shared" si="163"/>
        <v>112.79069767441861</v>
      </c>
      <c r="S2575" t="s">
        <v>8342</v>
      </c>
      <c r="T2575" t="s">
        <v>8343</v>
      </c>
    </row>
    <row r="2576" spans="1:20" ht="58" x14ac:dyDescent="0.3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 s="9">
        <f t="shared" si="160"/>
        <v>42309.125</v>
      </c>
      <c r="K2576">
        <v>1443714800</v>
      </c>
      <c r="L2576" s="12">
        <f t="shared" si="161"/>
        <v>42278.662037037036</v>
      </c>
      <c r="M2576" t="b">
        <v>0</v>
      </c>
      <c r="N2576">
        <v>89</v>
      </c>
      <c r="O2576" t="b">
        <v>1</v>
      </c>
      <c r="P2576" t="s">
        <v>8285</v>
      </c>
      <c r="Q2576" s="10">
        <f t="shared" si="162"/>
        <v>172.27777777777777</v>
      </c>
      <c r="R2576">
        <f t="shared" si="163"/>
        <v>174.2134831460674</v>
      </c>
      <c r="S2576" t="s">
        <v>8342</v>
      </c>
      <c r="T2576" t="s">
        <v>8343</v>
      </c>
    </row>
    <row r="2577" spans="1:20" ht="43.5" x14ac:dyDescent="0.3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 s="9">
        <f t="shared" si="160"/>
        <v>41919.004317129627</v>
      </c>
      <c r="K2577">
        <v>1410048373</v>
      </c>
      <c r="L2577" s="12">
        <f t="shared" si="161"/>
        <v>41889.004317129627</v>
      </c>
      <c r="M2577" t="b">
        <v>0</v>
      </c>
      <c r="N2577">
        <v>184</v>
      </c>
      <c r="O2577" t="b">
        <v>1</v>
      </c>
      <c r="P2577" t="s">
        <v>8276</v>
      </c>
      <c r="Q2577" s="10">
        <f t="shared" si="162"/>
        <v>126.14444444444443</v>
      </c>
      <c r="R2577">
        <f t="shared" si="163"/>
        <v>61.701086956521742</v>
      </c>
      <c r="S2577" t="s">
        <v>8329</v>
      </c>
      <c r="T2577" t="s">
        <v>8330</v>
      </c>
    </row>
    <row r="2578" spans="1:20" ht="43.5" x14ac:dyDescent="0.3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 s="9">
        <f t="shared" si="160"/>
        <v>41810.915972222225</v>
      </c>
      <c r="K2578">
        <v>1400867283</v>
      </c>
      <c r="L2578" s="12">
        <f t="shared" si="161"/>
        <v>41782.741701388892</v>
      </c>
      <c r="M2578" t="b">
        <v>1</v>
      </c>
      <c r="N2578">
        <v>145</v>
      </c>
      <c r="O2578" t="b">
        <v>1</v>
      </c>
      <c r="P2578" t="s">
        <v>8285</v>
      </c>
      <c r="Q2578" s="10">
        <f t="shared" si="162"/>
        <v>103.36388888888889</v>
      </c>
      <c r="R2578">
        <f t="shared" si="163"/>
        <v>64.156896551724131</v>
      </c>
      <c r="S2578" t="s">
        <v>8342</v>
      </c>
      <c r="T2578" t="s">
        <v>8343</v>
      </c>
    </row>
    <row r="2579" spans="1:20" ht="43.5" x14ac:dyDescent="0.3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 s="9">
        <f t="shared" si="160"/>
        <v>42826.165972222225</v>
      </c>
      <c r="K2579">
        <v>1487548802</v>
      </c>
      <c r="L2579" s="12">
        <f t="shared" si="161"/>
        <v>42786.000023148154</v>
      </c>
      <c r="M2579" t="b">
        <v>0</v>
      </c>
      <c r="N2579">
        <v>3</v>
      </c>
      <c r="O2579" t="b">
        <v>0</v>
      </c>
      <c r="P2579" t="s">
        <v>8290</v>
      </c>
      <c r="Q2579" s="10">
        <f t="shared" si="162"/>
        <v>2.4777777777777779</v>
      </c>
      <c r="R2579">
        <f t="shared" si="163"/>
        <v>74.333333333333329</v>
      </c>
      <c r="S2579" t="s">
        <v>8326</v>
      </c>
      <c r="T2579" t="s">
        <v>8348</v>
      </c>
    </row>
    <row r="2580" spans="1:20" ht="43.5" x14ac:dyDescent="0.3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 s="9">
        <f t="shared" si="160"/>
        <v>42321.625</v>
      </c>
      <c r="K2580">
        <v>1444904830</v>
      </c>
      <c r="L2580" s="12">
        <f t="shared" si="161"/>
        <v>42292.435532407413</v>
      </c>
      <c r="M2580" t="b">
        <v>0</v>
      </c>
      <c r="N2580">
        <v>159</v>
      </c>
      <c r="O2580" t="b">
        <v>1</v>
      </c>
      <c r="P2580" t="s">
        <v>8285</v>
      </c>
      <c r="Q2580" s="10">
        <f t="shared" si="162"/>
        <v>104.95555555555556</v>
      </c>
      <c r="R2580">
        <f t="shared" si="163"/>
        <v>59.408805031446541</v>
      </c>
      <c r="S2580" t="s">
        <v>8342</v>
      </c>
      <c r="T2580" t="s">
        <v>8343</v>
      </c>
    </row>
    <row r="2581" spans="1:20" ht="43.5" x14ac:dyDescent="0.3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 s="9">
        <f t="shared" si="160"/>
        <v>42046.551180555558</v>
      </c>
      <c r="K2581">
        <v>1420636422</v>
      </c>
      <c r="L2581" s="12">
        <f t="shared" si="161"/>
        <v>42011.551180555558</v>
      </c>
      <c r="M2581" t="b">
        <v>1</v>
      </c>
      <c r="N2581">
        <v>18</v>
      </c>
      <c r="O2581" t="b">
        <v>0</v>
      </c>
      <c r="P2581" t="s">
        <v>8285</v>
      </c>
      <c r="Q2581" s="10">
        <f t="shared" si="162"/>
        <v>11.077777777777778</v>
      </c>
      <c r="R2581">
        <f t="shared" si="163"/>
        <v>55.388888888888886</v>
      </c>
      <c r="S2581" t="s">
        <v>8342</v>
      </c>
      <c r="T2581" t="s">
        <v>8343</v>
      </c>
    </row>
    <row r="2582" spans="1:20" ht="43.5" x14ac:dyDescent="0.3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 s="9">
        <f t="shared" si="160"/>
        <v>41830.959490740745</v>
      </c>
      <c r="K2582">
        <v>1402441300</v>
      </c>
      <c r="L2582" s="12">
        <f t="shared" si="161"/>
        <v>41800.959490740745</v>
      </c>
      <c r="M2582" t="b">
        <v>0</v>
      </c>
      <c r="N2582">
        <v>179</v>
      </c>
      <c r="O2582" t="b">
        <v>1</v>
      </c>
      <c r="P2582" t="s">
        <v>8276</v>
      </c>
      <c r="Q2582" s="10">
        <f t="shared" si="162"/>
        <v>101.52222222222223</v>
      </c>
      <c r="R2582">
        <f t="shared" si="163"/>
        <v>51.044692737430168</v>
      </c>
      <c r="S2582" t="s">
        <v>8329</v>
      </c>
      <c r="T2582" t="s">
        <v>8330</v>
      </c>
    </row>
    <row r="2583" spans="1:20" ht="29" x14ac:dyDescent="0.3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 s="9">
        <f t="shared" si="160"/>
        <v>42292.416643518518</v>
      </c>
      <c r="K2583">
        <v>1442311198</v>
      </c>
      <c r="L2583" s="12">
        <f t="shared" si="161"/>
        <v>42262.416643518518</v>
      </c>
      <c r="M2583" t="b">
        <v>1</v>
      </c>
      <c r="N2583">
        <v>251</v>
      </c>
      <c r="O2583" t="b">
        <v>1</v>
      </c>
      <c r="P2583" t="s">
        <v>8297</v>
      </c>
      <c r="Q2583" s="10">
        <f t="shared" si="162"/>
        <v>146.97777777777779</v>
      </c>
      <c r="R2583">
        <f t="shared" si="163"/>
        <v>52.701195219123505</v>
      </c>
      <c r="S2583" t="s">
        <v>8337</v>
      </c>
      <c r="T2583" t="s">
        <v>8355</v>
      </c>
    </row>
    <row r="2584" spans="1:20" ht="43.5" x14ac:dyDescent="0.3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 s="9">
        <f t="shared" si="160"/>
        <v>42588.327986111108</v>
      </c>
      <c r="K2584">
        <v>1469173938</v>
      </c>
      <c r="L2584" s="12">
        <f t="shared" si="161"/>
        <v>42573.327986111108</v>
      </c>
      <c r="M2584" t="b">
        <v>0</v>
      </c>
      <c r="N2584">
        <v>249</v>
      </c>
      <c r="O2584" t="b">
        <v>1</v>
      </c>
      <c r="P2584" t="s">
        <v>8297</v>
      </c>
      <c r="Q2584" s="10">
        <f t="shared" si="162"/>
        <v>272.27777777777777</v>
      </c>
      <c r="R2584">
        <f t="shared" si="163"/>
        <v>98.413654618473899</v>
      </c>
      <c r="S2584" t="s">
        <v>8337</v>
      </c>
      <c r="T2584" t="s">
        <v>8355</v>
      </c>
    </row>
    <row r="2585" spans="1:20" ht="43.5" x14ac:dyDescent="0.3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 s="9">
        <f t="shared" si="160"/>
        <v>41766.004502314812</v>
      </c>
      <c r="K2585">
        <v>1396829189</v>
      </c>
      <c r="L2585" s="12">
        <f t="shared" si="161"/>
        <v>41736.004502314812</v>
      </c>
      <c r="M2585" t="b">
        <v>1</v>
      </c>
      <c r="N2585">
        <v>104</v>
      </c>
      <c r="O2585" t="b">
        <v>1</v>
      </c>
      <c r="P2585" t="s">
        <v>8279</v>
      </c>
      <c r="Q2585" s="10">
        <f t="shared" si="162"/>
        <v>104.11111111111111</v>
      </c>
      <c r="R2585">
        <f t="shared" si="163"/>
        <v>90.09615384615384</v>
      </c>
      <c r="S2585" t="s">
        <v>8329</v>
      </c>
      <c r="T2585" t="s">
        <v>8333</v>
      </c>
    </row>
    <row r="2586" spans="1:20" ht="43.5" x14ac:dyDescent="0.3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 s="9">
        <f t="shared" si="160"/>
        <v>42323.96465277778</v>
      </c>
      <c r="K2586">
        <v>1445033346</v>
      </c>
      <c r="L2586" s="12">
        <f t="shared" si="161"/>
        <v>42293.922986111109</v>
      </c>
      <c r="M2586" t="b">
        <v>0</v>
      </c>
      <c r="N2586">
        <v>0</v>
      </c>
      <c r="O2586" t="b">
        <v>0</v>
      </c>
      <c r="P2586" t="s">
        <v>8303</v>
      </c>
      <c r="Q2586" s="10">
        <f t="shared" si="162"/>
        <v>0</v>
      </c>
      <c r="R2586" t="e">
        <f t="shared" si="163"/>
        <v>#DIV/0!</v>
      </c>
      <c r="S2586" t="s">
        <v>8321</v>
      </c>
      <c r="T2586" t="s">
        <v>8361</v>
      </c>
    </row>
    <row r="2587" spans="1:20" ht="29" x14ac:dyDescent="0.3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 s="9">
        <f t="shared" si="160"/>
        <v>42718.665972222225</v>
      </c>
      <c r="K2587">
        <v>1479866343</v>
      </c>
      <c r="L2587" s="12">
        <f t="shared" si="161"/>
        <v>42697.082673611112</v>
      </c>
      <c r="M2587" t="b">
        <v>0</v>
      </c>
      <c r="N2587">
        <v>72</v>
      </c>
      <c r="O2587" t="b">
        <v>1</v>
      </c>
      <c r="P2587" t="s">
        <v>8271</v>
      </c>
      <c r="Q2587" s="10">
        <f t="shared" si="162"/>
        <v>101.37777777777779</v>
      </c>
      <c r="R2587">
        <f t="shared" si="163"/>
        <v>126.72222222222223</v>
      </c>
      <c r="S2587" t="s">
        <v>8321</v>
      </c>
      <c r="T2587" t="s">
        <v>8322</v>
      </c>
    </row>
    <row r="2588" spans="1:20" ht="43.5" x14ac:dyDescent="0.3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 s="9">
        <f t="shared" si="160"/>
        <v>42434.246168981481</v>
      </c>
      <c r="K2588">
        <v>1455861269</v>
      </c>
      <c r="L2588" s="12">
        <f t="shared" si="161"/>
        <v>42419.246168981481</v>
      </c>
      <c r="M2588" t="b">
        <v>0</v>
      </c>
      <c r="N2588">
        <v>0</v>
      </c>
      <c r="O2588" t="b">
        <v>0</v>
      </c>
      <c r="P2588" t="s">
        <v>8271</v>
      </c>
      <c r="Q2588" s="10">
        <f t="shared" si="162"/>
        <v>0</v>
      </c>
      <c r="R2588" t="e">
        <f t="shared" si="163"/>
        <v>#DIV/0!</v>
      </c>
      <c r="S2588" t="s">
        <v>8321</v>
      </c>
      <c r="T2588" t="s">
        <v>8322</v>
      </c>
    </row>
    <row r="2589" spans="1:20" ht="29" x14ac:dyDescent="0.3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 s="9">
        <f t="shared" si="160"/>
        <v>41854.754016203704</v>
      </c>
      <c r="K2589">
        <v>1403201147</v>
      </c>
      <c r="L2589" s="12">
        <f t="shared" si="161"/>
        <v>41809.754016203704</v>
      </c>
      <c r="M2589" t="b">
        <v>0</v>
      </c>
      <c r="N2589">
        <v>5</v>
      </c>
      <c r="O2589" t="b">
        <v>0</v>
      </c>
      <c r="P2589" t="s">
        <v>8284</v>
      </c>
      <c r="Q2589" s="10">
        <f t="shared" si="162"/>
        <v>0.99546510341776351</v>
      </c>
      <c r="R2589">
        <f t="shared" si="163"/>
        <v>18</v>
      </c>
      <c r="S2589" t="s">
        <v>8340</v>
      </c>
      <c r="T2589" t="s">
        <v>8341</v>
      </c>
    </row>
    <row r="2590" spans="1:20" ht="58" x14ac:dyDescent="0.3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 s="9">
        <f t="shared" si="160"/>
        <v>42297.746782407412</v>
      </c>
      <c r="K2590">
        <v>1442771722</v>
      </c>
      <c r="L2590" s="12">
        <f t="shared" si="161"/>
        <v>42267.746782407412</v>
      </c>
      <c r="M2590" t="b">
        <v>0</v>
      </c>
      <c r="N2590">
        <v>47</v>
      </c>
      <c r="O2590" t="b">
        <v>1</v>
      </c>
      <c r="P2590" t="s">
        <v>8279</v>
      </c>
      <c r="Q2590" s="10">
        <f t="shared" si="162"/>
        <v>101.71957671957672</v>
      </c>
      <c r="R2590">
        <f t="shared" si="163"/>
        <v>196.34042553191489</v>
      </c>
      <c r="S2590" t="s">
        <v>8329</v>
      </c>
      <c r="T2590" t="s">
        <v>8333</v>
      </c>
    </row>
    <row r="2591" spans="1:20" ht="43.5" x14ac:dyDescent="0.3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 s="9">
        <f t="shared" si="160"/>
        <v>42123.181944444441</v>
      </c>
      <c r="K2591">
        <v>1427689320</v>
      </c>
      <c r="L2591" s="12">
        <f t="shared" si="161"/>
        <v>42093.181944444441</v>
      </c>
      <c r="M2591" t="b">
        <v>0</v>
      </c>
      <c r="N2591">
        <v>0</v>
      </c>
      <c r="O2591" t="b">
        <v>0</v>
      </c>
      <c r="P2591" t="s">
        <v>8284</v>
      </c>
      <c r="Q2591" s="10">
        <f t="shared" si="162"/>
        <v>0</v>
      </c>
      <c r="R2591" t="e">
        <f t="shared" si="163"/>
        <v>#DIV/0!</v>
      </c>
      <c r="S2591" t="s">
        <v>8340</v>
      </c>
      <c r="T2591" t="s">
        <v>8341</v>
      </c>
    </row>
    <row r="2592" spans="1:20" ht="29" x14ac:dyDescent="0.3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 s="9">
        <f t="shared" si="160"/>
        <v>41355.927604166667</v>
      </c>
      <c r="K2592">
        <v>1360106145</v>
      </c>
      <c r="L2592" s="12">
        <f t="shared" si="161"/>
        <v>41310.969270833331</v>
      </c>
      <c r="M2592" t="b">
        <v>0</v>
      </c>
      <c r="N2592">
        <v>30</v>
      </c>
      <c r="O2592" t="b">
        <v>0</v>
      </c>
      <c r="P2592" t="s">
        <v>8278</v>
      </c>
      <c r="Q2592" s="10">
        <f t="shared" si="162"/>
        <v>14.536842105263158</v>
      </c>
      <c r="R2592">
        <f t="shared" si="163"/>
        <v>46.033333333333331</v>
      </c>
      <c r="S2592" t="s">
        <v>8329</v>
      </c>
      <c r="T2592" t="s">
        <v>8332</v>
      </c>
    </row>
    <row r="2593" spans="1:20" ht="29" x14ac:dyDescent="0.3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 s="9">
        <f t="shared" si="160"/>
        <v>41650.87667824074</v>
      </c>
      <c r="K2593">
        <v>1386882145</v>
      </c>
      <c r="L2593" s="12">
        <f t="shared" si="161"/>
        <v>41620.87667824074</v>
      </c>
      <c r="M2593" t="b">
        <v>1</v>
      </c>
      <c r="N2593">
        <v>50</v>
      </c>
      <c r="O2593" t="b">
        <v>1</v>
      </c>
      <c r="P2593" t="s">
        <v>8276</v>
      </c>
      <c r="Q2593" s="10">
        <f t="shared" si="162"/>
        <v>100.47368421052632</v>
      </c>
      <c r="R2593">
        <f t="shared" si="163"/>
        <v>190.9</v>
      </c>
      <c r="S2593" t="s">
        <v>8329</v>
      </c>
      <c r="T2593" t="s">
        <v>8330</v>
      </c>
    </row>
    <row r="2594" spans="1:20" ht="43.5" x14ac:dyDescent="0.3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 s="9">
        <f t="shared" si="160"/>
        <v>40706.014456018522</v>
      </c>
      <c r="K2594">
        <v>1302654049</v>
      </c>
      <c r="L2594" s="12">
        <f t="shared" si="161"/>
        <v>40646.014456018522</v>
      </c>
      <c r="M2594" t="b">
        <v>1</v>
      </c>
      <c r="N2594">
        <v>293</v>
      </c>
      <c r="O2594" t="b">
        <v>1</v>
      </c>
      <c r="P2594" t="s">
        <v>8288</v>
      </c>
      <c r="Q2594" s="10">
        <f t="shared" si="162"/>
        <v>102.36842105263158</v>
      </c>
      <c r="R2594">
        <f t="shared" si="163"/>
        <v>33.191126279863482</v>
      </c>
      <c r="S2594" t="s">
        <v>8326</v>
      </c>
      <c r="T2594" t="s">
        <v>8346</v>
      </c>
    </row>
    <row r="2595" spans="1:20" ht="43.5" x14ac:dyDescent="0.3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 s="9">
        <f t="shared" si="160"/>
        <v>42684.567442129628</v>
      </c>
      <c r="K2595">
        <v>1476189427</v>
      </c>
      <c r="L2595" s="12">
        <f t="shared" si="161"/>
        <v>42654.525775462964</v>
      </c>
      <c r="M2595" t="b">
        <v>0</v>
      </c>
      <c r="N2595">
        <v>120</v>
      </c>
      <c r="O2595" t="b">
        <v>1</v>
      </c>
      <c r="P2595" t="s">
        <v>8295</v>
      </c>
      <c r="Q2595" s="10">
        <f t="shared" si="162"/>
        <v>181.86315789473684</v>
      </c>
      <c r="R2595">
        <f t="shared" si="163"/>
        <v>143.97499999999999</v>
      </c>
      <c r="S2595" t="s">
        <v>8323</v>
      </c>
      <c r="T2595" t="s">
        <v>8353</v>
      </c>
    </row>
    <row r="2596" spans="1:20" ht="43.5" x14ac:dyDescent="0.3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 s="9">
        <f t="shared" si="160"/>
        <v>42279.958333333328</v>
      </c>
      <c r="K2596">
        <v>1441606869</v>
      </c>
      <c r="L2596" s="12">
        <f t="shared" si="161"/>
        <v>42254.264687499999</v>
      </c>
      <c r="M2596" t="b">
        <v>0</v>
      </c>
      <c r="N2596">
        <v>97</v>
      </c>
      <c r="O2596" t="b">
        <v>1</v>
      </c>
      <c r="P2596" t="s">
        <v>8271</v>
      </c>
      <c r="Q2596" s="10">
        <f t="shared" si="162"/>
        <v>100.37894736842105</v>
      </c>
      <c r="R2596">
        <f t="shared" si="163"/>
        <v>98.30927835051547</v>
      </c>
      <c r="S2596" t="s">
        <v>8321</v>
      </c>
      <c r="T2596" t="s">
        <v>8322</v>
      </c>
    </row>
    <row r="2597" spans="1:20" ht="43.5" x14ac:dyDescent="0.3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 s="9">
        <f t="shared" si="160"/>
        <v>41896.190937499996</v>
      </c>
      <c r="K2597">
        <v>1405485297</v>
      </c>
      <c r="L2597" s="12">
        <f t="shared" si="161"/>
        <v>41836.190937499996</v>
      </c>
      <c r="M2597" t="b">
        <v>0</v>
      </c>
      <c r="N2597">
        <v>0</v>
      </c>
      <c r="O2597" t="b">
        <v>0</v>
      </c>
      <c r="P2597" t="s">
        <v>8271</v>
      </c>
      <c r="Q2597" s="10">
        <f t="shared" si="162"/>
        <v>0</v>
      </c>
      <c r="R2597" t="e">
        <f t="shared" si="163"/>
        <v>#DIV/0!</v>
      </c>
      <c r="S2597" t="s">
        <v>8321</v>
      </c>
      <c r="T2597" t="s">
        <v>8322</v>
      </c>
    </row>
    <row r="2598" spans="1:20" ht="43.5" x14ac:dyDescent="0.3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 s="9">
        <f t="shared" si="160"/>
        <v>41810.958333333336</v>
      </c>
      <c r="K2598">
        <v>1400512658</v>
      </c>
      <c r="L2598" s="12">
        <f t="shared" si="161"/>
        <v>41778.637245370373</v>
      </c>
      <c r="M2598" t="b">
        <v>1</v>
      </c>
      <c r="N2598">
        <v>226</v>
      </c>
      <c r="O2598" t="b">
        <v>1</v>
      </c>
      <c r="P2598" t="s">
        <v>8271</v>
      </c>
      <c r="Q2598" s="10">
        <f t="shared" si="162"/>
        <v>119.32315789473684</v>
      </c>
      <c r="R2598">
        <f t="shared" si="163"/>
        <v>50.157964601769912</v>
      </c>
      <c r="S2598" t="s">
        <v>8321</v>
      </c>
      <c r="T2598" t="s">
        <v>8322</v>
      </c>
    </row>
    <row r="2599" spans="1:20" ht="43.5" x14ac:dyDescent="0.3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 s="9">
        <f t="shared" si="160"/>
        <v>41807.125</v>
      </c>
      <c r="K2599">
        <v>1400290255</v>
      </c>
      <c r="L2599" s="12">
        <f t="shared" si="161"/>
        <v>41776.063136574077</v>
      </c>
      <c r="M2599" t="b">
        <v>0</v>
      </c>
      <c r="N2599">
        <v>71</v>
      </c>
      <c r="O2599" t="b">
        <v>1</v>
      </c>
      <c r="P2599" t="s">
        <v>8271</v>
      </c>
      <c r="Q2599" s="10">
        <f t="shared" si="162"/>
        <v>100.26315789473684</v>
      </c>
      <c r="R2599">
        <f t="shared" si="163"/>
        <v>134.1549295774648</v>
      </c>
      <c r="S2599" t="s">
        <v>8321</v>
      </c>
      <c r="T2599" t="s">
        <v>8322</v>
      </c>
    </row>
    <row r="2600" spans="1:20" ht="43.5" x14ac:dyDescent="0.3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 s="9">
        <f t="shared" si="160"/>
        <v>41817.681527777779</v>
      </c>
      <c r="K2600">
        <v>1401294084</v>
      </c>
      <c r="L2600" s="12">
        <f t="shared" si="161"/>
        <v>41787.681527777779</v>
      </c>
      <c r="M2600" t="b">
        <v>0</v>
      </c>
      <c r="N2600">
        <v>9</v>
      </c>
      <c r="O2600" t="b">
        <v>0</v>
      </c>
      <c r="P2600" t="s">
        <v>8271</v>
      </c>
      <c r="Q2600" s="10">
        <f t="shared" si="162"/>
        <v>1.4210526315789473</v>
      </c>
      <c r="R2600">
        <f t="shared" si="163"/>
        <v>15</v>
      </c>
      <c r="S2600" t="s">
        <v>8321</v>
      </c>
      <c r="T2600" t="s">
        <v>8322</v>
      </c>
    </row>
    <row r="2601" spans="1:20" ht="58" x14ac:dyDescent="0.3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 s="9">
        <f t="shared" si="160"/>
        <v>42529.731701388882</v>
      </c>
      <c r="K2601">
        <v>1462815219</v>
      </c>
      <c r="L2601" s="12">
        <f t="shared" si="161"/>
        <v>42499.731701388882</v>
      </c>
      <c r="M2601" t="b">
        <v>0</v>
      </c>
      <c r="N2601">
        <v>5</v>
      </c>
      <c r="O2601" t="b">
        <v>0</v>
      </c>
      <c r="P2601" t="s">
        <v>8271</v>
      </c>
      <c r="Q2601" s="10">
        <f t="shared" si="162"/>
        <v>2.75</v>
      </c>
      <c r="R2601">
        <f t="shared" si="163"/>
        <v>52.8</v>
      </c>
      <c r="S2601" t="s">
        <v>8321</v>
      </c>
      <c r="T2601" t="s">
        <v>8322</v>
      </c>
    </row>
    <row r="2602" spans="1:20" x14ac:dyDescent="0.3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 s="9">
        <f t="shared" si="160"/>
        <v>42568.742893518516</v>
      </c>
      <c r="K2602">
        <v>1466185786</v>
      </c>
      <c r="L2602" s="12">
        <f t="shared" si="161"/>
        <v>42538.742893518516</v>
      </c>
      <c r="M2602" t="b">
        <v>0</v>
      </c>
      <c r="N2602">
        <v>0</v>
      </c>
      <c r="O2602" t="b">
        <v>0</v>
      </c>
      <c r="P2602" t="s">
        <v>8271</v>
      </c>
      <c r="Q2602" s="10">
        <f t="shared" si="162"/>
        <v>0</v>
      </c>
      <c r="R2602" t="e">
        <f t="shared" si="163"/>
        <v>#DIV/0!</v>
      </c>
      <c r="S2602" t="s">
        <v>8321</v>
      </c>
      <c r="T2602" t="s">
        <v>8322</v>
      </c>
    </row>
    <row r="2603" spans="1:20" ht="58" x14ac:dyDescent="0.3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 s="9">
        <f t="shared" si="160"/>
        <v>41859</v>
      </c>
      <c r="K2603">
        <v>1405573391</v>
      </c>
      <c r="L2603" s="12">
        <f t="shared" si="161"/>
        <v>41837.210543981484</v>
      </c>
      <c r="M2603" t="b">
        <v>0</v>
      </c>
      <c r="N2603">
        <v>86</v>
      </c>
      <c r="O2603" t="b">
        <v>1</v>
      </c>
      <c r="P2603" t="s">
        <v>8269</v>
      </c>
      <c r="Q2603" s="10">
        <f t="shared" si="162"/>
        <v>124.15933781686496</v>
      </c>
      <c r="R2603">
        <f t="shared" si="163"/>
        <v>139.53488372093022</v>
      </c>
      <c r="S2603" t="s">
        <v>8314</v>
      </c>
      <c r="T2603" t="s">
        <v>8319</v>
      </c>
    </row>
    <row r="2604" spans="1:20" ht="58" x14ac:dyDescent="0.3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 s="9">
        <f t="shared" si="160"/>
        <v>42264.624895833331</v>
      </c>
      <c r="K2604">
        <v>1439909991</v>
      </c>
      <c r="L2604" s="12">
        <f t="shared" si="161"/>
        <v>42234.624895833331</v>
      </c>
      <c r="M2604" t="b">
        <v>0</v>
      </c>
      <c r="N2604">
        <v>480</v>
      </c>
      <c r="O2604" t="b">
        <v>1</v>
      </c>
      <c r="P2604" t="s">
        <v>8297</v>
      </c>
      <c r="Q2604" s="10">
        <f t="shared" si="162"/>
        <v>403.57653061224488</v>
      </c>
      <c r="R2604">
        <f t="shared" si="163"/>
        <v>82.396874999999994</v>
      </c>
      <c r="S2604" t="s">
        <v>8337</v>
      </c>
      <c r="T2604" t="s">
        <v>8355</v>
      </c>
    </row>
    <row r="2605" spans="1:20" ht="43.5" x14ac:dyDescent="0.3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 s="9">
        <f t="shared" si="160"/>
        <v>41793.290972222225</v>
      </c>
      <c r="K2605">
        <v>1399474134</v>
      </c>
      <c r="L2605" s="12">
        <f t="shared" si="161"/>
        <v>41766.617291666669</v>
      </c>
      <c r="M2605" t="b">
        <v>1</v>
      </c>
      <c r="N2605">
        <v>50</v>
      </c>
      <c r="O2605" t="b">
        <v>0</v>
      </c>
      <c r="P2605" t="s">
        <v>8271</v>
      </c>
      <c r="Q2605" s="10">
        <f t="shared" si="162"/>
        <v>41.489795918367342</v>
      </c>
      <c r="R2605">
        <f t="shared" si="163"/>
        <v>81.319999999999993</v>
      </c>
      <c r="S2605" t="s">
        <v>8321</v>
      </c>
      <c r="T2605" t="s">
        <v>8322</v>
      </c>
    </row>
    <row r="2606" spans="1:20" ht="43.5" x14ac:dyDescent="0.3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 s="9">
        <f t="shared" si="160"/>
        <v>41815.452534722222</v>
      </c>
      <c r="K2606">
        <v>1401101499</v>
      </c>
      <c r="L2606" s="12">
        <f t="shared" si="161"/>
        <v>41785.452534722222</v>
      </c>
      <c r="M2606" t="b">
        <v>1</v>
      </c>
      <c r="N2606">
        <v>165</v>
      </c>
      <c r="O2606" t="b">
        <v>1</v>
      </c>
      <c r="P2606" t="s">
        <v>8269</v>
      </c>
      <c r="Q2606" s="10">
        <f t="shared" si="162"/>
        <v>131.62883248730967</v>
      </c>
      <c r="R2606">
        <f t="shared" si="163"/>
        <v>78.578424242424248</v>
      </c>
      <c r="S2606" t="s">
        <v>8314</v>
      </c>
      <c r="T2606" t="s">
        <v>8319</v>
      </c>
    </row>
    <row r="2607" spans="1:20" ht="43.5" x14ac:dyDescent="0.3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 s="9">
        <f t="shared" si="160"/>
        <v>42355.249305555553</v>
      </c>
      <c r="K2607">
        <v>1447777514</v>
      </c>
      <c r="L2607" s="12">
        <f t="shared" si="161"/>
        <v>42325.684189814812</v>
      </c>
      <c r="M2607" t="b">
        <v>0</v>
      </c>
      <c r="N2607">
        <v>22</v>
      </c>
      <c r="O2607" t="b">
        <v>0</v>
      </c>
      <c r="P2607" t="s">
        <v>8273</v>
      </c>
      <c r="Q2607" s="10">
        <f t="shared" si="162"/>
        <v>29.6029602960296</v>
      </c>
      <c r="R2607">
        <f t="shared" si="163"/>
        <v>134.54545454545453</v>
      </c>
      <c r="S2607" t="s">
        <v>8323</v>
      </c>
      <c r="T2607" t="s">
        <v>8325</v>
      </c>
    </row>
    <row r="2608" spans="1:20" ht="43.5" x14ac:dyDescent="0.3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 s="9">
        <f t="shared" si="160"/>
        <v>41480.681574074071</v>
      </c>
      <c r="K2608">
        <v>1372177288</v>
      </c>
      <c r="L2608" s="12">
        <f t="shared" si="161"/>
        <v>41450.681574074071</v>
      </c>
      <c r="M2608" t="b">
        <v>0</v>
      </c>
      <c r="N2608">
        <v>8200</v>
      </c>
      <c r="O2608" t="b">
        <v>1</v>
      </c>
      <c r="P2608" t="s">
        <v>8295</v>
      </c>
      <c r="Q2608" s="10">
        <f t="shared" si="162"/>
        <v>1678.3738373837384</v>
      </c>
      <c r="R2608">
        <f t="shared" si="163"/>
        <v>20.465926829268295</v>
      </c>
      <c r="S2608" t="s">
        <v>8323</v>
      </c>
      <c r="T2608" t="s">
        <v>8353</v>
      </c>
    </row>
    <row r="2609" spans="1:20" ht="43.5" x14ac:dyDescent="0.3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 s="9">
        <f t="shared" si="160"/>
        <v>41900.87467592593</v>
      </c>
      <c r="K2609">
        <v>1408481972</v>
      </c>
      <c r="L2609" s="12">
        <f t="shared" si="161"/>
        <v>41870.87467592593</v>
      </c>
      <c r="M2609" t="b">
        <v>0</v>
      </c>
      <c r="N2609">
        <v>4</v>
      </c>
      <c r="O2609" t="b">
        <v>0</v>
      </c>
      <c r="P2609" t="s">
        <v>8284</v>
      </c>
      <c r="Q2609" s="10">
        <f t="shared" si="162"/>
        <v>0.7000700070007001</v>
      </c>
      <c r="R2609">
        <f t="shared" si="163"/>
        <v>17.5</v>
      </c>
      <c r="S2609" t="s">
        <v>8340</v>
      </c>
      <c r="T2609" t="s">
        <v>8341</v>
      </c>
    </row>
    <row r="2610" spans="1:20" ht="29" x14ac:dyDescent="0.3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 s="9">
        <f t="shared" si="160"/>
        <v>41858.515127314815</v>
      </c>
      <c r="K2610">
        <v>1404822107</v>
      </c>
      <c r="L2610" s="12">
        <f t="shared" si="161"/>
        <v>41828.515127314815</v>
      </c>
      <c r="M2610" t="b">
        <v>0</v>
      </c>
      <c r="N2610">
        <v>150</v>
      </c>
      <c r="O2610" t="b">
        <v>1</v>
      </c>
      <c r="P2610" t="s">
        <v>8265</v>
      </c>
      <c r="Q2610" s="10">
        <f t="shared" si="162"/>
        <v>103.89999999999999</v>
      </c>
      <c r="R2610">
        <f t="shared" si="163"/>
        <v>69.266666666666666</v>
      </c>
      <c r="S2610" t="s">
        <v>8314</v>
      </c>
      <c r="T2610" t="s">
        <v>8315</v>
      </c>
    </row>
    <row r="2611" spans="1:20" ht="43.5" x14ac:dyDescent="0.3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 s="9">
        <f t="shared" si="160"/>
        <v>41833</v>
      </c>
      <c r="K2611">
        <v>1402599486</v>
      </c>
      <c r="L2611" s="12">
        <f t="shared" si="161"/>
        <v>41802.790347222224</v>
      </c>
      <c r="M2611" t="b">
        <v>0</v>
      </c>
      <c r="N2611">
        <v>263</v>
      </c>
      <c r="O2611" t="b">
        <v>1</v>
      </c>
      <c r="P2611" t="s">
        <v>8265</v>
      </c>
      <c r="Q2611" s="10">
        <f t="shared" si="162"/>
        <v>308.65999999999997</v>
      </c>
      <c r="R2611">
        <f t="shared" si="163"/>
        <v>117.36121673003802</v>
      </c>
      <c r="S2611" t="s">
        <v>8314</v>
      </c>
      <c r="T2611" t="s">
        <v>8315</v>
      </c>
    </row>
    <row r="2612" spans="1:20" ht="43.5" x14ac:dyDescent="0.3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 s="9">
        <f t="shared" si="160"/>
        <v>41837.701921296299</v>
      </c>
      <c r="K2612">
        <v>1403023846</v>
      </c>
      <c r="L2612" s="12">
        <f t="shared" si="161"/>
        <v>41807.701921296299</v>
      </c>
      <c r="M2612" t="b">
        <v>0</v>
      </c>
      <c r="N2612">
        <v>52</v>
      </c>
      <c r="O2612" t="b">
        <v>1</v>
      </c>
      <c r="P2612" t="s">
        <v>8265</v>
      </c>
      <c r="Q2612" s="10">
        <f t="shared" si="162"/>
        <v>116.21</v>
      </c>
      <c r="R2612">
        <f t="shared" si="163"/>
        <v>223.48076923076923</v>
      </c>
      <c r="S2612" t="s">
        <v>8314</v>
      </c>
      <c r="T2612" t="s">
        <v>8315</v>
      </c>
    </row>
    <row r="2613" spans="1:20" ht="58" x14ac:dyDescent="0.3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 s="9">
        <f t="shared" si="160"/>
        <v>42363.713206018518</v>
      </c>
      <c r="K2613">
        <v>1448471221</v>
      </c>
      <c r="L2613" s="12">
        <f t="shared" si="161"/>
        <v>42333.713206018518</v>
      </c>
      <c r="M2613" t="b">
        <v>0</v>
      </c>
      <c r="N2613">
        <v>52</v>
      </c>
      <c r="O2613" t="b">
        <v>1</v>
      </c>
      <c r="P2613" t="s">
        <v>8265</v>
      </c>
      <c r="Q2613" s="10">
        <f t="shared" si="162"/>
        <v>101</v>
      </c>
      <c r="R2613">
        <f t="shared" si="163"/>
        <v>194.23076923076923</v>
      </c>
      <c r="S2613" t="s">
        <v>8314</v>
      </c>
      <c r="T2613" t="s">
        <v>8315</v>
      </c>
    </row>
    <row r="2614" spans="1:20" ht="43.5" x14ac:dyDescent="0.3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 s="9">
        <f t="shared" si="160"/>
        <v>41962.786712962959</v>
      </c>
      <c r="K2614">
        <v>1413827572</v>
      </c>
      <c r="L2614" s="12">
        <f t="shared" si="161"/>
        <v>41932.745046296295</v>
      </c>
      <c r="M2614" t="b">
        <v>0</v>
      </c>
      <c r="N2614">
        <v>75</v>
      </c>
      <c r="O2614" t="b">
        <v>1</v>
      </c>
      <c r="P2614" t="s">
        <v>8265</v>
      </c>
      <c r="Q2614" s="10">
        <f t="shared" si="162"/>
        <v>102.91</v>
      </c>
      <c r="R2614">
        <f t="shared" si="163"/>
        <v>137.21333333333334</v>
      </c>
      <c r="S2614" t="s">
        <v>8314</v>
      </c>
      <c r="T2614" t="s">
        <v>8315</v>
      </c>
    </row>
    <row r="2615" spans="1:20" ht="43.5" x14ac:dyDescent="0.3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 s="9">
        <f t="shared" si="160"/>
        <v>40818.290972222225</v>
      </c>
      <c r="K2615">
        <v>1314765025</v>
      </c>
      <c r="L2615" s="12">
        <f t="shared" si="161"/>
        <v>40786.187789351854</v>
      </c>
      <c r="M2615" t="b">
        <v>0</v>
      </c>
      <c r="N2615">
        <v>178</v>
      </c>
      <c r="O2615" t="b">
        <v>1</v>
      </c>
      <c r="P2615" t="s">
        <v>8266</v>
      </c>
      <c r="Q2615" s="10">
        <f t="shared" si="162"/>
        <v>110.9423</v>
      </c>
      <c r="R2615">
        <f t="shared" si="163"/>
        <v>62.327134831460668</v>
      </c>
      <c r="S2615" t="s">
        <v>8314</v>
      </c>
      <c r="T2615" t="s">
        <v>8316</v>
      </c>
    </row>
    <row r="2616" spans="1:20" ht="43.5" x14ac:dyDescent="0.3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 s="9">
        <f t="shared" si="160"/>
        <v>41998.333333333328</v>
      </c>
      <c r="K2616">
        <v>1416888470</v>
      </c>
      <c r="L2616" s="12">
        <f t="shared" si="161"/>
        <v>41968.172106481477</v>
      </c>
      <c r="M2616" t="b">
        <v>0</v>
      </c>
      <c r="N2616">
        <v>6</v>
      </c>
      <c r="O2616" t="b">
        <v>0</v>
      </c>
      <c r="P2616" t="s">
        <v>8267</v>
      </c>
      <c r="Q2616" s="10">
        <f t="shared" si="162"/>
        <v>0.91999999999999993</v>
      </c>
      <c r="R2616">
        <f t="shared" si="163"/>
        <v>15.333333333333334</v>
      </c>
      <c r="S2616" t="s">
        <v>8314</v>
      </c>
      <c r="T2616" t="s">
        <v>8317</v>
      </c>
    </row>
    <row r="2617" spans="1:20" ht="58" x14ac:dyDescent="0.3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 s="9">
        <f t="shared" si="160"/>
        <v>42246.227777777778</v>
      </c>
      <c r="K2617">
        <v>1438385283</v>
      </c>
      <c r="L2617" s="12">
        <f t="shared" si="161"/>
        <v>42216.977812500001</v>
      </c>
      <c r="M2617" t="b">
        <v>0</v>
      </c>
      <c r="N2617">
        <v>10</v>
      </c>
      <c r="O2617" t="b">
        <v>0</v>
      </c>
      <c r="P2617" t="s">
        <v>8268</v>
      </c>
      <c r="Q2617" s="10">
        <f t="shared" si="162"/>
        <v>3.25</v>
      </c>
      <c r="R2617">
        <f t="shared" si="163"/>
        <v>32.5</v>
      </c>
      <c r="S2617" t="s">
        <v>8314</v>
      </c>
      <c r="T2617" t="s">
        <v>8318</v>
      </c>
    </row>
    <row r="2618" spans="1:20" ht="43.5" x14ac:dyDescent="0.3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 s="9">
        <f t="shared" si="160"/>
        <v>42614.123865740738</v>
      </c>
      <c r="K2618">
        <v>1470106702</v>
      </c>
      <c r="L2618" s="12">
        <f t="shared" si="161"/>
        <v>42584.123865740738</v>
      </c>
      <c r="M2618" t="b">
        <v>0</v>
      </c>
      <c r="N2618">
        <v>0</v>
      </c>
      <c r="O2618" t="b">
        <v>0</v>
      </c>
      <c r="P2618" t="s">
        <v>8268</v>
      </c>
      <c r="Q2618" s="10">
        <f t="shared" si="162"/>
        <v>0</v>
      </c>
      <c r="R2618" t="e">
        <f t="shared" si="163"/>
        <v>#DIV/0!</v>
      </c>
      <c r="S2618" t="s">
        <v>8314</v>
      </c>
      <c r="T2618" t="s">
        <v>8318</v>
      </c>
    </row>
    <row r="2619" spans="1:20" ht="43.5" x14ac:dyDescent="0.3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 s="9">
        <f t="shared" si="160"/>
        <v>42194.908530092594</v>
      </c>
      <c r="K2619">
        <v>1433886497</v>
      </c>
      <c r="L2619" s="12">
        <f t="shared" si="161"/>
        <v>42164.908530092594</v>
      </c>
      <c r="M2619" t="b">
        <v>0</v>
      </c>
      <c r="N2619">
        <v>0</v>
      </c>
      <c r="O2619" t="b">
        <v>0</v>
      </c>
      <c r="P2619" t="s">
        <v>8268</v>
      </c>
      <c r="Q2619" s="10">
        <f t="shared" si="162"/>
        <v>0</v>
      </c>
      <c r="R2619" t="e">
        <f t="shared" si="163"/>
        <v>#DIV/0!</v>
      </c>
      <c r="S2619" t="s">
        <v>8314</v>
      </c>
      <c r="T2619" t="s">
        <v>8318</v>
      </c>
    </row>
    <row r="2620" spans="1:20" ht="58" x14ac:dyDescent="0.3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 s="9">
        <f t="shared" si="160"/>
        <v>40412.736111111109</v>
      </c>
      <c r="K2620">
        <v>1275603020</v>
      </c>
      <c r="L2620" s="12">
        <f t="shared" si="161"/>
        <v>40332.923842592594</v>
      </c>
      <c r="M2620" t="b">
        <v>1</v>
      </c>
      <c r="N2620">
        <v>235</v>
      </c>
      <c r="O2620" t="b">
        <v>1</v>
      </c>
      <c r="P2620" t="s">
        <v>8269</v>
      </c>
      <c r="Q2620" s="10">
        <f t="shared" si="162"/>
        <v>112.92</v>
      </c>
      <c r="R2620">
        <f t="shared" si="163"/>
        <v>48.051063829787232</v>
      </c>
      <c r="S2620" t="s">
        <v>8314</v>
      </c>
      <c r="T2620" t="s">
        <v>8319</v>
      </c>
    </row>
    <row r="2621" spans="1:20" ht="43.5" x14ac:dyDescent="0.3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 s="9">
        <f t="shared" si="160"/>
        <v>40376.415972222225</v>
      </c>
      <c r="K2621">
        <v>1275415679</v>
      </c>
      <c r="L2621" s="12">
        <f t="shared" si="161"/>
        <v>40330.755543981482</v>
      </c>
      <c r="M2621" t="b">
        <v>1</v>
      </c>
      <c r="N2621">
        <v>88</v>
      </c>
      <c r="O2621" t="b">
        <v>1</v>
      </c>
      <c r="P2621" t="s">
        <v>8269</v>
      </c>
      <c r="Q2621" s="10">
        <f t="shared" si="162"/>
        <v>106.4</v>
      </c>
      <c r="R2621">
        <f t="shared" si="163"/>
        <v>120.90909090909091</v>
      </c>
      <c r="S2621" t="s">
        <v>8314</v>
      </c>
      <c r="T2621" t="s">
        <v>8319</v>
      </c>
    </row>
    <row r="2622" spans="1:20" ht="58" x14ac:dyDescent="0.3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 s="9">
        <f t="shared" si="160"/>
        <v>40499.266898148147</v>
      </c>
      <c r="K2622">
        <v>1287379460</v>
      </c>
      <c r="L2622" s="12">
        <f t="shared" si="161"/>
        <v>40469.225231481483</v>
      </c>
      <c r="M2622" t="b">
        <v>1</v>
      </c>
      <c r="N2622">
        <v>244</v>
      </c>
      <c r="O2622" t="b">
        <v>1</v>
      </c>
      <c r="P2622" t="s">
        <v>8269</v>
      </c>
      <c r="Q2622" s="10">
        <f t="shared" si="162"/>
        <v>178.95250000000001</v>
      </c>
      <c r="R2622">
        <f t="shared" si="163"/>
        <v>73.341188524590166</v>
      </c>
      <c r="S2622" t="s">
        <v>8314</v>
      </c>
      <c r="T2622" t="s">
        <v>8319</v>
      </c>
    </row>
    <row r="2623" spans="1:20" ht="58" x14ac:dyDescent="0.3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 s="9">
        <f t="shared" si="160"/>
        <v>40963.856921296298</v>
      </c>
      <c r="K2623">
        <v>1327523638</v>
      </c>
      <c r="L2623" s="12">
        <f t="shared" si="161"/>
        <v>40933.856921296298</v>
      </c>
      <c r="M2623" t="b">
        <v>1</v>
      </c>
      <c r="N2623">
        <v>108</v>
      </c>
      <c r="O2623" t="b">
        <v>1</v>
      </c>
      <c r="P2623" t="s">
        <v>8269</v>
      </c>
      <c r="Q2623" s="10">
        <f t="shared" si="162"/>
        <v>100.46</v>
      </c>
      <c r="R2623">
        <f t="shared" si="163"/>
        <v>93.018518518518519</v>
      </c>
      <c r="S2623" t="s">
        <v>8314</v>
      </c>
      <c r="T2623" t="s">
        <v>8319</v>
      </c>
    </row>
    <row r="2624" spans="1:20" ht="43.5" x14ac:dyDescent="0.3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 s="9">
        <f t="shared" si="160"/>
        <v>42315.166666666672</v>
      </c>
      <c r="K2624">
        <v>1444821127</v>
      </c>
      <c r="L2624" s="12">
        <f t="shared" si="161"/>
        <v>42291.46674768519</v>
      </c>
      <c r="M2624" t="b">
        <v>1</v>
      </c>
      <c r="N2624">
        <v>167</v>
      </c>
      <c r="O2624" t="b">
        <v>1</v>
      </c>
      <c r="P2624" t="s">
        <v>8269</v>
      </c>
      <c r="Q2624" s="10">
        <f t="shared" si="162"/>
        <v>105.5</v>
      </c>
      <c r="R2624">
        <f t="shared" si="163"/>
        <v>63.17365269461078</v>
      </c>
      <c r="S2624" t="s">
        <v>8314</v>
      </c>
      <c r="T2624" t="s">
        <v>8319</v>
      </c>
    </row>
    <row r="2625" spans="1:20" ht="58" x14ac:dyDescent="0.3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 s="9">
        <f t="shared" si="160"/>
        <v>42139.791666666672</v>
      </c>
      <c r="K2625">
        <v>1428423757</v>
      </c>
      <c r="L2625" s="12">
        <f t="shared" si="161"/>
        <v>42101.682372685187</v>
      </c>
      <c r="M2625" t="b">
        <v>1</v>
      </c>
      <c r="N2625">
        <v>69</v>
      </c>
      <c r="O2625" t="b">
        <v>1</v>
      </c>
      <c r="P2625" t="s">
        <v>8269</v>
      </c>
      <c r="Q2625" s="10">
        <f t="shared" si="162"/>
        <v>101.19</v>
      </c>
      <c r="R2625">
        <f t="shared" si="163"/>
        <v>146.65217391304347</v>
      </c>
      <c r="S2625" t="s">
        <v>8314</v>
      </c>
      <c r="T2625" t="s">
        <v>8319</v>
      </c>
    </row>
    <row r="2626" spans="1:20" ht="43.5" x14ac:dyDescent="0.3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 s="9">
        <f t="shared" ref="J2626:J2689" si="164">(((I2626/60)/60)/24)+DATE(1970,1,1)</f>
        <v>42291.500243055561</v>
      </c>
      <c r="K2626">
        <v>1442232021</v>
      </c>
      <c r="L2626" s="12">
        <f t="shared" ref="L2626:L2689" si="165">(((K2626/60)/60)/24)+DATE(1970,1,1)</f>
        <v>42261.500243055561</v>
      </c>
      <c r="M2626" t="b">
        <v>1</v>
      </c>
      <c r="N2626">
        <v>188</v>
      </c>
      <c r="O2626" t="b">
        <v>1</v>
      </c>
      <c r="P2626" t="s">
        <v>8269</v>
      </c>
      <c r="Q2626" s="10">
        <f t="shared" ref="Q2626:Q2689" si="166">(E2626/D2626)*100</f>
        <v>170.28880000000001</v>
      </c>
      <c r="R2626">
        <f t="shared" ref="R2626:R2689" si="167">E2626/N2626</f>
        <v>90.579148936170213</v>
      </c>
      <c r="S2626" t="s">
        <v>8314</v>
      </c>
      <c r="T2626" t="s">
        <v>8319</v>
      </c>
    </row>
    <row r="2627" spans="1:20" ht="43.5" x14ac:dyDescent="0.3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 s="9">
        <f t="shared" si="164"/>
        <v>42237.58699074074</v>
      </c>
      <c r="K2627">
        <v>1437573916</v>
      </c>
      <c r="L2627" s="12">
        <f t="shared" si="165"/>
        <v>42207.58699074074</v>
      </c>
      <c r="M2627" t="b">
        <v>1</v>
      </c>
      <c r="N2627">
        <v>119</v>
      </c>
      <c r="O2627" t="b">
        <v>1</v>
      </c>
      <c r="P2627" t="s">
        <v>8269</v>
      </c>
      <c r="Q2627" s="10">
        <f t="shared" si="166"/>
        <v>103</v>
      </c>
      <c r="R2627">
        <f t="shared" si="167"/>
        <v>86.554621848739501</v>
      </c>
      <c r="S2627" t="s">
        <v>8314</v>
      </c>
      <c r="T2627" t="s">
        <v>8319</v>
      </c>
    </row>
    <row r="2628" spans="1:20" ht="43.5" x14ac:dyDescent="0.3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 s="9">
        <f t="shared" si="164"/>
        <v>41920.167453703703</v>
      </c>
      <c r="K2628">
        <v>1410148868</v>
      </c>
      <c r="L2628" s="12">
        <f t="shared" si="165"/>
        <v>41890.167453703703</v>
      </c>
      <c r="M2628" t="b">
        <v>1</v>
      </c>
      <c r="N2628">
        <v>286</v>
      </c>
      <c r="O2628" t="b">
        <v>1</v>
      </c>
      <c r="P2628" t="s">
        <v>8269</v>
      </c>
      <c r="Q2628" s="10">
        <f t="shared" si="166"/>
        <v>116.56</v>
      </c>
      <c r="R2628">
        <f t="shared" si="167"/>
        <v>40.755244755244753</v>
      </c>
      <c r="S2628" t="s">
        <v>8314</v>
      </c>
      <c r="T2628" t="s">
        <v>8319</v>
      </c>
    </row>
    <row r="2629" spans="1:20" ht="43.5" x14ac:dyDescent="0.3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 s="9">
        <f t="shared" si="164"/>
        <v>41395.207638888889</v>
      </c>
      <c r="K2629">
        <v>1363960278</v>
      </c>
      <c r="L2629" s="12">
        <f t="shared" si="165"/>
        <v>41355.577291666668</v>
      </c>
      <c r="M2629" t="b">
        <v>0</v>
      </c>
      <c r="N2629">
        <v>119</v>
      </c>
      <c r="O2629" t="b">
        <v>1</v>
      </c>
      <c r="P2629" t="s">
        <v>8269</v>
      </c>
      <c r="Q2629" s="10">
        <f t="shared" si="166"/>
        <v>103.3501</v>
      </c>
      <c r="R2629">
        <f t="shared" si="167"/>
        <v>86.84882352941176</v>
      </c>
      <c r="S2629" t="s">
        <v>8314</v>
      </c>
      <c r="T2629" t="s">
        <v>8319</v>
      </c>
    </row>
    <row r="2630" spans="1:20" ht="43.5" x14ac:dyDescent="0.3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 s="9">
        <f t="shared" si="164"/>
        <v>41026.897222222222</v>
      </c>
      <c r="K2630">
        <v>1332452960</v>
      </c>
      <c r="L2630" s="12">
        <f t="shared" si="165"/>
        <v>40990.909259259257</v>
      </c>
      <c r="M2630" t="b">
        <v>0</v>
      </c>
      <c r="N2630">
        <v>184</v>
      </c>
      <c r="O2630" t="b">
        <v>1</v>
      </c>
      <c r="P2630" t="s">
        <v>8269</v>
      </c>
      <c r="Q2630" s="10">
        <f t="shared" si="166"/>
        <v>108.04450000000001</v>
      </c>
      <c r="R2630">
        <f t="shared" si="167"/>
        <v>58.719836956521746</v>
      </c>
      <c r="S2630" t="s">
        <v>8314</v>
      </c>
      <c r="T2630" t="s">
        <v>8319</v>
      </c>
    </row>
    <row r="2631" spans="1:20" ht="43.5" x14ac:dyDescent="0.3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 s="9">
        <f t="shared" si="164"/>
        <v>41776.145833333336</v>
      </c>
      <c r="K2631">
        <v>1397661347</v>
      </c>
      <c r="L2631" s="12">
        <f t="shared" si="165"/>
        <v>41745.635960648149</v>
      </c>
      <c r="M2631" t="b">
        <v>0</v>
      </c>
      <c r="N2631">
        <v>62</v>
      </c>
      <c r="O2631" t="b">
        <v>1</v>
      </c>
      <c r="P2631" t="s">
        <v>8269</v>
      </c>
      <c r="Q2631" s="10">
        <f t="shared" si="166"/>
        <v>112.30249999999999</v>
      </c>
      <c r="R2631">
        <f t="shared" si="167"/>
        <v>181.13306451612902</v>
      </c>
      <c r="S2631" t="s">
        <v>8314</v>
      </c>
      <c r="T2631" t="s">
        <v>8319</v>
      </c>
    </row>
    <row r="2632" spans="1:20" ht="43.5" x14ac:dyDescent="0.3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 s="9">
        <f t="shared" si="164"/>
        <v>42430.711967592593</v>
      </c>
      <c r="K2632">
        <v>1454259914</v>
      </c>
      <c r="L2632" s="12">
        <f t="shared" si="165"/>
        <v>42400.711967592593</v>
      </c>
      <c r="M2632" t="b">
        <v>0</v>
      </c>
      <c r="N2632">
        <v>8</v>
      </c>
      <c r="O2632" t="b">
        <v>0</v>
      </c>
      <c r="P2632" t="s">
        <v>8270</v>
      </c>
      <c r="Q2632" s="10">
        <f t="shared" si="166"/>
        <v>1.3299999999999998</v>
      </c>
      <c r="R2632">
        <f t="shared" si="167"/>
        <v>16.625</v>
      </c>
      <c r="S2632" t="s">
        <v>8314</v>
      </c>
      <c r="T2632" t="s">
        <v>8320</v>
      </c>
    </row>
    <row r="2633" spans="1:20" ht="43.5" x14ac:dyDescent="0.3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 s="9">
        <f t="shared" si="164"/>
        <v>41680.015057870369</v>
      </c>
      <c r="K2633">
        <v>1389399701</v>
      </c>
      <c r="L2633" s="12">
        <f t="shared" si="165"/>
        <v>41650.015057870369</v>
      </c>
      <c r="M2633" t="b">
        <v>0</v>
      </c>
      <c r="N2633">
        <v>2</v>
      </c>
      <c r="O2633" t="b">
        <v>0</v>
      </c>
      <c r="P2633" t="s">
        <v>8270</v>
      </c>
      <c r="Q2633" s="10">
        <f t="shared" si="166"/>
        <v>0.1</v>
      </c>
      <c r="R2633">
        <f t="shared" si="167"/>
        <v>5</v>
      </c>
      <c r="S2633" t="s">
        <v>8314</v>
      </c>
      <c r="T2633" t="s">
        <v>8320</v>
      </c>
    </row>
    <row r="2634" spans="1:20" ht="43.5" x14ac:dyDescent="0.3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 s="9">
        <f t="shared" si="164"/>
        <v>41969.551388888889</v>
      </c>
      <c r="K2634">
        <v>1414343571</v>
      </c>
      <c r="L2634" s="12">
        <f t="shared" si="165"/>
        <v>41938.717256944445</v>
      </c>
      <c r="M2634" t="b">
        <v>0</v>
      </c>
      <c r="N2634">
        <v>5</v>
      </c>
      <c r="O2634" t="b">
        <v>0</v>
      </c>
      <c r="P2634" t="s">
        <v>8270</v>
      </c>
      <c r="Q2634" s="10">
        <f t="shared" si="166"/>
        <v>0.82000000000000006</v>
      </c>
      <c r="R2634">
        <f t="shared" si="167"/>
        <v>16.399999999999999</v>
      </c>
      <c r="S2634" t="s">
        <v>8314</v>
      </c>
      <c r="T2634" t="s">
        <v>8320</v>
      </c>
    </row>
    <row r="2635" spans="1:20" ht="43.5" x14ac:dyDescent="0.3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 s="9">
        <f t="shared" si="164"/>
        <v>41408.69976851852</v>
      </c>
      <c r="K2635">
        <v>1365958060</v>
      </c>
      <c r="L2635" s="12">
        <f t="shared" si="165"/>
        <v>41378.69976851852</v>
      </c>
      <c r="M2635" t="b">
        <v>0</v>
      </c>
      <c r="N2635">
        <v>49</v>
      </c>
      <c r="O2635" t="b">
        <v>0</v>
      </c>
      <c r="P2635" t="s">
        <v>8270</v>
      </c>
      <c r="Q2635" s="10">
        <f t="shared" si="166"/>
        <v>8.2100000000000009</v>
      </c>
      <c r="R2635">
        <f t="shared" si="167"/>
        <v>16.755102040816325</v>
      </c>
      <c r="S2635" t="s">
        <v>8314</v>
      </c>
      <c r="T2635" t="s">
        <v>8320</v>
      </c>
    </row>
    <row r="2636" spans="1:20" ht="43.5" x14ac:dyDescent="0.3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 s="9">
        <f t="shared" si="164"/>
        <v>41159.942870370374</v>
      </c>
      <c r="K2636">
        <v>1344465464</v>
      </c>
      <c r="L2636" s="12">
        <f t="shared" si="165"/>
        <v>41129.942870370374</v>
      </c>
      <c r="M2636" t="b">
        <v>0</v>
      </c>
      <c r="N2636">
        <v>5</v>
      </c>
      <c r="O2636" t="b">
        <v>0</v>
      </c>
      <c r="P2636" t="s">
        <v>8270</v>
      </c>
      <c r="Q2636" s="10">
        <f t="shared" si="166"/>
        <v>0.76</v>
      </c>
      <c r="R2636">
        <f t="shared" si="167"/>
        <v>15.2</v>
      </c>
      <c r="S2636" t="s">
        <v>8314</v>
      </c>
      <c r="T2636" t="s">
        <v>8320</v>
      </c>
    </row>
    <row r="2637" spans="1:20" ht="43.5" x14ac:dyDescent="0.3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 s="9">
        <f t="shared" si="164"/>
        <v>42095.869317129633</v>
      </c>
      <c r="K2637">
        <v>1425333109</v>
      </c>
      <c r="L2637" s="12">
        <f t="shared" si="165"/>
        <v>42065.910983796297</v>
      </c>
      <c r="M2637" t="b">
        <v>0</v>
      </c>
      <c r="N2637">
        <v>0</v>
      </c>
      <c r="O2637" t="b">
        <v>0</v>
      </c>
      <c r="P2637" t="s">
        <v>8270</v>
      </c>
      <c r="Q2637" s="10">
        <f t="shared" si="166"/>
        <v>0</v>
      </c>
      <c r="R2637" t="e">
        <f t="shared" si="167"/>
        <v>#DIV/0!</v>
      </c>
      <c r="S2637" t="s">
        <v>8314</v>
      </c>
      <c r="T2637" t="s">
        <v>8320</v>
      </c>
    </row>
    <row r="2638" spans="1:20" ht="43.5" x14ac:dyDescent="0.3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 s="9">
        <f t="shared" si="164"/>
        <v>42474.606944444444</v>
      </c>
      <c r="K2638">
        <v>1458336690</v>
      </c>
      <c r="L2638" s="12">
        <f t="shared" si="165"/>
        <v>42447.896875000006</v>
      </c>
      <c r="M2638" t="b">
        <v>0</v>
      </c>
      <c r="N2638">
        <v>1</v>
      </c>
      <c r="O2638" t="b">
        <v>0</v>
      </c>
      <c r="P2638" t="s">
        <v>8270</v>
      </c>
      <c r="Q2638" s="10">
        <f t="shared" si="166"/>
        <v>0.1</v>
      </c>
      <c r="R2638">
        <f t="shared" si="167"/>
        <v>10</v>
      </c>
      <c r="S2638" t="s">
        <v>8314</v>
      </c>
      <c r="T2638" t="s">
        <v>8320</v>
      </c>
    </row>
    <row r="2639" spans="1:20" ht="43.5" x14ac:dyDescent="0.3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 s="9">
        <f t="shared" si="164"/>
        <v>42396.982627314821</v>
      </c>
      <c r="K2639">
        <v>1451345699</v>
      </c>
      <c r="L2639" s="12">
        <f t="shared" si="165"/>
        <v>42366.982627314821</v>
      </c>
      <c r="M2639" t="b">
        <v>0</v>
      </c>
      <c r="N2639">
        <v>0</v>
      </c>
      <c r="O2639" t="b">
        <v>0</v>
      </c>
      <c r="P2639" t="s">
        <v>8270</v>
      </c>
      <c r="Q2639" s="10">
        <f t="shared" si="166"/>
        <v>0</v>
      </c>
      <c r="R2639" t="e">
        <f t="shared" si="167"/>
        <v>#DIV/0!</v>
      </c>
      <c r="S2639" t="s">
        <v>8314</v>
      </c>
      <c r="T2639" t="s">
        <v>8320</v>
      </c>
    </row>
    <row r="2640" spans="1:20" ht="43.5" x14ac:dyDescent="0.3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 s="9">
        <f t="shared" si="164"/>
        <v>40733.234386574077</v>
      </c>
      <c r="K2640">
        <v>1307597851</v>
      </c>
      <c r="L2640" s="12">
        <f t="shared" si="165"/>
        <v>40703.234386574077</v>
      </c>
      <c r="M2640" t="b">
        <v>0</v>
      </c>
      <c r="N2640">
        <v>0</v>
      </c>
      <c r="O2640" t="b">
        <v>0</v>
      </c>
      <c r="P2640" t="s">
        <v>8270</v>
      </c>
      <c r="Q2640" s="10">
        <f t="shared" si="166"/>
        <v>0</v>
      </c>
      <c r="R2640" t="e">
        <f t="shared" si="167"/>
        <v>#DIV/0!</v>
      </c>
      <c r="S2640" t="s">
        <v>8314</v>
      </c>
      <c r="T2640" t="s">
        <v>8320</v>
      </c>
    </row>
    <row r="2641" spans="1:20" ht="58" x14ac:dyDescent="0.3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 s="9">
        <f t="shared" si="164"/>
        <v>42783.670138888891</v>
      </c>
      <c r="K2641">
        <v>1484715366</v>
      </c>
      <c r="L2641" s="12">
        <f t="shared" si="165"/>
        <v>42753.205625000002</v>
      </c>
      <c r="M2641" t="b">
        <v>0</v>
      </c>
      <c r="N2641">
        <v>158</v>
      </c>
      <c r="O2641" t="b">
        <v>1</v>
      </c>
      <c r="P2641" t="s">
        <v>8271</v>
      </c>
      <c r="Q2641" s="10">
        <f t="shared" si="166"/>
        <v>100.85</v>
      </c>
      <c r="R2641">
        <f t="shared" si="167"/>
        <v>63.829113924050631</v>
      </c>
      <c r="S2641" t="s">
        <v>8321</v>
      </c>
      <c r="T2641" t="s">
        <v>8322</v>
      </c>
    </row>
    <row r="2642" spans="1:20" ht="43.5" x14ac:dyDescent="0.3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 s="9">
        <f t="shared" si="164"/>
        <v>42503.007037037038</v>
      </c>
      <c r="K2642">
        <v>1460506208</v>
      </c>
      <c r="L2642" s="12">
        <f t="shared" si="165"/>
        <v>42473.007037037038</v>
      </c>
      <c r="M2642" t="b">
        <v>0</v>
      </c>
      <c r="N2642">
        <v>173</v>
      </c>
      <c r="O2642" t="b">
        <v>1</v>
      </c>
      <c r="P2642" t="s">
        <v>8271</v>
      </c>
      <c r="Q2642" s="10">
        <f t="shared" si="166"/>
        <v>123.25</v>
      </c>
      <c r="R2642">
        <f t="shared" si="167"/>
        <v>71.242774566473983</v>
      </c>
      <c r="S2642" t="s">
        <v>8321</v>
      </c>
      <c r="T2642" t="s">
        <v>8322</v>
      </c>
    </row>
    <row r="2643" spans="1:20" ht="43.5" x14ac:dyDescent="0.3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 s="9">
        <f t="shared" si="164"/>
        <v>42306.903333333335</v>
      </c>
      <c r="K2643">
        <v>1443562848</v>
      </c>
      <c r="L2643" s="12">
        <f t="shared" si="165"/>
        <v>42276.903333333335</v>
      </c>
      <c r="M2643" t="b">
        <v>0</v>
      </c>
      <c r="N2643">
        <v>1</v>
      </c>
      <c r="O2643" t="b">
        <v>0</v>
      </c>
      <c r="P2643" t="s">
        <v>8272</v>
      </c>
      <c r="Q2643" s="10">
        <f t="shared" si="166"/>
        <v>0.09</v>
      </c>
      <c r="R2643">
        <f t="shared" si="167"/>
        <v>9</v>
      </c>
      <c r="S2643" t="s">
        <v>8323</v>
      </c>
      <c r="T2643" t="s">
        <v>8324</v>
      </c>
    </row>
    <row r="2644" spans="1:20" ht="43.5" x14ac:dyDescent="0.3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 s="9">
        <f t="shared" si="164"/>
        <v>42005.842523148152</v>
      </c>
      <c r="K2644">
        <v>1417551194</v>
      </c>
      <c r="L2644" s="12">
        <f t="shared" si="165"/>
        <v>41975.842523148152</v>
      </c>
      <c r="M2644" t="b">
        <v>0</v>
      </c>
      <c r="N2644">
        <v>0</v>
      </c>
      <c r="O2644" t="b">
        <v>0</v>
      </c>
      <c r="P2644" t="s">
        <v>8272</v>
      </c>
      <c r="Q2644" s="10">
        <f t="shared" si="166"/>
        <v>0</v>
      </c>
      <c r="R2644" t="e">
        <f t="shared" si="167"/>
        <v>#DIV/0!</v>
      </c>
      <c r="S2644" t="s">
        <v>8323</v>
      </c>
      <c r="T2644" t="s">
        <v>8324</v>
      </c>
    </row>
    <row r="2645" spans="1:20" ht="43.5" x14ac:dyDescent="0.3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 s="9">
        <f t="shared" si="164"/>
        <v>42050.854247685187</v>
      </c>
      <c r="K2645">
        <v>1421440207</v>
      </c>
      <c r="L2645" s="12">
        <f t="shared" si="165"/>
        <v>42020.854247685187</v>
      </c>
      <c r="M2645" t="b">
        <v>0</v>
      </c>
      <c r="N2645">
        <v>4</v>
      </c>
      <c r="O2645" t="b">
        <v>0</v>
      </c>
      <c r="P2645" t="s">
        <v>8272</v>
      </c>
      <c r="Q2645" s="10">
        <f t="shared" si="166"/>
        <v>0.55999999999999994</v>
      </c>
      <c r="R2645">
        <f t="shared" si="167"/>
        <v>14</v>
      </c>
      <c r="S2645" t="s">
        <v>8323</v>
      </c>
      <c r="T2645" t="s">
        <v>8324</v>
      </c>
    </row>
    <row r="2646" spans="1:20" ht="43.5" x14ac:dyDescent="0.3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 s="9">
        <f t="shared" si="164"/>
        <v>41999.858090277776</v>
      </c>
      <c r="K2646">
        <v>1417034139</v>
      </c>
      <c r="L2646" s="12">
        <f t="shared" si="165"/>
        <v>41969.858090277776</v>
      </c>
      <c r="M2646" t="b">
        <v>0</v>
      </c>
      <c r="N2646">
        <v>6</v>
      </c>
      <c r="O2646" t="b">
        <v>0</v>
      </c>
      <c r="P2646" t="s">
        <v>8272</v>
      </c>
      <c r="Q2646" s="10">
        <f t="shared" si="166"/>
        <v>1.4000000000000001</v>
      </c>
      <c r="R2646">
        <f t="shared" si="167"/>
        <v>23.333333333333332</v>
      </c>
      <c r="S2646" t="s">
        <v>8323</v>
      </c>
      <c r="T2646" t="s">
        <v>8324</v>
      </c>
    </row>
    <row r="2647" spans="1:20" ht="29" x14ac:dyDescent="0.3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 s="9">
        <f t="shared" si="164"/>
        <v>42615.031782407401</v>
      </c>
      <c r="K2647">
        <v>1470185146</v>
      </c>
      <c r="L2647" s="12">
        <f t="shared" si="165"/>
        <v>42585.031782407401</v>
      </c>
      <c r="M2647" t="b">
        <v>0</v>
      </c>
      <c r="N2647">
        <v>0</v>
      </c>
      <c r="O2647" t="b">
        <v>0</v>
      </c>
      <c r="P2647" t="s">
        <v>8272</v>
      </c>
      <c r="Q2647" s="10">
        <f t="shared" si="166"/>
        <v>0</v>
      </c>
      <c r="R2647" t="e">
        <f t="shared" si="167"/>
        <v>#DIV/0!</v>
      </c>
      <c r="S2647" t="s">
        <v>8323</v>
      </c>
      <c r="T2647" t="s">
        <v>8324</v>
      </c>
    </row>
    <row r="2648" spans="1:20" ht="43.5" x14ac:dyDescent="0.3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 s="9">
        <f t="shared" si="164"/>
        <v>42545.061805555553</v>
      </c>
      <c r="K2648">
        <v>1464139740</v>
      </c>
      <c r="L2648" s="12">
        <f t="shared" si="165"/>
        <v>42515.061805555553</v>
      </c>
      <c r="M2648" t="b">
        <v>0</v>
      </c>
      <c r="N2648">
        <v>0</v>
      </c>
      <c r="O2648" t="b">
        <v>0</v>
      </c>
      <c r="P2648" t="s">
        <v>8272</v>
      </c>
      <c r="Q2648" s="10">
        <f t="shared" si="166"/>
        <v>0</v>
      </c>
      <c r="R2648" t="e">
        <f t="shared" si="167"/>
        <v>#DIV/0!</v>
      </c>
      <c r="S2648" t="s">
        <v>8323</v>
      </c>
      <c r="T2648" t="s">
        <v>8324</v>
      </c>
    </row>
    <row r="2649" spans="1:20" ht="43.5" x14ac:dyDescent="0.3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 s="9">
        <f t="shared" si="164"/>
        <v>42538.958333333328</v>
      </c>
      <c r="K2649">
        <v>1463469062</v>
      </c>
      <c r="L2649" s="12">
        <f t="shared" si="165"/>
        <v>42507.29932870371</v>
      </c>
      <c r="M2649" t="b">
        <v>0</v>
      </c>
      <c r="N2649">
        <v>25</v>
      </c>
      <c r="O2649" t="b">
        <v>0</v>
      </c>
      <c r="P2649" t="s">
        <v>8272</v>
      </c>
      <c r="Q2649" s="10">
        <f t="shared" si="166"/>
        <v>12.45</v>
      </c>
      <c r="R2649">
        <f t="shared" si="167"/>
        <v>49.8</v>
      </c>
      <c r="S2649" t="s">
        <v>8323</v>
      </c>
      <c r="T2649" t="s">
        <v>8324</v>
      </c>
    </row>
    <row r="2650" spans="1:20" ht="43.5" x14ac:dyDescent="0.3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 s="9">
        <f t="shared" si="164"/>
        <v>42666.645358796297</v>
      </c>
      <c r="K2650">
        <v>1474644559</v>
      </c>
      <c r="L2650" s="12">
        <f t="shared" si="165"/>
        <v>42636.645358796297</v>
      </c>
      <c r="M2650" t="b">
        <v>0</v>
      </c>
      <c r="N2650">
        <v>9</v>
      </c>
      <c r="O2650" t="b">
        <v>0</v>
      </c>
      <c r="P2650" t="s">
        <v>8273</v>
      </c>
      <c r="Q2650" s="10">
        <f t="shared" si="166"/>
        <v>0.95</v>
      </c>
      <c r="R2650">
        <f t="shared" si="167"/>
        <v>10.555555555555555</v>
      </c>
      <c r="S2650" t="s">
        <v>8323</v>
      </c>
      <c r="T2650" t="s">
        <v>8325</v>
      </c>
    </row>
    <row r="2651" spans="1:20" ht="58" x14ac:dyDescent="0.3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 s="9">
        <f t="shared" si="164"/>
        <v>42748.711354166662</v>
      </c>
      <c r="K2651">
        <v>1479143061</v>
      </c>
      <c r="L2651" s="12">
        <f t="shared" si="165"/>
        <v>42688.711354166662</v>
      </c>
      <c r="M2651" t="b">
        <v>0</v>
      </c>
      <c r="N2651">
        <v>12</v>
      </c>
      <c r="O2651" t="b">
        <v>0</v>
      </c>
      <c r="P2651" t="s">
        <v>8273</v>
      </c>
      <c r="Q2651" s="10">
        <f t="shared" si="166"/>
        <v>18.64</v>
      </c>
      <c r="R2651">
        <f t="shared" si="167"/>
        <v>155.33333333333334</v>
      </c>
      <c r="S2651" t="s">
        <v>8323</v>
      </c>
      <c r="T2651" t="s">
        <v>8325</v>
      </c>
    </row>
    <row r="2652" spans="1:20" ht="43.5" x14ac:dyDescent="0.3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 s="9">
        <f t="shared" si="164"/>
        <v>42763.94131944445</v>
      </c>
      <c r="K2652">
        <v>1483050930</v>
      </c>
      <c r="L2652" s="12">
        <f t="shared" si="165"/>
        <v>42733.94131944445</v>
      </c>
      <c r="M2652" t="b">
        <v>0</v>
      </c>
      <c r="N2652">
        <v>110</v>
      </c>
      <c r="O2652" t="b">
        <v>1</v>
      </c>
      <c r="P2652" t="s">
        <v>8274</v>
      </c>
      <c r="Q2652" s="10">
        <f t="shared" si="166"/>
        <v>105.56</v>
      </c>
      <c r="R2652">
        <f t="shared" si="167"/>
        <v>95.963636363636368</v>
      </c>
      <c r="S2652" t="s">
        <v>8326</v>
      </c>
      <c r="T2652" t="s">
        <v>8327</v>
      </c>
    </row>
    <row r="2653" spans="1:20" ht="43.5" x14ac:dyDescent="0.3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 s="9">
        <f t="shared" si="164"/>
        <v>42049.590173611112</v>
      </c>
      <c r="K2653">
        <v>1421330991</v>
      </c>
      <c r="L2653" s="12">
        <f t="shared" si="165"/>
        <v>42019.590173611112</v>
      </c>
      <c r="M2653" t="b">
        <v>0</v>
      </c>
      <c r="N2653">
        <v>26</v>
      </c>
      <c r="O2653" t="b">
        <v>1</v>
      </c>
      <c r="P2653" t="s">
        <v>8274</v>
      </c>
      <c r="Q2653" s="10">
        <f t="shared" si="166"/>
        <v>128</v>
      </c>
      <c r="R2653">
        <f t="shared" si="167"/>
        <v>492.30769230769232</v>
      </c>
      <c r="S2653" t="s">
        <v>8326</v>
      </c>
      <c r="T2653" t="s">
        <v>8327</v>
      </c>
    </row>
    <row r="2654" spans="1:20" ht="43.5" x14ac:dyDescent="0.3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 s="9">
        <f t="shared" si="164"/>
        <v>40893.060127314813</v>
      </c>
      <c r="K2654">
        <v>1321406795</v>
      </c>
      <c r="L2654" s="12">
        <f t="shared" si="165"/>
        <v>40863.060127314813</v>
      </c>
      <c r="M2654" t="b">
        <v>0</v>
      </c>
      <c r="N2654">
        <v>5</v>
      </c>
      <c r="O2654" t="b">
        <v>0</v>
      </c>
      <c r="P2654" t="s">
        <v>8275</v>
      </c>
      <c r="Q2654" s="10">
        <f t="shared" si="166"/>
        <v>1.7000000000000002</v>
      </c>
      <c r="R2654">
        <f t="shared" si="167"/>
        <v>34</v>
      </c>
      <c r="S2654" t="s">
        <v>8326</v>
      </c>
      <c r="T2654" t="s">
        <v>8328</v>
      </c>
    </row>
    <row r="2655" spans="1:20" ht="43.5" x14ac:dyDescent="0.3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 s="9">
        <f t="shared" si="164"/>
        <v>41306.047905092593</v>
      </c>
      <c r="K2655">
        <v>1357088939</v>
      </c>
      <c r="L2655" s="12">
        <f t="shared" si="165"/>
        <v>41276.047905092593</v>
      </c>
      <c r="M2655" t="b">
        <v>0</v>
      </c>
      <c r="N2655">
        <v>156</v>
      </c>
      <c r="O2655" t="b">
        <v>1</v>
      </c>
      <c r="P2655" t="s">
        <v>8276</v>
      </c>
      <c r="Q2655" s="10">
        <f t="shared" si="166"/>
        <v>144.37459999999999</v>
      </c>
      <c r="R2655">
        <f t="shared" si="167"/>
        <v>92.547820512820508</v>
      </c>
      <c r="S2655" t="s">
        <v>8329</v>
      </c>
      <c r="T2655" t="s">
        <v>8330</v>
      </c>
    </row>
    <row r="2656" spans="1:20" ht="58" x14ac:dyDescent="0.3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 s="9">
        <f t="shared" si="164"/>
        <v>41532.881944444445</v>
      </c>
      <c r="K2656">
        <v>1376687485</v>
      </c>
      <c r="L2656" s="12">
        <f t="shared" si="165"/>
        <v>41502.882928240739</v>
      </c>
      <c r="M2656" t="b">
        <v>0</v>
      </c>
      <c r="N2656">
        <v>90</v>
      </c>
      <c r="O2656" t="b">
        <v>1</v>
      </c>
      <c r="P2656" t="s">
        <v>8276</v>
      </c>
      <c r="Q2656" s="10">
        <f t="shared" si="166"/>
        <v>101.35000000000001</v>
      </c>
      <c r="R2656">
        <f t="shared" si="167"/>
        <v>112.61111111111111</v>
      </c>
      <c r="S2656" t="s">
        <v>8329</v>
      </c>
      <c r="T2656" t="s">
        <v>8330</v>
      </c>
    </row>
    <row r="2657" spans="1:20" ht="43.5" x14ac:dyDescent="0.3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 s="9">
        <f t="shared" si="164"/>
        <v>42637.226701388892</v>
      </c>
      <c r="K2657">
        <v>1472102787</v>
      </c>
      <c r="L2657" s="12">
        <f t="shared" si="165"/>
        <v>42607.226701388892</v>
      </c>
      <c r="M2657" t="b">
        <v>0</v>
      </c>
      <c r="N2657">
        <v>190</v>
      </c>
      <c r="O2657" t="b">
        <v>1</v>
      </c>
      <c r="P2657" t="s">
        <v>8277</v>
      </c>
      <c r="Q2657" s="10">
        <f t="shared" si="166"/>
        <v>120.4166</v>
      </c>
      <c r="R2657">
        <f t="shared" si="167"/>
        <v>63.37715789473684</v>
      </c>
      <c r="S2657" t="s">
        <v>8329</v>
      </c>
      <c r="T2657" t="s">
        <v>8331</v>
      </c>
    </row>
    <row r="2658" spans="1:20" ht="58" x14ac:dyDescent="0.3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 s="9">
        <f t="shared" si="164"/>
        <v>41973.945856481485</v>
      </c>
      <c r="K2658">
        <v>1413495722</v>
      </c>
      <c r="L2658" s="12">
        <f t="shared" si="165"/>
        <v>41928.904189814813</v>
      </c>
      <c r="M2658" t="b">
        <v>0</v>
      </c>
      <c r="N2658">
        <v>31</v>
      </c>
      <c r="O2658" t="b">
        <v>0</v>
      </c>
      <c r="P2658" t="s">
        <v>8273</v>
      </c>
      <c r="Q2658" s="10">
        <f t="shared" si="166"/>
        <v>14.860000000000001</v>
      </c>
      <c r="R2658">
        <f t="shared" si="167"/>
        <v>47.935483870967744</v>
      </c>
      <c r="S2658" t="s">
        <v>8323</v>
      </c>
      <c r="T2658" t="s">
        <v>8325</v>
      </c>
    </row>
    <row r="2659" spans="1:20" ht="72.5" x14ac:dyDescent="0.3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 s="9">
        <f t="shared" si="164"/>
        <v>42091.074166666673</v>
      </c>
      <c r="K2659">
        <v>1424918808</v>
      </c>
      <c r="L2659" s="12">
        <f t="shared" si="165"/>
        <v>42061.11583333333</v>
      </c>
      <c r="M2659" t="b">
        <v>0</v>
      </c>
      <c r="N2659">
        <v>3</v>
      </c>
      <c r="O2659" t="b">
        <v>0</v>
      </c>
      <c r="P2659" t="s">
        <v>8273</v>
      </c>
      <c r="Q2659" s="10">
        <f t="shared" si="166"/>
        <v>1.06</v>
      </c>
      <c r="R2659">
        <f t="shared" si="167"/>
        <v>35.333333333333336</v>
      </c>
      <c r="S2659" t="s">
        <v>8323</v>
      </c>
      <c r="T2659" t="s">
        <v>8325</v>
      </c>
    </row>
    <row r="2660" spans="1:20" ht="29" x14ac:dyDescent="0.3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 s="9">
        <f t="shared" si="164"/>
        <v>42641.933969907404</v>
      </c>
      <c r="K2660">
        <v>1472509495</v>
      </c>
      <c r="L2660" s="12">
        <f t="shared" si="165"/>
        <v>42611.933969907404</v>
      </c>
      <c r="M2660" t="b">
        <v>0</v>
      </c>
      <c r="N2660">
        <v>32</v>
      </c>
      <c r="O2660" t="b">
        <v>0</v>
      </c>
      <c r="P2660" t="s">
        <v>8273</v>
      </c>
      <c r="Q2660" s="10">
        <f t="shared" si="166"/>
        <v>16.77</v>
      </c>
      <c r="R2660">
        <f t="shared" si="167"/>
        <v>52.40625</v>
      </c>
      <c r="S2660" t="s">
        <v>8323</v>
      </c>
      <c r="T2660" t="s">
        <v>8325</v>
      </c>
    </row>
    <row r="2661" spans="1:20" ht="43.5" x14ac:dyDescent="0.3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 s="9">
        <f t="shared" si="164"/>
        <v>41972.666666666672</v>
      </c>
      <c r="K2661">
        <v>1415140480</v>
      </c>
      <c r="L2661" s="12">
        <f t="shared" si="165"/>
        <v>41947.940740740742</v>
      </c>
      <c r="M2661" t="b">
        <v>0</v>
      </c>
      <c r="N2661">
        <v>9</v>
      </c>
      <c r="O2661" t="b">
        <v>0</v>
      </c>
      <c r="P2661" t="s">
        <v>8273</v>
      </c>
      <c r="Q2661" s="10">
        <f t="shared" si="166"/>
        <v>7.26</v>
      </c>
      <c r="R2661">
        <f t="shared" si="167"/>
        <v>80.666666666666671</v>
      </c>
      <c r="S2661" t="s">
        <v>8323</v>
      </c>
      <c r="T2661" t="s">
        <v>8325</v>
      </c>
    </row>
    <row r="2662" spans="1:20" ht="29" x14ac:dyDescent="0.3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 s="9">
        <f t="shared" si="164"/>
        <v>42005.002488425926</v>
      </c>
      <c r="K2662">
        <v>1415750615</v>
      </c>
      <c r="L2662" s="12">
        <f t="shared" si="165"/>
        <v>41955.002488425926</v>
      </c>
      <c r="M2662" t="b">
        <v>0</v>
      </c>
      <c r="N2662">
        <v>16</v>
      </c>
      <c r="O2662" t="b">
        <v>0</v>
      </c>
      <c r="P2662" t="s">
        <v>8273</v>
      </c>
      <c r="Q2662" s="10">
        <f t="shared" si="166"/>
        <v>30.599999999999998</v>
      </c>
      <c r="R2662">
        <f t="shared" si="167"/>
        <v>191.25</v>
      </c>
      <c r="S2662" t="s">
        <v>8323</v>
      </c>
      <c r="T2662" t="s">
        <v>8325</v>
      </c>
    </row>
    <row r="2663" spans="1:20" ht="43.5" x14ac:dyDescent="0.3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 s="9">
        <f t="shared" si="164"/>
        <v>42800.833333333328</v>
      </c>
      <c r="K2663">
        <v>1484924605</v>
      </c>
      <c r="L2663" s="12">
        <f t="shared" si="165"/>
        <v>42755.627372685187</v>
      </c>
      <c r="M2663" t="b">
        <v>1</v>
      </c>
      <c r="N2663">
        <v>255</v>
      </c>
      <c r="O2663" t="b">
        <v>1</v>
      </c>
      <c r="P2663" t="s">
        <v>8280</v>
      </c>
      <c r="Q2663" s="10">
        <f t="shared" si="166"/>
        <v>117.27000000000001</v>
      </c>
      <c r="R2663">
        <f t="shared" si="167"/>
        <v>45.988235294117644</v>
      </c>
      <c r="S2663" t="s">
        <v>8329</v>
      </c>
      <c r="T2663" t="s">
        <v>8334</v>
      </c>
    </row>
    <row r="2664" spans="1:20" ht="29" x14ac:dyDescent="0.3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 s="9">
        <f t="shared" si="164"/>
        <v>42098.915972222225</v>
      </c>
      <c r="K2664">
        <v>1423501507</v>
      </c>
      <c r="L2664" s="12">
        <f t="shared" si="165"/>
        <v>42044.711886574078</v>
      </c>
      <c r="M2664" t="b">
        <v>0</v>
      </c>
      <c r="N2664">
        <v>141</v>
      </c>
      <c r="O2664" t="b">
        <v>1</v>
      </c>
      <c r="P2664" t="s">
        <v>8280</v>
      </c>
      <c r="Q2664" s="10">
        <f t="shared" si="166"/>
        <v>111.75999999999999</v>
      </c>
      <c r="R2664">
        <f t="shared" si="167"/>
        <v>79.262411347517727</v>
      </c>
      <c r="S2664" t="s">
        <v>8329</v>
      </c>
      <c r="T2664" t="s">
        <v>8334</v>
      </c>
    </row>
    <row r="2665" spans="1:20" ht="58" x14ac:dyDescent="0.3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 s="9">
        <f t="shared" si="164"/>
        <v>42354.764004629629</v>
      </c>
      <c r="K2665">
        <v>1447698010</v>
      </c>
      <c r="L2665" s="12">
        <f t="shared" si="165"/>
        <v>42324.764004629629</v>
      </c>
      <c r="M2665" t="b">
        <v>0</v>
      </c>
      <c r="N2665">
        <v>99</v>
      </c>
      <c r="O2665" t="b">
        <v>1</v>
      </c>
      <c r="P2665" t="s">
        <v>8280</v>
      </c>
      <c r="Q2665" s="10">
        <f t="shared" si="166"/>
        <v>107.4</v>
      </c>
      <c r="R2665">
        <f t="shared" si="167"/>
        <v>108.48484848484848</v>
      </c>
      <c r="S2665" t="s">
        <v>8329</v>
      </c>
      <c r="T2665" t="s">
        <v>8334</v>
      </c>
    </row>
    <row r="2666" spans="1:20" ht="43.5" x14ac:dyDescent="0.3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 s="9">
        <f t="shared" si="164"/>
        <v>41874.874421296299</v>
      </c>
      <c r="K2666">
        <v>1406235550</v>
      </c>
      <c r="L2666" s="12">
        <f t="shared" si="165"/>
        <v>41844.874421296299</v>
      </c>
      <c r="M2666" t="b">
        <v>0</v>
      </c>
      <c r="N2666">
        <v>8</v>
      </c>
      <c r="O2666" t="b">
        <v>0</v>
      </c>
      <c r="P2666" t="s">
        <v>8281</v>
      </c>
      <c r="Q2666" s="10">
        <f t="shared" si="166"/>
        <v>2.6599999999999997</v>
      </c>
      <c r="R2666">
        <f t="shared" si="167"/>
        <v>33.25</v>
      </c>
      <c r="S2666" t="s">
        <v>8335</v>
      </c>
      <c r="T2666" t="s">
        <v>8336</v>
      </c>
    </row>
    <row r="2667" spans="1:20" ht="58" x14ac:dyDescent="0.3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 s="9">
        <f t="shared" si="164"/>
        <v>42118.677974537044</v>
      </c>
      <c r="K2667">
        <v>1424711777</v>
      </c>
      <c r="L2667" s="12">
        <f t="shared" si="165"/>
        <v>42058.719641203701</v>
      </c>
      <c r="M2667" t="b">
        <v>0</v>
      </c>
      <c r="N2667">
        <v>0</v>
      </c>
      <c r="O2667" t="b">
        <v>0</v>
      </c>
      <c r="P2667" t="s">
        <v>8281</v>
      </c>
      <c r="Q2667" s="10">
        <f t="shared" si="166"/>
        <v>0</v>
      </c>
      <c r="R2667" t="e">
        <f t="shared" si="167"/>
        <v>#DIV/0!</v>
      </c>
      <c r="S2667" t="s">
        <v>8335</v>
      </c>
      <c r="T2667" t="s">
        <v>8336</v>
      </c>
    </row>
    <row r="2668" spans="1:20" ht="43.5" x14ac:dyDescent="0.3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 s="9">
        <f t="shared" si="164"/>
        <v>42708.912997685184</v>
      </c>
      <c r="K2668">
        <v>1478292883</v>
      </c>
      <c r="L2668" s="12">
        <f t="shared" si="165"/>
        <v>42678.871331018512</v>
      </c>
      <c r="M2668" t="b">
        <v>0</v>
      </c>
      <c r="N2668">
        <v>0</v>
      </c>
      <c r="O2668" t="b">
        <v>0</v>
      </c>
      <c r="P2668" t="s">
        <v>8281</v>
      </c>
      <c r="Q2668" s="10">
        <f t="shared" si="166"/>
        <v>0</v>
      </c>
      <c r="R2668" t="e">
        <f t="shared" si="167"/>
        <v>#DIV/0!</v>
      </c>
      <c r="S2668" t="s">
        <v>8335</v>
      </c>
      <c r="T2668" t="s">
        <v>8336</v>
      </c>
    </row>
    <row r="2669" spans="1:20" ht="43.5" x14ac:dyDescent="0.3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 s="9">
        <f t="shared" si="164"/>
        <v>41183.011828703704</v>
      </c>
      <c r="K2669">
        <v>1347322622</v>
      </c>
      <c r="L2669" s="12">
        <f t="shared" si="165"/>
        <v>41163.011828703704</v>
      </c>
      <c r="M2669" t="b">
        <v>0</v>
      </c>
      <c r="N2669">
        <v>2</v>
      </c>
      <c r="O2669" t="b">
        <v>0</v>
      </c>
      <c r="P2669" t="s">
        <v>8282</v>
      </c>
      <c r="Q2669" s="10">
        <f t="shared" si="166"/>
        <v>0.70000000000000007</v>
      </c>
      <c r="R2669">
        <f t="shared" si="167"/>
        <v>35</v>
      </c>
      <c r="S2669" t="s">
        <v>8337</v>
      </c>
      <c r="T2669" t="s">
        <v>8338</v>
      </c>
    </row>
    <row r="2670" spans="1:20" ht="43.5" x14ac:dyDescent="0.3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 s="9">
        <f t="shared" si="164"/>
        <v>41131.906111111115</v>
      </c>
      <c r="K2670">
        <v>1342043088</v>
      </c>
      <c r="L2670" s="12">
        <f t="shared" si="165"/>
        <v>41101.906111111115</v>
      </c>
      <c r="M2670" t="b">
        <v>0</v>
      </c>
      <c r="N2670">
        <v>3</v>
      </c>
      <c r="O2670" t="b">
        <v>0</v>
      </c>
      <c r="P2670" t="s">
        <v>8282</v>
      </c>
      <c r="Q2670" s="10">
        <f t="shared" si="166"/>
        <v>0.55999999999999994</v>
      </c>
      <c r="R2670">
        <f t="shared" si="167"/>
        <v>18.666666666666668</v>
      </c>
      <c r="S2670" t="s">
        <v>8337</v>
      </c>
      <c r="T2670" t="s">
        <v>8338</v>
      </c>
    </row>
    <row r="2671" spans="1:20" ht="58" x14ac:dyDescent="0.3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 s="9">
        <f t="shared" si="164"/>
        <v>41843.861388888887</v>
      </c>
      <c r="K2671">
        <v>1403556024</v>
      </c>
      <c r="L2671" s="12">
        <f t="shared" si="165"/>
        <v>41813.861388888887</v>
      </c>
      <c r="M2671" t="b">
        <v>0</v>
      </c>
      <c r="N2671">
        <v>0</v>
      </c>
      <c r="O2671" t="b">
        <v>0</v>
      </c>
      <c r="P2671" t="s">
        <v>8282</v>
      </c>
      <c r="Q2671" s="10">
        <f t="shared" si="166"/>
        <v>0</v>
      </c>
      <c r="R2671" t="e">
        <f t="shared" si="167"/>
        <v>#DIV/0!</v>
      </c>
      <c r="S2671" t="s">
        <v>8337</v>
      </c>
      <c r="T2671" t="s">
        <v>8338</v>
      </c>
    </row>
    <row r="2672" spans="1:20" ht="43.5" x14ac:dyDescent="0.3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 s="9">
        <f t="shared" si="164"/>
        <v>42692.793865740736</v>
      </c>
      <c r="K2672">
        <v>1476900190</v>
      </c>
      <c r="L2672" s="12">
        <f t="shared" si="165"/>
        <v>42662.752199074079</v>
      </c>
      <c r="M2672" t="b">
        <v>0</v>
      </c>
      <c r="N2672">
        <v>3</v>
      </c>
      <c r="O2672" t="b">
        <v>0</v>
      </c>
      <c r="P2672" t="s">
        <v>8282</v>
      </c>
      <c r="Q2672" s="10">
        <f t="shared" si="166"/>
        <v>0.44999999999999996</v>
      </c>
      <c r="R2672">
        <f t="shared" si="167"/>
        <v>15</v>
      </c>
      <c r="S2672" t="s">
        <v>8337</v>
      </c>
      <c r="T2672" t="s">
        <v>8338</v>
      </c>
    </row>
    <row r="2673" spans="1:20" ht="43.5" x14ac:dyDescent="0.3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 s="9">
        <f t="shared" si="164"/>
        <v>42736.115405092598</v>
      </c>
      <c r="K2673">
        <v>1480646771</v>
      </c>
      <c r="L2673" s="12">
        <f t="shared" si="165"/>
        <v>42706.115405092598</v>
      </c>
      <c r="M2673" t="b">
        <v>0</v>
      </c>
      <c r="N2673">
        <v>13</v>
      </c>
      <c r="O2673" t="b">
        <v>0</v>
      </c>
      <c r="P2673" t="s">
        <v>8283</v>
      </c>
      <c r="Q2673" s="10">
        <f t="shared" si="166"/>
        <v>14.38</v>
      </c>
      <c r="R2673">
        <f t="shared" si="167"/>
        <v>110.61538461538461</v>
      </c>
      <c r="S2673" t="s">
        <v>8337</v>
      </c>
      <c r="T2673" t="s">
        <v>8339</v>
      </c>
    </row>
    <row r="2674" spans="1:20" ht="43.5" x14ac:dyDescent="0.3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 s="9">
        <f t="shared" si="164"/>
        <v>41978.669907407413</v>
      </c>
      <c r="K2674">
        <v>1412607880</v>
      </c>
      <c r="L2674" s="12">
        <f t="shared" si="165"/>
        <v>41918.628240740742</v>
      </c>
      <c r="M2674" t="b">
        <v>0</v>
      </c>
      <c r="N2674">
        <v>3</v>
      </c>
      <c r="O2674" t="b">
        <v>0</v>
      </c>
      <c r="P2674" t="s">
        <v>8284</v>
      </c>
      <c r="Q2674" s="10">
        <f t="shared" si="166"/>
        <v>1.51</v>
      </c>
      <c r="R2674">
        <f t="shared" si="167"/>
        <v>50.333333333333336</v>
      </c>
      <c r="S2674" t="s">
        <v>8340</v>
      </c>
      <c r="T2674" t="s">
        <v>8341</v>
      </c>
    </row>
    <row r="2675" spans="1:20" ht="58" x14ac:dyDescent="0.3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 s="9">
        <f t="shared" si="164"/>
        <v>42539.724328703705</v>
      </c>
      <c r="K2675">
        <v>1463678582</v>
      </c>
      <c r="L2675" s="12">
        <f t="shared" si="165"/>
        <v>42509.724328703705</v>
      </c>
      <c r="M2675" t="b">
        <v>0</v>
      </c>
      <c r="N2675">
        <v>0</v>
      </c>
      <c r="O2675" t="b">
        <v>0</v>
      </c>
      <c r="P2675" t="s">
        <v>8284</v>
      </c>
      <c r="Q2675" s="10">
        <f t="shared" si="166"/>
        <v>0</v>
      </c>
      <c r="R2675" t="e">
        <f t="shared" si="167"/>
        <v>#DIV/0!</v>
      </c>
      <c r="S2675" t="s">
        <v>8340</v>
      </c>
      <c r="T2675" t="s">
        <v>8341</v>
      </c>
    </row>
    <row r="2676" spans="1:20" ht="58" x14ac:dyDescent="0.3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 s="9">
        <f t="shared" si="164"/>
        <v>41826.214467592588</v>
      </c>
      <c r="K2676">
        <v>1401685730</v>
      </c>
      <c r="L2676" s="12">
        <f t="shared" si="165"/>
        <v>41792.214467592588</v>
      </c>
      <c r="M2676" t="b">
        <v>0</v>
      </c>
      <c r="N2676">
        <v>25</v>
      </c>
      <c r="O2676" t="b">
        <v>0</v>
      </c>
      <c r="P2676" t="s">
        <v>8284</v>
      </c>
      <c r="Q2676" s="10">
        <f t="shared" si="166"/>
        <v>20.705000000000002</v>
      </c>
      <c r="R2676">
        <f t="shared" si="167"/>
        <v>82.82</v>
      </c>
      <c r="S2676" t="s">
        <v>8340</v>
      </c>
      <c r="T2676" t="s">
        <v>8341</v>
      </c>
    </row>
    <row r="2677" spans="1:20" ht="43.5" x14ac:dyDescent="0.3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 s="9">
        <f t="shared" si="164"/>
        <v>42057.353738425925</v>
      </c>
      <c r="K2677">
        <v>1422001763</v>
      </c>
      <c r="L2677" s="12">
        <f t="shared" si="165"/>
        <v>42027.353738425925</v>
      </c>
      <c r="M2677" t="b">
        <v>0</v>
      </c>
      <c r="N2677">
        <v>3</v>
      </c>
      <c r="O2677" t="b">
        <v>0</v>
      </c>
      <c r="P2677" t="s">
        <v>8284</v>
      </c>
      <c r="Q2677" s="10">
        <f t="shared" si="166"/>
        <v>0.16999999999999998</v>
      </c>
      <c r="R2677">
        <f t="shared" si="167"/>
        <v>5.666666666666667</v>
      </c>
      <c r="S2677" t="s">
        <v>8340</v>
      </c>
      <c r="T2677" t="s">
        <v>8341</v>
      </c>
    </row>
    <row r="2678" spans="1:20" ht="58" x14ac:dyDescent="0.3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 s="9">
        <f t="shared" si="164"/>
        <v>42358.375</v>
      </c>
      <c r="K2678">
        <v>1445415653</v>
      </c>
      <c r="L2678" s="12">
        <f t="shared" si="165"/>
        <v>42298.34783564815</v>
      </c>
      <c r="M2678" t="b">
        <v>0</v>
      </c>
      <c r="N2678">
        <v>170</v>
      </c>
      <c r="O2678" t="b">
        <v>1</v>
      </c>
      <c r="P2678" t="s">
        <v>8285</v>
      </c>
      <c r="Q2678" s="10">
        <f t="shared" si="166"/>
        <v>135</v>
      </c>
      <c r="R2678">
        <f t="shared" si="167"/>
        <v>79.411764705882348</v>
      </c>
      <c r="S2678" t="s">
        <v>8342</v>
      </c>
      <c r="T2678" t="s">
        <v>8343</v>
      </c>
    </row>
    <row r="2679" spans="1:20" ht="58" x14ac:dyDescent="0.3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 s="9">
        <f t="shared" si="164"/>
        <v>42453.667407407411</v>
      </c>
      <c r="K2679">
        <v>1456246864</v>
      </c>
      <c r="L2679" s="12">
        <f t="shared" si="165"/>
        <v>42423.709074074075</v>
      </c>
      <c r="M2679" t="b">
        <v>0</v>
      </c>
      <c r="N2679">
        <v>75</v>
      </c>
      <c r="O2679" t="b">
        <v>1</v>
      </c>
      <c r="P2679" t="s">
        <v>8285</v>
      </c>
      <c r="Q2679" s="10">
        <f t="shared" si="166"/>
        <v>155.29999999999998</v>
      </c>
      <c r="R2679">
        <f t="shared" si="167"/>
        <v>207.06666666666666</v>
      </c>
      <c r="S2679" t="s">
        <v>8342</v>
      </c>
      <c r="T2679" t="s">
        <v>8343</v>
      </c>
    </row>
    <row r="2680" spans="1:20" ht="29" x14ac:dyDescent="0.3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 s="9">
        <f t="shared" si="164"/>
        <v>40993.815300925926</v>
      </c>
      <c r="K2680">
        <v>1327523642</v>
      </c>
      <c r="L2680" s="12">
        <f t="shared" si="165"/>
        <v>40933.856967592597</v>
      </c>
      <c r="M2680" t="b">
        <v>1</v>
      </c>
      <c r="N2680">
        <v>169</v>
      </c>
      <c r="O2680" t="b">
        <v>1</v>
      </c>
      <c r="P2680" t="s">
        <v>8276</v>
      </c>
      <c r="Q2680" s="10">
        <f t="shared" si="166"/>
        <v>114.72</v>
      </c>
      <c r="R2680">
        <f t="shared" si="167"/>
        <v>67.881656804733723</v>
      </c>
      <c r="S2680" t="s">
        <v>8329</v>
      </c>
      <c r="T2680" t="s">
        <v>8330</v>
      </c>
    </row>
    <row r="2681" spans="1:20" ht="29" x14ac:dyDescent="0.3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 s="9">
        <f t="shared" si="164"/>
        <v>42651.613564814819</v>
      </c>
      <c r="K2681">
        <v>1472481812</v>
      </c>
      <c r="L2681" s="12">
        <f t="shared" si="165"/>
        <v>42611.613564814819</v>
      </c>
      <c r="M2681" t="b">
        <v>0</v>
      </c>
      <c r="N2681">
        <v>38</v>
      </c>
      <c r="O2681" t="b">
        <v>0</v>
      </c>
      <c r="P2681" t="s">
        <v>8273</v>
      </c>
      <c r="Q2681" s="10">
        <f t="shared" si="166"/>
        <v>11.360000000000001</v>
      </c>
      <c r="R2681">
        <f t="shared" si="167"/>
        <v>29.894736842105264</v>
      </c>
      <c r="S2681" t="s">
        <v>8323</v>
      </c>
      <c r="T2681" t="s">
        <v>8325</v>
      </c>
    </row>
    <row r="2682" spans="1:20" ht="58" x14ac:dyDescent="0.3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 s="9">
        <f t="shared" si="164"/>
        <v>42252.165972222225</v>
      </c>
      <c r="K2682">
        <v>1436968366</v>
      </c>
      <c r="L2682" s="12">
        <f t="shared" si="165"/>
        <v>42200.578310185185</v>
      </c>
      <c r="M2682" t="b">
        <v>0</v>
      </c>
      <c r="N2682">
        <v>227</v>
      </c>
      <c r="O2682" t="b">
        <v>1</v>
      </c>
      <c r="P2682" t="s">
        <v>8274</v>
      </c>
      <c r="Q2682" s="10">
        <f t="shared" si="166"/>
        <v>136.13999999999999</v>
      </c>
      <c r="R2682">
        <f t="shared" si="167"/>
        <v>59.973568281938327</v>
      </c>
      <c r="S2682" t="s">
        <v>8326</v>
      </c>
      <c r="T2682" t="s">
        <v>8327</v>
      </c>
    </row>
    <row r="2683" spans="1:20" ht="29" x14ac:dyDescent="0.3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 s="9">
        <f t="shared" si="164"/>
        <v>42734.95177083333</v>
      </c>
      <c r="K2683">
        <v>1480546233</v>
      </c>
      <c r="L2683" s="12">
        <f t="shared" si="165"/>
        <v>42704.95177083333</v>
      </c>
      <c r="M2683" t="b">
        <v>0</v>
      </c>
      <c r="N2683">
        <v>52</v>
      </c>
      <c r="O2683" t="b">
        <v>1</v>
      </c>
      <c r="P2683" t="s">
        <v>8276</v>
      </c>
      <c r="Q2683" s="10">
        <f t="shared" si="166"/>
        <v>105.01</v>
      </c>
      <c r="R2683">
        <f t="shared" si="167"/>
        <v>201.94230769230768</v>
      </c>
      <c r="S2683" t="s">
        <v>8329</v>
      </c>
      <c r="T2683" t="s">
        <v>8330</v>
      </c>
    </row>
    <row r="2684" spans="1:20" ht="29" x14ac:dyDescent="0.3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 s="9">
        <f t="shared" si="164"/>
        <v>42160.491620370376</v>
      </c>
      <c r="K2684">
        <v>1430912876</v>
      </c>
      <c r="L2684" s="12">
        <f t="shared" si="165"/>
        <v>42130.491620370376</v>
      </c>
      <c r="M2684" t="b">
        <v>0</v>
      </c>
      <c r="N2684">
        <v>151</v>
      </c>
      <c r="O2684" t="b">
        <v>1</v>
      </c>
      <c r="P2684" t="s">
        <v>8276</v>
      </c>
      <c r="Q2684" s="10">
        <f t="shared" si="166"/>
        <v>111.60000000000001</v>
      </c>
      <c r="R2684">
        <f t="shared" si="167"/>
        <v>73.907284768211923</v>
      </c>
      <c r="S2684" t="s">
        <v>8329</v>
      </c>
      <c r="T2684" t="s">
        <v>8330</v>
      </c>
    </row>
    <row r="2685" spans="1:20" x14ac:dyDescent="0.3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 s="9">
        <f t="shared" si="164"/>
        <v>42583.681979166664</v>
      </c>
      <c r="K2685">
        <v>1467476523</v>
      </c>
      <c r="L2685" s="12">
        <f t="shared" si="165"/>
        <v>42553.681979166664</v>
      </c>
      <c r="M2685" t="b">
        <v>0</v>
      </c>
      <c r="N2685">
        <v>52</v>
      </c>
      <c r="O2685" t="b">
        <v>1</v>
      </c>
      <c r="P2685" t="s">
        <v>8276</v>
      </c>
      <c r="Q2685" s="10">
        <f t="shared" si="166"/>
        <v>102.35000000000001</v>
      </c>
      <c r="R2685">
        <f t="shared" si="167"/>
        <v>196.82692307692307</v>
      </c>
      <c r="S2685" t="s">
        <v>8329</v>
      </c>
      <c r="T2685" t="s">
        <v>8330</v>
      </c>
    </row>
    <row r="2686" spans="1:20" ht="43.5" x14ac:dyDescent="0.3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 s="9">
        <f t="shared" si="164"/>
        <v>42670.888194444444</v>
      </c>
      <c r="K2686">
        <v>1475013710</v>
      </c>
      <c r="L2686" s="12">
        <f t="shared" si="165"/>
        <v>42640.917939814812</v>
      </c>
      <c r="M2686" t="b">
        <v>0</v>
      </c>
      <c r="N2686">
        <v>158</v>
      </c>
      <c r="O2686" t="b">
        <v>1</v>
      </c>
      <c r="P2686" t="s">
        <v>8276</v>
      </c>
      <c r="Q2686" s="10">
        <f t="shared" si="166"/>
        <v>113.85000000000001</v>
      </c>
      <c r="R2686">
        <f t="shared" si="167"/>
        <v>72.056962025316452</v>
      </c>
      <c r="S2686" t="s">
        <v>8329</v>
      </c>
      <c r="T2686" t="s">
        <v>8330</v>
      </c>
    </row>
    <row r="2687" spans="1:20" ht="43.5" x14ac:dyDescent="0.3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 s="9">
        <f t="shared" si="164"/>
        <v>42104.060671296291</v>
      </c>
      <c r="K2687">
        <v>1426037242</v>
      </c>
      <c r="L2687" s="12">
        <f t="shared" si="165"/>
        <v>42074.060671296291</v>
      </c>
      <c r="M2687" t="b">
        <v>0</v>
      </c>
      <c r="N2687">
        <v>0</v>
      </c>
      <c r="O2687" t="b">
        <v>0</v>
      </c>
      <c r="P2687" t="s">
        <v>8287</v>
      </c>
      <c r="Q2687" s="10">
        <f t="shared" si="166"/>
        <v>0</v>
      </c>
      <c r="R2687" t="e">
        <f t="shared" si="167"/>
        <v>#DIV/0!</v>
      </c>
      <c r="S2687" t="s">
        <v>8326</v>
      </c>
      <c r="T2687" t="s">
        <v>8345</v>
      </c>
    </row>
    <row r="2688" spans="1:20" ht="58" x14ac:dyDescent="0.3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 s="9">
        <f t="shared" si="164"/>
        <v>42421.35019675926</v>
      </c>
      <c r="K2688">
        <v>1453451057</v>
      </c>
      <c r="L2688" s="12">
        <f t="shared" si="165"/>
        <v>42391.35019675926</v>
      </c>
      <c r="M2688" t="b">
        <v>0</v>
      </c>
      <c r="N2688">
        <v>2</v>
      </c>
      <c r="O2688" t="b">
        <v>0</v>
      </c>
      <c r="P2688" t="s">
        <v>8287</v>
      </c>
      <c r="Q2688" s="10">
        <f t="shared" si="166"/>
        <v>0.77</v>
      </c>
      <c r="R2688">
        <f t="shared" si="167"/>
        <v>38.5</v>
      </c>
      <c r="S2688" t="s">
        <v>8326</v>
      </c>
      <c r="T2688" t="s">
        <v>8345</v>
      </c>
    </row>
    <row r="2689" spans="1:20" ht="43.5" x14ac:dyDescent="0.3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 s="9">
        <f t="shared" si="164"/>
        <v>42584.917488425926</v>
      </c>
      <c r="K2689">
        <v>1467583271</v>
      </c>
      <c r="L2689" s="12">
        <f t="shared" si="165"/>
        <v>42554.917488425926</v>
      </c>
      <c r="M2689" t="b">
        <v>0</v>
      </c>
      <c r="N2689">
        <v>0</v>
      </c>
      <c r="O2689" t="b">
        <v>0</v>
      </c>
      <c r="P2689" t="s">
        <v>8275</v>
      </c>
      <c r="Q2689" s="10">
        <f t="shared" si="166"/>
        <v>0</v>
      </c>
      <c r="R2689" t="e">
        <f t="shared" si="167"/>
        <v>#DIV/0!</v>
      </c>
      <c r="S2689" t="s">
        <v>8326</v>
      </c>
      <c r="T2689" t="s">
        <v>8328</v>
      </c>
    </row>
    <row r="2690" spans="1:20" ht="58" x14ac:dyDescent="0.3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 s="9">
        <f t="shared" ref="J2690:J2753" si="168">(((I2690/60)/60)/24)+DATE(1970,1,1)</f>
        <v>41585.083368055559</v>
      </c>
      <c r="K2690">
        <v>1381194003</v>
      </c>
      <c r="L2690" s="12">
        <f t="shared" ref="L2690:L2753" si="169">(((K2690/60)/60)/24)+DATE(1970,1,1)</f>
        <v>41555.041701388887</v>
      </c>
      <c r="M2690" t="b">
        <v>0</v>
      </c>
      <c r="N2690">
        <v>1</v>
      </c>
      <c r="O2690" t="b">
        <v>0</v>
      </c>
      <c r="P2690" t="s">
        <v>8290</v>
      </c>
      <c r="Q2690" s="10">
        <f t="shared" ref="Q2690:Q2753" si="170">(E2690/D2690)*100</f>
        <v>0.67</v>
      </c>
      <c r="R2690">
        <f t="shared" ref="R2690:R2753" si="171">E2690/N2690</f>
        <v>67</v>
      </c>
      <c r="S2690" t="s">
        <v>8326</v>
      </c>
      <c r="T2690" t="s">
        <v>8348</v>
      </c>
    </row>
    <row r="2691" spans="1:20" ht="43.5" x14ac:dyDescent="0.3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 s="9">
        <f t="shared" si="168"/>
        <v>42152.836805555555</v>
      </c>
      <c r="K2691">
        <v>1430124509</v>
      </c>
      <c r="L2691" s="12">
        <f t="shared" si="169"/>
        <v>42121.367002314815</v>
      </c>
      <c r="M2691" t="b">
        <v>0</v>
      </c>
      <c r="N2691">
        <v>1</v>
      </c>
      <c r="O2691" t="b">
        <v>0</v>
      </c>
      <c r="P2691" t="s">
        <v>8290</v>
      </c>
      <c r="Q2691" s="10">
        <f t="shared" si="170"/>
        <v>0.1</v>
      </c>
      <c r="R2691">
        <f t="shared" si="171"/>
        <v>10</v>
      </c>
      <c r="S2691" t="s">
        <v>8326</v>
      </c>
      <c r="T2691" t="s">
        <v>8348</v>
      </c>
    </row>
    <row r="2692" spans="1:20" ht="43.5" x14ac:dyDescent="0.3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 s="9">
        <f t="shared" si="168"/>
        <v>42052.927418981482</v>
      </c>
      <c r="K2692">
        <v>1421187329</v>
      </c>
      <c r="L2692" s="12">
        <f t="shared" si="169"/>
        <v>42017.927418981482</v>
      </c>
      <c r="M2692" t="b">
        <v>0</v>
      </c>
      <c r="N2692">
        <v>6</v>
      </c>
      <c r="O2692" t="b">
        <v>0</v>
      </c>
      <c r="P2692" t="s">
        <v>8290</v>
      </c>
      <c r="Q2692" s="10">
        <f t="shared" si="170"/>
        <v>5.0599999999999996</v>
      </c>
      <c r="R2692">
        <f t="shared" si="171"/>
        <v>84.333333333333329</v>
      </c>
      <c r="S2692" t="s">
        <v>8326</v>
      </c>
      <c r="T2692" t="s">
        <v>8348</v>
      </c>
    </row>
    <row r="2693" spans="1:20" ht="43.5" x14ac:dyDescent="0.3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 s="9">
        <f t="shared" si="168"/>
        <v>41829.524259259262</v>
      </c>
      <c r="K2693">
        <v>1402317296</v>
      </c>
      <c r="L2693" s="12">
        <f t="shared" si="169"/>
        <v>41799.524259259262</v>
      </c>
      <c r="M2693" t="b">
        <v>0</v>
      </c>
      <c r="N2693">
        <v>35</v>
      </c>
      <c r="O2693" t="b">
        <v>0</v>
      </c>
      <c r="P2693" t="s">
        <v>8290</v>
      </c>
      <c r="Q2693" s="10">
        <f t="shared" si="170"/>
        <v>22.91</v>
      </c>
      <c r="R2693">
        <f t="shared" si="171"/>
        <v>65.457142857142856</v>
      </c>
      <c r="S2693" t="s">
        <v>8326</v>
      </c>
      <c r="T2693" t="s">
        <v>8348</v>
      </c>
    </row>
    <row r="2694" spans="1:20" ht="43.5" x14ac:dyDescent="0.3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 s="9">
        <f t="shared" si="168"/>
        <v>41114.847777777781</v>
      </c>
      <c r="K2694">
        <v>1337977248</v>
      </c>
      <c r="L2694" s="12">
        <f t="shared" si="169"/>
        <v>41054.847777777781</v>
      </c>
      <c r="M2694" t="b">
        <v>0</v>
      </c>
      <c r="N2694">
        <v>2</v>
      </c>
      <c r="O2694" t="b">
        <v>0</v>
      </c>
      <c r="P2694" t="s">
        <v>8290</v>
      </c>
      <c r="Q2694" s="10">
        <f t="shared" si="170"/>
        <v>0.54999999999999993</v>
      </c>
      <c r="R2694">
        <f t="shared" si="171"/>
        <v>27.5</v>
      </c>
      <c r="S2694" t="s">
        <v>8326</v>
      </c>
      <c r="T2694" t="s">
        <v>8348</v>
      </c>
    </row>
    <row r="2695" spans="1:20" ht="43.5" x14ac:dyDescent="0.3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 s="9">
        <f t="shared" si="168"/>
        <v>41074.80846064815</v>
      </c>
      <c r="K2695">
        <v>1337887451</v>
      </c>
      <c r="L2695" s="12">
        <f t="shared" si="169"/>
        <v>41053.80846064815</v>
      </c>
      <c r="M2695" t="b">
        <v>0</v>
      </c>
      <c r="N2695">
        <v>205</v>
      </c>
      <c r="O2695" t="b">
        <v>1</v>
      </c>
      <c r="P2695" t="s">
        <v>8276</v>
      </c>
      <c r="Q2695" s="10">
        <f t="shared" si="170"/>
        <v>145.11000000000001</v>
      </c>
      <c r="R2695">
        <f t="shared" si="171"/>
        <v>70.785365853658533</v>
      </c>
      <c r="S2695" t="s">
        <v>8329</v>
      </c>
      <c r="T2695" t="s">
        <v>8330</v>
      </c>
    </row>
    <row r="2696" spans="1:20" ht="43.5" x14ac:dyDescent="0.3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 s="9">
        <f t="shared" si="168"/>
        <v>41235.916666666664</v>
      </c>
      <c r="K2696">
        <v>1350061821</v>
      </c>
      <c r="L2696" s="12">
        <f t="shared" si="169"/>
        <v>41194.715520833335</v>
      </c>
      <c r="M2696" t="b">
        <v>0</v>
      </c>
      <c r="N2696">
        <v>157</v>
      </c>
      <c r="O2696" t="b">
        <v>1</v>
      </c>
      <c r="P2696" t="s">
        <v>8276</v>
      </c>
      <c r="Q2696" s="10">
        <f t="shared" si="170"/>
        <v>104.2</v>
      </c>
      <c r="R2696">
        <f t="shared" si="171"/>
        <v>66.369426751592357</v>
      </c>
      <c r="S2696" t="s">
        <v>8329</v>
      </c>
      <c r="T2696" t="s">
        <v>8330</v>
      </c>
    </row>
    <row r="2697" spans="1:20" ht="43.5" x14ac:dyDescent="0.3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 s="9">
        <f t="shared" si="168"/>
        <v>41194.859502314815</v>
      </c>
      <c r="K2697">
        <v>1347482261</v>
      </c>
      <c r="L2697" s="12">
        <f t="shared" si="169"/>
        <v>41164.859502314815</v>
      </c>
      <c r="M2697" t="b">
        <v>0</v>
      </c>
      <c r="N2697">
        <v>133</v>
      </c>
      <c r="O2697" t="b">
        <v>1</v>
      </c>
      <c r="P2697" t="s">
        <v>8276</v>
      </c>
      <c r="Q2697" s="10">
        <f t="shared" si="170"/>
        <v>155.91</v>
      </c>
      <c r="R2697">
        <f t="shared" si="171"/>
        <v>117.22556390977444</v>
      </c>
      <c r="S2697" t="s">
        <v>8329</v>
      </c>
      <c r="T2697" t="s">
        <v>8330</v>
      </c>
    </row>
    <row r="2698" spans="1:20" ht="43.5" x14ac:dyDescent="0.3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 s="9">
        <f t="shared" si="168"/>
        <v>40924.208333333336</v>
      </c>
      <c r="K2698">
        <v>1324329156</v>
      </c>
      <c r="L2698" s="12">
        <f t="shared" si="169"/>
        <v>40896.883750000001</v>
      </c>
      <c r="M2698" t="b">
        <v>0</v>
      </c>
      <c r="N2698">
        <v>58</v>
      </c>
      <c r="O2698" t="b">
        <v>1</v>
      </c>
      <c r="P2698" t="s">
        <v>8276</v>
      </c>
      <c r="Q2698" s="10">
        <f t="shared" si="170"/>
        <v>100</v>
      </c>
      <c r="R2698">
        <f t="shared" si="171"/>
        <v>172.41379310344828</v>
      </c>
      <c r="S2698" t="s">
        <v>8329</v>
      </c>
      <c r="T2698" t="s">
        <v>8330</v>
      </c>
    </row>
    <row r="2699" spans="1:20" ht="43.5" x14ac:dyDescent="0.3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 s="9">
        <f t="shared" si="168"/>
        <v>41235.101388888892</v>
      </c>
      <c r="K2699">
        <v>1348363560</v>
      </c>
      <c r="L2699" s="12">
        <f t="shared" si="169"/>
        <v>41175.05972222222</v>
      </c>
      <c r="M2699" t="b">
        <v>0</v>
      </c>
      <c r="N2699">
        <v>128</v>
      </c>
      <c r="O2699" t="b">
        <v>1</v>
      </c>
      <c r="P2699" t="s">
        <v>8292</v>
      </c>
      <c r="Q2699" s="10">
        <f t="shared" si="170"/>
        <v>109.5</v>
      </c>
      <c r="R2699">
        <f t="shared" si="171"/>
        <v>85.546875</v>
      </c>
      <c r="S2699" t="s">
        <v>8329</v>
      </c>
      <c r="T2699" t="s">
        <v>8350</v>
      </c>
    </row>
    <row r="2700" spans="1:20" ht="43.5" x14ac:dyDescent="0.3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 s="9">
        <f t="shared" si="168"/>
        <v>42835.84375</v>
      </c>
      <c r="K2700">
        <v>1488935245</v>
      </c>
      <c r="L2700" s="12">
        <f t="shared" si="169"/>
        <v>42802.046817129631</v>
      </c>
      <c r="M2700" t="b">
        <v>0</v>
      </c>
      <c r="N2700">
        <v>39</v>
      </c>
      <c r="O2700" t="b">
        <v>0</v>
      </c>
      <c r="P2700" t="s">
        <v>8293</v>
      </c>
      <c r="Q2700" s="10">
        <f t="shared" si="170"/>
        <v>31.25</v>
      </c>
      <c r="R2700">
        <f t="shared" si="171"/>
        <v>80.128205128205124</v>
      </c>
      <c r="S2700" t="s">
        <v>8329</v>
      </c>
      <c r="T2700" t="s">
        <v>8351</v>
      </c>
    </row>
    <row r="2701" spans="1:20" ht="43.5" x14ac:dyDescent="0.3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 s="9">
        <f t="shared" si="168"/>
        <v>42821.191666666666</v>
      </c>
      <c r="K2701">
        <v>1488038674</v>
      </c>
      <c r="L2701" s="12">
        <f t="shared" si="169"/>
        <v>42791.669837962967</v>
      </c>
      <c r="M2701" t="b">
        <v>0</v>
      </c>
      <c r="N2701">
        <v>1</v>
      </c>
      <c r="O2701" t="b">
        <v>0</v>
      </c>
      <c r="P2701" t="s">
        <v>8293</v>
      </c>
      <c r="Q2701" s="10">
        <f t="shared" si="170"/>
        <v>0.05</v>
      </c>
      <c r="R2701">
        <f t="shared" si="171"/>
        <v>5</v>
      </c>
      <c r="S2701" t="s">
        <v>8329</v>
      </c>
      <c r="T2701" t="s">
        <v>8351</v>
      </c>
    </row>
    <row r="2702" spans="1:20" ht="43.5" x14ac:dyDescent="0.3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 s="9">
        <f t="shared" si="168"/>
        <v>41883.646226851852</v>
      </c>
      <c r="K2702">
        <v>1406907034</v>
      </c>
      <c r="L2702" s="12">
        <f t="shared" si="169"/>
        <v>41852.646226851852</v>
      </c>
      <c r="M2702" t="b">
        <v>0</v>
      </c>
      <c r="N2702">
        <v>2</v>
      </c>
      <c r="O2702" t="b">
        <v>0</v>
      </c>
      <c r="P2702" t="s">
        <v>8293</v>
      </c>
      <c r="Q2702" s="10">
        <f t="shared" si="170"/>
        <v>10.5</v>
      </c>
      <c r="R2702">
        <f t="shared" si="171"/>
        <v>525</v>
      </c>
      <c r="S2702" t="s">
        <v>8329</v>
      </c>
      <c r="T2702" t="s">
        <v>8351</v>
      </c>
    </row>
    <row r="2703" spans="1:20" ht="58" x14ac:dyDescent="0.3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 s="9">
        <f t="shared" si="168"/>
        <v>42186.25</v>
      </c>
      <c r="K2703">
        <v>1430855315</v>
      </c>
      <c r="L2703" s="12">
        <f t="shared" si="169"/>
        <v>42129.82540509259</v>
      </c>
      <c r="M2703" t="b">
        <v>0</v>
      </c>
      <c r="N2703">
        <v>3</v>
      </c>
      <c r="O2703" t="b">
        <v>0</v>
      </c>
      <c r="P2703" t="s">
        <v>8293</v>
      </c>
      <c r="Q2703" s="10">
        <f t="shared" si="170"/>
        <v>6.5</v>
      </c>
      <c r="R2703">
        <f t="shared" si="171"/>
        <v>216.66666666666666</v>
      </c>
      <c r="S2703" t="s">
        <v>8329</v>
      </c>
      <c r="T2703" t="s">
        <v>8351</v>
      </c>
    </row>
    <row r="2704" spans="1:20" ht="43.5" x14ac:dyDescent="0.3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 s="9">
        <f t="shared" si="168"/>
        <v>42531.052152777775</v>
      </c>
      <c r="K2704">
        <v>1460337306</v>
      </c>
      <c r="L2704" s="12">
        <f t="shared" si="169"/>
        <v>42471.052152777775</v>
      </c>
      <c r="M2704" t="b">
        <v>0</v>
      </c>
      <c r="N2704">
        <v>0</v>
      </c>
      <c r="O2704" t="b">
        <v>0</v>
      </c>
      <c r="P2704" t="s">
        <v>8293</v>
      </c>
      <c r="Q2704" s="10">
        <f t="shared" si="170"/>
        <v>0</v>
      </c>
      <c r="R2704" t="e">
        <f t="shared" si="171"/>
        <v>#DIV/0!</v>
      </c>
      <c r="S2704" t="s">
        <v>8329</v>
      </c>
      <c r="T2704" t="s">
        <v>8351</v>
      </c>
    </row>
    <row r="2705" spans="1:20" ht="43.5" x14ac:dyDescent="0.3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 s="9">
        <f t="shared" si="168"/>
        <v>42626.895833333328</v>
      </c>
      <c r="K2705">
        <v>1472746374</v>
      </c>
      <c r="L2705" s="12">
        <f t="shared" si="169"/>
        <v>42614.675625000003</v>
      </c>
      <c r="M2705" t="b">
        <v>0</v>
      </c>
      <c r="N2705">
        <v>0</v>
      </c>
      <c r="O2705" t="b">
        <v>0</v>
      </c>
      <c r="P2705" t="s">
        <v>8293</v>
      </c>
      <c r="Q2705" s="10">
        <f t="shared" si="170"/>
        <v>0</v>
      </c>
      <c r="R2705" t="e">
        <f t="shared" si="171"/>
        <v>#DIV/0!</v>
      </c>
      <c r="S2705" t="s">
        <v>8329</v>
      </c>
      <c r="T2705" t="s">
        <v>8351</v>
      </c>
    </row>
    <row r="2706" spans="1:20" ht="29" x14ac:dyDescent="0.3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 s="9">
        <f t="shared" si="168"/>
        <v>42082.739849537036</v>
      </c>
      <c r="K2706">
        <v>1424198723</v>
      </c>
      <c r="L2706" s="12">
        <f t="shared" si="169"/>
        <v>42052.7815162037</v>
      </c>
      <c r="M2706" t="b">
        <v>0</v>
      </c>
      <c r="N2706">
        <v>61</v>
      </c>
      <c r="O2706" t="b">
        <v>1</v>
      </c>
      <c r="P2706" t="s">
        <v>8285</v>
      </c>
      <c r="Q2706" s="10">
        <f t="shared" si="170"/>
        <v>102.89999999999999</v>
      </c>
      <c r="R2706">
        <f t="shared" si="171"/>
        <v>168.68852459016392</v>
      </c>
      <c r="S2706" t="s">
        <v>8342</v>
      </c>
      <c r="T2706" t="s">
        <v>8343</v>
      </c>
    </row>
    <row r="2707" spans="1:20" ht="43.5" x14ac:dyDescent="0.3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 s="9">
        <f t="shared" si="168"/>
        <v>42098.613854166666</v>
      </c>
      <c r="K2707">
        <v>1425570237</v>
      </c>
      <c r="L2707" s="12">
        <f t="shared" si="169"/>
        <v>42068.65552083333</v>
      </c>
      <c r="M2707" t="b">
        <v>1</v>
      </c>
      <c r="N2707">
        <v>24</v>
      </c>
      <c r="O2707" t="b">
        <v>0</v>
      </c>
      <c r="P2707" t="s">
        <v>8285</v>
      </c>
      <c r="Q2707" s="10">
        <f t="shared" si="170"/>
        <v>15.329999999999998</v>
      </c>
      <c r="R2707">
        <f t="shared" si="171"/>
        <v>63.875</v>
      </c>
      <c r="S2707" t="s">
        <v>8342</v>
      </c>
      <c r="T2707" t="s">
        <v>8343</v>
      </c>
    </row>
    <row r="2708" spans="1:20" ht="43.5" x14ac:dyDescent="0.3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 s="9">
        <f t="shared" si="168"/>
        <v>42719.56931712963</v>
      </c>
      <c r="K2708">
        <v>1479217189</v>
      </c>
      <c r="L2708" s="12">
        <f t="shared" si="169"/>
        <v>42689.56931712963</v>
      </c>
      <c r="M2708" t="b">
        <v>1</v>
      </c>
      <c r="N2708">
        <v>140</v>
      </c>
      <c r="O2708" t="b">
        <v>0</v>
      </c>
      <c r="P2708" t="s">
        <v>8285</v>
      </c>
      <c r="Q2708" s="10">
        <f t="shared" si="170"/>
        <v>67.55</v>
      </c>
      <c r="R2708">
        <f t="shared" si="171"/>
        <v>48.25</v>
      </c>
      <c r="S2708" t="s">
        <v>8342</v>
      </c>
      <c r="T2708" t="s">
        <v>8343</v>
      </c>
    </row>
    <row r="2709" spans="1:20" ht="29" x14ac:dyDescent="0.3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 s="9">
        <f t="shared" si="168"/>
        <v>42028.964062500003</v>
      </c>
      <c r="K2709">
        <v>1418684895</v>
      </c>
      <c r="L2709" s="12">
        <f t="shared" si="169"/>
        <v>41988.964062500003</v>
      </c>
      <c r="M2709" t="b">
        <v>0</v>
      </c>
      <c r="N2709">
        <v>90</v>
      </c>
      <c r="O2709" t="b">
        <v>1</v>
      </c>
      <c r="P2709" t="s">
        <v>8276</v>
      </c>
      <c r="Q2709" s="10">
        <f t="shared" si="170"/>
        <v>118.05000000000001</v>
      </c>
      <c r="R2709">
        <f t="shared" si="171"/>
        <v>131.16666666666666</v>
      </c>
      <c r="S2709" t="s">
        <v>8329</v>
      </c>
      <c r="T2709" t="s">
        <v>8330</v>
      </c>
    </row>
    <row r="2710" spans="1:20" ht="58" x14ac:dyDescent="0.3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 s="9">
        <f t="shared" si="168"/>
        <v>40594.994837962964</v>
      </c>
      <c r="K2710">
        <v>1295653954</v>
      </c>
      <c r="L2710" s="12">
        <f t="shared" si="169"/>
        <v>40564.994837962964</v>
      </c>
      <c r="M2710" t="b">
        <v>0</v>
      </c>
      <c r="N2710">
        <v>134</v>
      </c>
      <c r="O2710" t="b">
        <v>1</v>
      </c>
      <c r="P2710" t="s">
        <v>8276</v>
      </c>
      <c r="Q2710" s="10">
        <f t="shared" si="170"/>
        <v>124.0061</v>
      </c>
      <c r="R2710">
        <f t="shared" si="171"/>
        <v>92.541865671641801</v>
      </c>
      <c r="S2710" t="s">
        <v>8329</v>
      </c>
      <c r="T2710" t="s">
        <v>8330</v>
      </c>
    </row>
    <row r="2711" spans="1:20" ht="43.5" x14ac:dyDescent="0.3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 s="9">
        <f t="shared" si="168"/>
        <v>42739.002881944441</v>
      </c>
      <c r="K2711">
        <v>1480896249</v>
      </c>
      <c r="L2711" s="12">
        <f t="shared" si="169"/>
        <v>42709.002881944441</v>
      </c>
      <c r="M2711" t="b">
        <v>0</v>
      </c>
      <c r="N2711">
        <v>0</v>
      </c>
      <c r="O2711" t="b">
        <v>0</v>
      </c>
      <c r="P2711" t="s">
        <v>8283</v>
      </c>
      <c r="Q2711" s="10">
        <f t="shared" si="170"/>
        <v>0</v>
      </c>
      <c r="R2711" t="e">
        <f t="shared" si="171"/>
        <v>#DIV/0!</v>
      </c>
      <c r="S2711" t="s">
        <v>8337</v>
      </c>
      <c r="T2711" t="s">
        <v>8339</v>
      </c>
    </row>
    <row r="2712" spans="1:20" ht="43.5" x14ac:dyDescent="0.3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 s="9">
        <f t="shared" si="168"/>
        <v>42588.899398148147</v>
      </c>
      <c r="K2712">
        <v>1465335308</v>
      </c>
      <c r="L2712" s="12">
        <f t="shared" si="169"/>
        <v>42528.899398148147</v>
      </c>
      <c r="M2712" t="b">
        <v>0</v>
      </c>
      <c r="N2712">
        <v>3</v>
      </c>
      <c r="O2712" t="b">
        <v>0</v>
      </c>
      <c r="P2712" t="s">
        <v>8283</v>
      </c>
      <c r="Q2712" s="10">
        <f t="shared" si="170"/>
        <v>0.51</v>
      </c>
      <c r="R2712">
        <f t="shared" si="171"/>
        <v>17</v>
      </c>
      <c r="S2712" t="s">
        <v>8337</v>
      </c>
      <c r="T2712" t="s">
        <v>8339</v>
      </c>
    </row>
    <row r="2713" spans="1:20" ht="58" x14ac:dyDescent="0.3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 s="9">
        <f t="shared" si="168"/>
        <v>40381.25</v>
      </c>
      <c r="K2713">
        <v>1275851354</v>
      </c>
      <c r="L2713" s="12">
        <f t="shared" si="169"/>
        <v>40335.798078703701</v>
      </c>
      <c r="M2713" t="b">
        <v>0</v>
      </c>
      <c r="N2713">
        <v>120</v>
      </c>
      <c r="O2713" t="b">
        <v>1</v>
      </c>
      <c r="P2713" t="s">
        <v>8279</v>
      </c>
      <c r="Q2713" s="10">
        <f t="shared" si="170"/>
        <v>105.55000000000001</v>
      </c>
      <c r="R2713">
        <f t="shared" si="171"/>
        <v>87.958333333333329</v>
      </c>
      <c r="S2713" t="s">
        <v>8329</v>
      </c>
      <c r="T2713" t="s">
        <v>8333</v>
      </c>
    </row>
    <row r="2714" spans="1:20" ht="43.5" x14ac:dyDescent="0.3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 s="9">
        <f t="shared" si="168"/>
        <v>42298.958333333328</v>
      </c>
      <c r="K2714">
        <v>1443042061</v>
      </c>
      <c r="L2714" s="12">
        <f t="shared" si="169"/>
        <v>42270.875706018516</v>
      </c>
      <c r="M2714" t="b">
        <v>0</v>
      </c>
      <c r="N2714">
        <v>105</v>
      </c>
      <c r="O2714" t="b">
        <v>0</v>
      </c>
      <c r="P2714" t="s">
        <v>8294</v>
      </c>
      <c r="Q2714" s="10">
        <f t="shared" si="170"/>
        <v>43.03</v>
      </c>
      <c r="R2714">
        <f t="shared" si="171"/>
        <v>40.980952380952381</v>
      </c>
      <c r="S2714" t="s">
        <v>8323</v>
      </c>
      <c r="T2714" t="s">
        <v>8352</v>
      </c>
    </row>
    <row r="2715" spans="1:20" ht="58" x14ac:dyDescent="0.3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 s="9">
        <f t="shared" si="168"/>
        <v>41343.943379629629</v>
      </c>
      <c r="K2715">
        <v>1360366708</v>
      </c>
      <c r="L2715" s="12">
        <f t="shared" si="169"/>
        <v>41313.985046296293</v>
      </c>
      <c r="M2715" t="b">
        <v>0</v>
      </c>
      <c r="N2715">
        <v>96</v>
      </c>
      <c r="O2715" t="b">
        <v>1</v>
      </c>
      <c r="P2715" t="s">
        <v>8279</v>
      </c>
      <c r="Q2715" s="10">
        <f t="shared" si="170"/>
        <v>110.7</v>
      </c>
      <c r="R2715">
        <f t="shared" si="171"/>
        <v>115.3125</v>
      </c>
      <c r="S2715" t="s">
        <v>8329</v>
      </c>
      <c r="T2715" t="s">
        <v>8333</v>
      </c>
    </row>
    <row r="2716" spans="1:20" ht="43.5" x14ac:dyDescent="0.3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 s="9">
        <f t="shared" si="168"/>
        <v>42593.269861111112</v>
      </c>
      <c r="K2716">
        <v>1467008916</v>
      </c>
      <c r="L2716" s="12">
        <f t="shared" si="169"/>
        <v>42548.269861111112</v>
      </c>
      <c r="M2716" t="b">
        <v>1</v>
      </c>
      <c r="N2716">
        <v>2478</v>
      </c>
      <c r="O2716" t="b">
        <v>1</v>
      </c>
      <c r="P2716" t="s">
        <v>8295</v>
      </c>
      <c r="Q2716" s="10">
        <f t="shared" si="170"/>
        <v>1705.2499999999998</v>
      </c>
      <c r="R2716">
        <f t="shared" si="171"/>
        <v>68.815577078288939</v>
      </c>
      <c r="S2716" t="s">
        <v>8323</v>
      </c>
      <c r="T2716" t="s">
        <v>8353</v>
      </c>
    </row>
    <row r="2717" spans="1:20" ht="58" x14ac:dyDescent="0.3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 s="9">
        <f t="shared" si="168"/>
        <v>41913</v>
      </c>
      <c r="K2717">
        <v>1408565860</v>
      </c>
      <c r="L2717" s="12">
        <f t="shared" si="169"/>
        <v>41871.845601851855</v>
      </c>
      <c r="M2717" t="b">
        <v>1</v>
      </c>
      <c r="N2717">
        <v>424</v>
      </c>
      <c r="O2717" t="b">
        <v>1</v>
      </c>
      <c r="P2717" t="s">
        <v>8295</v>
      </c>
      <c r="Q2717" s="10">
        <f t="shared" si="170"/>
        <v>156.73439999999999</v>
      </c>
      <c r="R2717">
        <f t="shared" si="171"/>
        <v>36.965660377358489</v>
      </c>
      <c r="S2717" t="s">
        <v>8323</v>
      </c>
      <c r="T2717" t="s">
        <v>8353</v>
      </c>
    </row>
    <row r="2718" spans="1:20" ht="43.5" x14ac:dyDescent="0.3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 s="9">
        <f t="shared" si="168"/>
        <v>41188.165972222225</v>
      </c>
      <c r="K2718">
        <v>1346042417</v>
      </c>
      <c r="L2718" s="12">
        <f t="shared" si="169"/>
        <v>41148.194641203707</v>
      </c>
      <c r="M2718" t="b">
        <v>1</v>
      </c>
      <c r="N2718">
        <v>1633</v>
      </c>
      <c r="O2718" t="b">
        <v>1</v>
      </c>
      <c r="P2718" t="s">
        <v>8295</v>
      </c>
      <c r="Q2718" s="10">
        <f t="shared" si="170"/>
        <v>1105.3811999999998</v>
      </c>
      <c r="R2718">
        <f t="shared" si="171"/>
        <v>67.690214329454989</v>
      </c>
      <c r="S2718" t="s">
        <v>8323</v>
      </c>
      <c r="T2718" t="s">
        <v>8353</v>
      </c>
    </row>
    <row r="2719" spans="1:20" ht="43.5" x14ac:dyDescent="0.3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 s="9">
        <f t="shared" si="168"/>
        <v>41772.780509259261</v>
      </c>
      <c r="K2719">
        <v>1397414636</v>
      </c>
      <c r="L2719" s="12">
        <f t="shared" si="169"/>
        <v>41742.780509259261</v>
      </c>
      <c r="M2719" t="b">
        <v>1</v>
      </c>
      <c r="N2719">
        <v>306</v>
      </c>
      <c r="O2719" t="b">
        <v>1</v>
      </c>
      <c r="P2719" t="s">
        <v>8295</v>
      </c>
      <c r="Q2719" s="10">
        <f t="shared" si="170"/>
        <v>192.92499999999998</v>
      </c>
      <c r="R2719">
        <f t="shared" si="171"/>
        <v>63.04738562091503</v>
      </c>
      <c r="S2719" t="s">
        <v>8323</v>
      </c>
      <c r="T2719" t="s">
        <v>8353</v>
      </c>
    </row>
    <row r="2720" spans="1:20" ht="58" x14ac:dyDescent="0.3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 s="9">
        <f t="shared" si="168"/>
        <v>40414.166666666664</v>
      </c>
      <c r="K2720">
        <v>1276891586</v>
      </c>
      <c r="L2720" s="12">
        <f t="shared" si="169"/>
        <v>40347.837800925925</v>
      </c>
      <c r="M2720" t="b">
        <v>1</v>
      </c>
      <c r="N2720">
        <v>137</v>
      </c>
      <c r="O2720" t="b">
        <v>1</v>
      </c>
      <c r="P2720" t="s">
        <v>8295</v>
      </c>
      <c r="Q2720" s="10">
        <f t="shared" si="170"/>
        <v>115.7092</v>
      </c>
      <c r="R2720">
        <f t="shared" si="171"/>
        <v>84.459270072992695</v>
      </c>
      <c r="S2720" t="s">
        <v>8323</v>
      </c>
      <c r="T2720" t="s">
        <v>8353</v>
      </c>
    </row>
    <row r="2721" spans="1:20" ht="29" x14ac:dyDescent="0.3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 s="9">
        <f t="shared" si="168"/>
        <v>41342.88077546296</v>
      </c>
      <c r="K2721">
        <v>1360271299</v>
      </c>
      <c r="L2721" s="12">
        <f t="shared" si="169"/>
        <v>41312.88077546296</v>
      </c>
      <c r="M2721" t="b">
        <v>1</v>
      </c>
      <c r="N2721">
        <v>479</v>
      </c>
      <c r="O2721" t="b">
        <v>1</v>
      </c>
      <c r="P2721" t="s">
        <v>8295</v>
      </c>
      <c r="Q2721" s="10">
        <f t="shared" si="170"/>
        <v>921.54219999999998</v>
      </c>
      <c r="R2721">
        <f t="shared" si="171"/>
        <v>192.38876826722338</v>
      </c>
      <c r="S2721" t="s">
        <v>8323</v>
      </c>
      <c r="T2721" t="s">
        <v>8353</v>
      </c>
    </row>
    <row r="2722" spans="1:20" ht="43.5" x14ac:dyDescent="0.3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 s="9">
        <f t="shared" si="168"/>
        <v>41638.251770833333</v>
      </c>
      <c r="K2722">
        <v>1383195753</v>
      </c>
      <c r="L2722" s="12">
        <f t="shared" si="169"/>
        <v>41578.210104166668</v>
      </c>
      <c r="M2722" t="b">
        <v>1</v>
      </c>
      <c r="N2722">
        <v>429</v>
      </c>
      <c r="O2722" t="b">
        <v>1</v>
      </c>
      <c r="P2722" t="s">
        <v>8295</v>
      </c>
      <c r="Q2722" s="10">
        <f t="shared" si="170"/>
        <v>300.47639999999996</v>
      </c>
      <c r="R2722">
        <f t="shared" si="171"/>
        <v>70.041118881118877</v>
      </c>
      <c r="S2722" t="s">
        <v>8323</v>
      </c>
      <c r="T2722" t="s">
        <v>8353</v>
      </c>
    </row>
    <row r="2723" spans="1:20" ht="43.5" x14ac:dyDescent="0.3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 s="9">
        <f t="shared" si="168"/>
        <v>42391.708032407405</v>
      </c>
      <c r="K2723">
        <v>1448297974</v>
      </c>
      <c r="L2723" s="12">
        <f t="shared" si="169"/>
        <v>42331.708032407405</v>
      </c>
      <c r="M2723" t="b">
        <v>0</v>
      </c>
      <c r="N2723">
        <v>140</v>
      </c>
      <c r="O2723" t="b">
        <v>1</v>
      </c>
      <c r="P2723" t="s">
        <v>8295</v>
      </c>
      <c r="Q2723" s="10">
        <f t="shared" si="170"/>
        <v>123.53</v>
      </c>
      <c r="R2723">
        <f t="shared" si="171"/>
        <v>88.23571428571428</v>
      </c>
      <c r="S2723" t="s">
        <v>8323</v>
      </c>
      <c r="T2723" t="s">
        <v>8353</v>
      </c>
    </row>
    <row r="2724" spans="1:20" ht="43.5" x14ac:dyDescent="0.3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 s="9">
        <f t="shared" si="168"/>
        <v>41417.171805555554</v>
      </c>
      <c r="K2724">
        <v>1366690044</v>
      </c>
      <c r="L2724" s="12">
        <f t="shared" si="169"/>
        <v>41387.171805555554</v>
      </c>
      <c r="M2724" t="b">
        <v>0</v>
      </c>
      <c r="N2724">
        <v>217</v>
      </c>
      <c r="O2724" t="b">
        <v>1</v>
      </c>
      <c r="P2724" t="s">
        <v>8295</v>
      </c>
      <c r="Q2724" s="10">
        <f t="shared" si="170"/>
        <v>121.10000000000001</v>
      </c>
      <c r="R2724">
        <f t="shared" si="171"/>
        <v>55.806451612903224</v>
      </c>
      <c r="S2724" t="s">
        <v>8323</v>
      </c>
      <c r="T2724" t="s">
        <v>8353</v>
      </c>
    </row>
    <row r="2725" spans="1:20" ht="43.5" x14ac:dyDescent="0.3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 s="9">
        <f t="shared" si="168"/>
        <v>42155.071504629625</v>
      </c>
      <c r="K2725">
        <v>1429580578</v>
      </c>
      <c r="L2725" s="12">
        <f t="shared" si="169"/>
        <v>42115.071504629625</v>
      </c>
      <c r="M2725" t="b">
        <v>0</v>
      </c>
      <c r="N2725">
        <v>170</v>
      </c>
      <c r="O2725" t="b">
        <v>1</v>
      </c>
      <c r="P2725" t="s">
        <v>8295</v>
      </c>
      <c r="Q2725" s="10">
        <f t="shared" si="170"/>
        <v>473.27000000000004</v>
      </c>
      <c r="R2725">
        <f t="shared" si="171"/>
        <v>278.39411764705881</v>
      </c>
      <c r="S2725" t="s">
        <v>8323</v>
      </c>
      <c r="T2725" t="s">
        <v>8353</v>
      </c>
    </row>
    <row r="2726" spans="1:20" ht="58" x14ac:dyDescent="0.3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 s="9">
        <f t="shared" si="168"/>
        <v>42180.791666666672</v>
      </c>
      <c r="K2726">
        <v>1432659793</v>
      </c>
      <c r="L2726" s="12">
        <f t="shared" si="169"/>
        <v>42150.71056712963</v>
      </c>
      <c r="M2726" t="b">
        <v>0</v>
      </c>
      <c r="N2726">
        <v>607</v>
      </c>
      <c r="O2726" t="b">
        <v>1</v>
      </c>
      <c r="P2726" t="s">
        <v>8295</v>
      </c>
      <c r="Q2726" s="10">
        <f t="shared" si="170"/>
        <v>288.17</v>
      </c>
      <c r="R2726">
        <f t="shared" si="171"/>
        <v>47.474464579901152</v>
      </c>
      <c r="S2726" t="s">
        <v>8323</v>
      </c>
      <c r="T2726" t="s">
        <v>8353</v>
      </c>
    </row>
    <row r="2727" spans="1:20" ht="43.5" x14ac:dyDescent="0.3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 s="9">
        <f t="shared" si="168"/>
        <v>41048.711863425924</v>
      </c>
      <c r="K2727">
        <v>1334855105</v>
      </c>
      <c r="L2727" s="12">
        <f t="shared" si="169"/>
        <v>41018.711863425924</v>
      </c>
      <c r="M2727" t="b">
        <v>0</v>
      </c>
      <c r="N2727">
        <v>16</v>
      </c>
      <c r="O2727" t="b">
        <v>0</v>
      </c>
      <c r="P2727" t="s">
        <v>8282</v>
      </c>
      <c r="Q2727" s="10">
        <f t="shared" si="170"/>
        <v>0.85000000000000009</v>
      </c>
      <c r="R2727">
        <f t="shared" si="171"/>
        <v>5.3125</v>
      </c>
      <c r="S2727" t="s">
        <v>8337</v>
      </c>
      <c r="T2727" t="s">
        <v>8338</v>
      </c>
    </row>
    <row r="2728" spans="1:20" ht="58" x14ac:dyDescent="0.3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 s="9">
        <f t="shared" si="168"/>
        <v>42394.666666666672</v>
      </c>
      <c r="K2728">
        <v>1452530041</v>
      </c>
      <c r="L2728" s="12">
        <f t="shared" si="169"/>
        <v>42380.690289351856</v>
      </c>
      <c r="M2728" t="b">
        <v>1</v>
      </c>
      <c r="N2728">
        <v>266</v>
      </c>
      <c r="O2728" t="b">
        <v>1</v>
      </c>
      <c r="P2728" t="s">
        <v>8297</v>
      </c>
      <c r="Q2728" s="10">
        <f t="shared" si="170"/>
        <v>284.74</v>
      </c>
      <c r="R2728">
        <f t="shared" si="171"/>
        <v>107.04511278195488</v>
      </c>
      <c r="S2728" t="s">
        <v>8337</v>
      </c>
      <c r="T2728" t="s">
        <v>8355</v>
      </c>
    </row>
    <row r="2729" spans="1:20" ht="58" x14ac:dyDescent="0.3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 s="9">
        <f t="shared" si="168"/>
        <v>42455.716319444444</v>
      </c>
      <c r="K2729">
        <v>1456423890</v>
      </c>
      <c r="L2729" s="12">
        <f t="shared" si="169"/>
        <v>42425.757986111115</v>
      </c>
      <c r="M2729" t="b">
        <v>0</v>
      </c>
      <c r="N2729">
        <v>878</v>
      </c>
      <c r="O2729" t="b">
        <v>1</v>
      </c>
      <c r="P2729" t="s">
        <v>8297</v>
      </c>
      <c r="Q2729" s="10">
        <f t="shared" si="170"/>
        <v>537.37</v>
      </c>
      <c r="R2729">
        <f t="shared" si="171"/>
        <v>61.203872437357631</v>
      </c>
      <c r="S2729" t="s">
        <v>8337</v>
      </c>
      <c r="T2729" t="s">
        <v>8355</v>
      </c>
    </row>
    <row r="2730" spans="1:20" ht="43.5" x14ac:dyDescent="0.3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 s="9">
        <f t="shared" si="168"/>
        <v>42672.791666666672</v>
      </c>
      <c r="K2730">
        <v>1475337675</v>
      </c>
      <c r="L2730" s="12">
        <f t="shared" si="169"/>
        <v>42644.667534722219</v>
      </c>
      <c r="M2730" t="b">
        <v>0</v>
      </c>
      <c r="N2730">
        <v>296</v>
      </c>
      <c r="O2730" t="b">
        <v>1</v>
      </c>
      <c r="P2730" t="s">
        <v>8297</v>
      </c>
      <c r="Q2730" s="10">
        <f t="shared" si="170"/>
        <v>243.15000000000003</v>
      </c>
      <c r="R2730">
        <f t="shared" si="171"/>
        <v>82.145270270270274</v>
      </c>
      <c r="S2730" t="s">
        <v>8337</v>
      </c>
      <c r="T2730" t="s">
        <v>8355</v>
      </c>
    </row>
    <row r="2731" spans="1:20" ht="29" x14ac:dyDescent="0.3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 s="9">
        <f t="shared" si="168"/>
        <v>41605.126388888886</v>
      </c>
      <c r="K2731">
        <v>1382449733</v>
      </c>
      <c r="L2731" s="12">
        <f t="shared" si="169"/>
        <v>41569.575613425928</v>
      </c>
      <c r="M2731" t="b">
        <v>0</v>
      </c>
      <c r="N2731">
        <v>2525</v>
      </c>
      <c r="O2731" t="b">
        <v>1</v>
      </c>
      <c r="P2731" t="s">
        <v>8297</v>
      </c>
      <c r="Q2731" s="10">
        <f t="shared" si="170"/>
        <v>1360.0976000000001</v>
      </c>
      <c r="R2731">
        <f t="shared" si="171"/>
        <v>53.865251485148519</v>
      </c>
      <c r="S2731" t="s">
        <v>8337</v>
      </c>
      <c r="T2731" t="s">
        <v>8355</v>
      </c>
    </row>
    <row r="2732" spans="1:20" ht="58" x14ac:dyDescent="0.3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 s="9">
        <f t="shared" si="168"/>
        <v>42169.781678240746</v>
      </c>
      <c r="K2732">
        <v>1431715537</v>
      </c>
      <c r="L2732" s="12">
        <f t="shared" si="169"/>
        <v>42139.781678240746</v>
      </c>
      <c r="M2732" t="b">
        <v>1</v>
      </c>
      <c r="N2732">
        <v>537</v>
      </c>
      <c r="O2732" t="b">
        <v>1</v>
      </c>
      <c r="P2732" t="s">
        <v>8298</v>
      </c>
      <c r="Q2732" s="10">
        <f t="shared" si="170"/>
        <v>254.45000000000002</v>
      </c>
      <c r="R2732">
        <f t="shared" si="171"/>
        <v>47.383612662942269</v>
      </c>
      <c r="S2732" t="s">
        <v>8340</v>
      </c>
      <c r="T2732" t="s">
        <v>8356</v>
      </c>
    </row>
    <row r="2733" spans="1:20" ht="58" x14ac:dyDescent="0.3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 s="9">
        <f t="shared" si="168"/>
        <v>42377.82430555555</v>
      </c>
      <c r="K2733">
        <v>1447962505</v>
      </c>
      <c r="L2733" s="12">
        <f t="shared" si="169"/>
        <v>42327.825289351851</v>
      </c>
      <c r="M2733" t="b">
        <v>0</v>
      </c>
      <c r="N2733">
        <v>1</v>
      </c>
      <c r="O2733" t="b">
        <v>0</v>
      </c>
      <c r="P2733" t="s">
        <v>8272</v>
      </c>
      <c r="Q2733" s="10">
        <f t="shared" si="170"/>
        <v>3</v>
      </c>
      <c r="R2733">
        <f t="shared" si="171"/>
        <v>300</v>
      </c>
      <c r="S2733" t="s">
        <v>8323</v>
      </c>
      <c r="T2733" t="s">
        <v>8324</v>
      </c>
    </row>
    <row r="2734" spans="1:20" ht="29" x14ac:dyDescent="0.3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 s="9">
        <f t="shared" si="168"/>
        <v>42160.78361111111</v>
      </c>
      <c r="K2734">
        <v>1430938104</v>
      </c>
      <c r="L2734" s="12">
        <f t="shared" si="169"/>
        <v>42130.78361111111</v>
      </c>
      <c r="M2734" t="b">
        <v>0</v>
      </c>
      <c r="N2734">
        <v>0</v>
      </c>
      <c r="O2734" t="b">
        <v>0</v>
      </c>
      <c r="P2734" t="s">
        <v>8272</v>
      </c>
      <c r="Q2734" s="10">
        <f t="shared" si="170"/>
        <v>0</v>
      </c>
      <c r="R2734" t="e">
        <f t="shared" si="171"/>
        <v>#DIV/0!</v>
      </c>
      <c r="S2734" t="s">
        <v>8323</v>
      </c>
      <c r="T2734" t="s">
        <v>8324</v>
      </c>
    </row>
    <row r="2735" spans="1:20" ht="43.5" x14ac:dyDescent="0.3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 s="9">
        <f t="shared" si="168"/>
        <v>42622.836076388892</v>
      </c>
      <c r="K2735">
        <v>1470859437</v>
      </c>
      <c r="L2735" s="12">
        <f t="shared" si="169"/>
        <v>42592.836076388892</v>
      </c>
      <c r="M2735" t="b">
        <v>0</v>
      </c>
      <c r="N2735">
        <v>0</v>
      </c>
      <c r="O2735" t="b">
        <v>0</v>
      </c>
      <c r="P2735" t="s">
        <v>8272</v>
      </c>
      <c r="Q2735" s="10">
        <f t="shared" si="170"/>
        <v>0</v>
      </c>
      <c r="R2735" t="e">
        <f t="shared" si="171"/>
        <v>#DIV/0!</v>
      </c>
      <c r="S2735" t="s">
        <v>8323</v>
      </c>
      <c r="T2735" t="s">
        <v>8324</v>
      </c>
    </row>
    <row r="2736" spans="1:20" ht="43.5" x14ac:dyDescent="0.3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 s="9">
        <f t="shared" si="168"/>
        <v>42057.056793981479</v>
      </c>
      <c r="K2736">
        <v>1421976107</v>
      </c>
      <c r="L2736" s="12">
        <f t="shared" si="169"/>
        <v>42027.056793981479</v>
      </c>
      <c r="M2736" t="b">
        <v>0</v>
      </c>
      <c r="N2736">
        <v>3</v>
      </c>
      <c r="O2736" t="b">
        <v>0</v>
      </c>
      <c r="P2736" t="s">
        <v>8272</v>
      </c>
      <c r="Q2736" s="10">
        <f t="shared" si="170"/>
        <v>4.3499999999999996</v>
      </c>
      <c r="R2736">
        <f t="shared" si="171"/>
        <v>145</v>
      </c>
      <c r="S2736" t="s">
        <v>8323</v>
      </c>
      <c r="T2736" t="s">
        <v>8324</v>
      </c>
    </row>
    <row r="2737" spans="1:20" ht="58" x14ac:dyDescent="0.3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 s="9">
        <f t="shared" si="168"/>
        <v>42427.89980324074</v>
      </c>
      <c r="K2737">
        <v>1454016943</v>
      </c>
      <c r="L2737" s="12">
        <f t="shared" si="169"/>
        <v>42397.89980324074</v>
      </c>
      <c r="M2737" t="b">
        <v>0</v>
      </c>
      <c r="N2737">
        <v>0</v>
      </c>
      <c r="O2737" t="b">
        <v>0</v>
      </c>
      <c r="P2737" t="s">
        <v>8284</v>
      </c>
      <c r="Q2737" s="10">
        <f t="shared" si="170"/>
        <v>0</v>
      </c>
      <c r="R2737" t="e">
        <f t="shared" si="171"/>
        <v>#DIV/0!</v>
      </c>
      <c r="S2737" t="s">
        <v>8340</v>
      </c>
      <c r="T2737" t="s">
        <v>8341</v>
      </c>
    </row>
    <row r="2738" spans="1:20" ht="58" x14ac:dyDescent="0.3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 s="9">
        <f t="shared" si="168"/>
        <v>42295.818622685183</v>
      </c>
      <c r="K2738">
        <v>1442605129</v>
      </c>
      <c r="L2738" s="12">
        <f t="shared" si="169"/>
        <v>42265.818622685183</v>
      </c>
      <c r="M2738" t="b">
        <v>0</v>
      </c>
      <c r="N2738">
        <v>0</v>
      </c>
      <c r="O2738" t="b">
        <v>0</v>
      </c>
      <c r="P2738" t="s">
        <v>8284</v>
      </c>
      <c r="Q2738" s="10">
        <f t="shared" si="170"/>
        <v>0</v>
      </c>
      <c r="R2738" t="e">
        <f t="shared" si="171"/>
        <v>#DIV/0!</v>
      </c>
      <c r="S2738" t="s">
        <v>8340</v>
      </c>
      <c r="T2738" t="s">
        <v>8341</v>
      </c>
    </row>
    <row r="2739" spans="1:20" ht="43.5" x14ac:dyDescent="0.3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 s="9">
        <f t="shared" si="168"/>
        <v>41973.184201388889</v>
      </c>
      <c r="K2739">
        <v>1414725915</v>
      </c>
      <c r="L2739" s="12">
        <f t="shared" si="169"/>
        <v>41943.142534722225</v>
      </c>
      <c r="M2739" t="b">
        <v>0</v>
      </c>
      <c r="N2739">
        <v>120</v>
      </c>
      <c r="O2739" t="b">
        <v>1</v>
      </c>
      <c r="P2739" t="s">
        <v>8298</v>
      </c>
      <c r="Q2739" s="10">
        <f t="shared" si="170"/>
        <v>108</v>
      </c>
      <c r="R2739">
        <f t="shared" si="171"/>
        <v>90</v>
      </c>
      <c r="S2739" t="s">
        <v>8340</v>
      </c>
      <c r="T2739" t="s">
        <v>8356</v>
      </c>
    </row>
    <row r="2740" spans="1:20" ht="43.5" x14ac:dyDescent="0.3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 s="9">
        <f t="shared" si="168"/>
        <v>42799.908449074079</v>
      </c>
      <c r="K2740">
        <v>1487022490</v>
      </c>
      <c r="L2740" s="12">
        <f t="shared" si="169"/>
        <v>42779.908449074079</v>
      </c>
      <c r="M2740" t="b">
        <v>0</v>
      </c>
      <c r="N2740">
        <v>186</v>
      </c>
      <c r="O2740" t="b">
        <v>1</v>
      </c>
      <c r="P2740" t="s">
        <v>8298</v>
      </c>
      <c r="Q2740" s="10">
        <f t="shared" si="170"/>
        <v>115.45</v>
      </c>
      <c r="R2740">
        <f t="shared" si="171"/>
        <v>62.06989247311828</v>
      </c>
      <c r="S2740" t="s">
        <v>8340</v>
      </c>
      <c r="T2740" t="s">
        <v>8356</v>
      </c>
    </row>
    <row r="2741" spans="1:20" ht="58" x14ac:dyDescent="0.3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 s="9">
        <f t="shared" si="168"/>
        <v>42528.879166666666</v>
      </c>
      <c r="K2741">
        <v>1462743308</v>
      </c>
      <c r="L2741" s="12">
        <f t="shared" si="169"/>
        <v>42498.899398148147</v>
      </c>
      <c r="M2741" t="b">
        <v>0</v>
      </c>
      <c r="N2741">
        <v>0</v>
      </c>
      <c r="O2741" t="b">
        <v>0</v>
      </c>
      <c r="P2741" t="s">
        <v>8299</v>
      </c>
      <c r="Q2741" s="10">
        <f t="shared" si="170"/>
        <v>0</v>
      </c>
      <c r="R2741" t="e">
        <f t="shared" si="171"/>
        <v>#DIV/0!</v>
      </c>
      <c r="S2741" t="s">
        <v>8340</v>
      </c>
      <c r="T2741" t="s">
        <v>8357</v>
      </c>
    </row>
    <row r="2742" spans="1:20" ht="43.5" x14ac:dyDescent="0.3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 s="9">
        <f t="shared" si="168"/>
        <v>42037.902222222227</v>
      </c>
      <c r="K2742">
        <v>1417729152</v>
      </c>
      <c r="L2742" s="12">
        <f t="shared" si="169"/>
        <v>41977.902222222227</v>
      </c>
      <c r="M2742" t="b">
        <v>0</v>
      </c>
      <c r="N2742">
        <v>59</v>
      </c>
      <c r="O2742" t="b">
        <v>1</v>
      </c>
      <c r="P2742" t="s">
        <v>8300</v>
      </c>
      <c r="Q2742" s="10">
        <f t="shared" si="170"/>
        <v>100.25</v>
      </c>
      <c r="R2742">
        <f t="shared" si="171"/>
        <v>169.91525423728814</v>
      </c>
      <c r="S2742" t="s">
        <v>8329</v>
      </c>
      <c r="T2742" t="s">
        <v>8358</v>
      </c>
    </row>
    <row r="2743" spans="1:20" ht="58" x14ac:dyDescent="0.3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 s="9">
        <f t="shared" si="168"/>
        <v>42654.524756944447</v>
      </c>
      <c r="K2743">
        <v>1471005339</v>
      </c>
      <c r="L2743" s="12">
        <f t="shared" si="169"/>
        <v>42594.524756944447</v>
      </c>
      <c r="M2743" t="b">
        <v>0</v>
      </c>
      <c r="N2743">
        <v>3</v>
      </c>
      <c r="O2743" t="b">
        <v>0</v>
      </c>
      <c r="P2743" t="s">
        <v>8284</v>
      </c>
      <c r="Q2743" s="10">
        <f t="shared" si="170"/>
        <v>0.75</v>
      </c>
      <c r="R2743">
        <f t="shared" si="171"/>
        <v>25</v>
      </c>
      <c r="S2743" t="s">
        <v>8340</v>
      </c>
      <c r="T2743" t="s">
        <v>8341</v>
      </c>
    </row>
    <row r="2744" spans="1:20" ht="43.5" x14ac:dyDescent="0.3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 s="9">
        <f t="shared" si="168"/>
        <v>42499.868055555555</v>
      </c>
      <c r="K2744">
        <v>1457710589</v>
      </c>
      <c r="L2744" s="12">
        <f t="shared" si="169"/>
        <v>42440.650335648148</v>
      </c>
      <c r="M2744" t="b">
        <v>0</v>
      </c>
      <c r="N2744">
        <v>1</v>
      </c>
      <c r="O2744" t="b">
        <v>0</v>
      </c>
      <c r="P2744" t="s">
        <v>8284</v>
      </c>
      <c r="Q2744" s="10">
        <f t="shared" si="170"/>
        <v>1</v>
      </c>
      <c r="R2744">
        <f t="shared" si="171"/>
        <v>100</v>
      </c>
      <c r="S2744" t="s">
        <v>8340</v>
      </c>
      <c r="T2744" t="s">
        <v>8341</v>
      </c>
    </row>
    <row r="2745" spans="1:20" ht="43.5" x14ac:dyDescent="0.3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 s="9">
        <f t="shared" si="168"/>
        <v>42614.666597222225</v>
      </c>
      <c r="K2745">
        <v>1470153594</v>
      </c>
      <c r="L2745" s="12">
        <f t="shared" si="169"/>
        <v>42584.666597222225</v>
      </c>
      <c r="M2745" t="b">
        <v>0</v>
      </c>
      <c r="N2745">
        <v>1</v>
      </c>
      <c r="O2745" t="b">
        <v>0</v>
      </c>
      <c r="P2745" t="s">
        <v>8284</v>
      </c>
      <c r="Q2745" s="10">
        <f t="shared" si="170"/>
        <v>0.5</v>
      </c>
      <c r="R2745">
        <f t="shared" si="171"/>
        <v>50</v>
      </c>
      <c r="S2745" t="s">
        <v>8340</v>
      </c>
      <c r="T2745" t="s">
        <v>8341</v>
      </c>
    </row>
    <row r="2746" spans="1:20" ht="58" x14ac:dyDescent="0.3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 s="9">
        <f t="shared" si="168"/>
        <v>42508.825752314813</v>
      </c>
      <c r="K2746">
        <v>1461786545</v>
      </c>
      <c r="L2746" s="12">
        <f t="shared" si="169"/>
        <v>42487.825752314813</v>
      </c>
      <c r="M2746" t="b">
        <v>0</v>
      </c>
      <c r="N2746">
        <v>0</v>
      </c>
      <c r="O2746" t="b">
        <v>0</v>
      </c>
      <c r="P2746" t="s">
        <v>8284</v>
      </c>
      <c r="Q2746" s="10">
        <f t="shared" si="170"/>
        <v>0</v>
      </c>
      <c r="R2746" t="e">
        <f t="shared" si="171"/>
        <v>#DIV/0!</v>
      </c>
      <c r="S2746" t="s">
        <v>8340</v>
      </c>
      <c r="T2746" t="s">
        <v>8341</v>
      </c>
    </row>
    <row r="2747" spans="1:20" ht="29" x14ac:dyDescent="0.3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 s="9">
        <f t="shared" si="168"/>
        <v>42104.968136574069</v>
      </c>
      <c r="K2747">
        <v>1424823247</v>
      </c>
      <c r="L2747" s="12">
        <f t="shared" si="169"/>
        <v>42060.00980324074</v>
      </c>
      <c r="M2747" t="b">
        <v>0</v>
      </c>
      <c r="N2747">
        <v>0</v>
      </c>
      <c r="O2747" t="b">
        <v>0</v>
      </c>
      <c r="P2747" t="s">
        <v>8284</v>
      </c>
      <c r="Q2747" s="10">
        <f t="shared" si="170"/>
        <v>0</v>
      </c>
      <c r="R2747" t="e">
        <f t="shared" si="171"/>
        <v>#DIV/0!</v>
      </c>
      <c r="S2747" t="s">
        <v>8340</v>
      </c>
      <c r="T2747" t="s">
        <v>8341</v>
      </c>
    </row>
    <row r="2748" spans="1:20" ht="29" x14ac:dyDescent="0.3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 s="9">
        <f t="shared" si="168"/>
        <v>42170.173252314817</v>
      </c>
      <c r="K2748">
        <v>1431749369</v>
      </c>
      <c r="L2748" s="12">
        <f t="shared" si="169"/>
        <v>42140.173252314817</v>
      </c>
      <c r="M2748" t="b">
        <v>0</v>
      </c>
      <c r="N2748">
        <v>0</v>
      </c>
      <c r="O2748" t="b">
        <v>0</v>
      </c>
      <c r="P2748" t="s">
        <v>8284</v>
      </c>
      <c r="Q2748" s="10">
        <f t="shared" si="170"/>
        <v>0</v>
      </c>
      <c r="R2748" t="e">
        <f t="shared" si="171"/>
        <v>#DIV/0!</v>
      </c>
      <c r="S2748" t="s">
        <v>8340</v>
      </c>
      <c r="T2748" t="s">
        <v>8341</v>
      </c>
    </row>
    <row r="2749" spans="1:20" ht="43.5" x14ac:dyDescent="0.3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 s="9">
        <f t="shared" si="168"/>
        <v>42119.84520833334</v>
      </c>
      <c r="K2749">
        <v>1427401026</v>
      </c>
      <c r="L2749" s="12">
        <f t="shared" si="169"/>
        <v>42089.84520833334</v>
      </c>
      <c r="M2749" t="b">
        <v>0</v>
      </c>
      <c r="N2749">
        <v>0</v>
      </c>
      <c r="O2749" t="b">
        <v>0</v>
      </c>
      <c r="P2749" t="s">
        <v>8284</v>
      </c>
      <c r="Q2749" s="10">
        <f t="shared" si="170"/>
        <v>0</v>
      </c>
      <c r="R2749" t="e">
        <f t="shared" si="171"/>
        <v>#DIV/0!</v>
      </c>
      <c r="S2749" t="s">
        <v>8340</v>
      </c>
      <c r="T2749" t="s">
        <v>8341</v>
      </c>
    </row>
    <row r="2750" spans="1:20" ht="43.5" x14ac:dyDescent="0.3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 s="9">
        <f t="shared" si="168"/>
        <v>42013.143171296295</v>
      </c>
      <c r="K2750">
        <v>1418095570</v>
      </c>
      <c r="L2750" s="12">
        <f t="shared" si="169"/>
        <v>41982.143171296295</v>
      </c>
      <c r="M2750" t="b">
        <v>1</v>
      </c>
      <c r="N2750">
        <v>294</v>
      </c>
      <c r="O2750" t="b">
        <v>1</v>
      </c>
      <c r="P2750" t="s">
        <v>8301</v>
      </c>
      <c r="Q2750" s="10">
        <f t="shared" si="170"/>
        <v>171.76130000000001</v>
      </c>
      <c r="R2750">
        <f t="shared" si="171"/>
        <v>58.422210884353746</v>
      </c>
      <c r="S2750" t="s">
        <v>8323</v>
      </c>
      <c r="T2750" t="s">
        <v>8359</v>
      </c>
    </row>
    <row r="2751" spans="1:20" ht="43.5" x14ac:dyDescent="0.3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 s="9">
        <f t="shared" si="168"/>
        <v>42272.875</v>
      </c>
      <c r="K2751">
        <v>1440008439</v>
      </c>
      <c r="L2751" s="12">
        <f t="shared" si="169"/>
        <v>42235.764340277776</v>
      </c>
      <c r="M2751" t="b">
        <v>0</v>
      </c>
      <c r="N2751">
        <v>206</v>
      </c>
      <c r="O2751" t="b">
        <v>1</v>
      </c>
      <c r="P2751" t="s">
        <v>8302</v>
      </c>
      <c r="Q2751" s="10">
        <f t="shared" si="170"/>
        <v>159.29509999999999</v>
      </c>
      <c r="R2751">
        <f t="shared" si="171"/>
        <v>77.327718446601949</v>
      </c>
      <c r="S2751" t="s">
        <v>8323</v>
      </c>
      <c r="T2751" t="s">
        <v>8360</v>
      </c>
    </row>
    <row r="2752" spans="1:20" ht="58" x14ac:dyDescent="0.3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 s="9">
        <f t="shared" si="168"/>
        <v>42366.25</v>
      </c>
      <c r="K2752">
        <v>1449436390</v>
      </c>
      <c r="L2752" s="12">
        <f t="shared" si="169"/>
        <v>42344.884143518517</v>
      </c>
      <c r="M2752" t="b">
        <v>1</v>
      </c>
      <c r="N2752">
        <v>47</v>
      </c>
      <c r="O2752" t="b">
        <v>0</v>
      </c>
      <c r="P2752" t="s">
        <v>8302</v>
      </c>
      <c r="Q2752" s="10">
        <f t="shared" si="170"/>
        <v>33.19</v>
      </c>
      <c r="R2752">
        <f t="shared" si="171"/>
        <v>70.61702127659575</v>
      </c>
      <c r="S2752" t="s">
        <v>8323</v>
      </c>
      <c r="T2752" t="s">
        <v>8360</v>
      </c>
    </row>
    <row r="2753" spans="1:20" ht="43.5" x14ac:dyDescent="0.3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 s="9">
        <f t="shared" si="168"/>
        <v>42830.760150462964</v>
      </c>
      <c r="K2753">
        <v>1488827677</v>
      </c>
      <c r="L2753" s="12">
        <f t="shared" si="169"/>
        <v>42800.801817129628</v>
      </c>
      <c r="M2753" t="b">
        <v>1</v>
      </c>
      <c r="N2753">
        <v>26</v>
      </c>
      <c r="O2753" t="b">
        <v>0</v>
      </c>
      <c r="P2753" t="s">
        <v>8303</v>
      </c>
      <c r="Q2753" s="10">
        <f t="shared" si="170"/>
        <v>34.410000000000004</v>
      </c>
      <c r="R2753">
        <f t="shared" si="171"/>
        <v>132.34615384615384</v>
      </c>
      <c r="S2753" t="s">
        <v>8321</v>
      </c>
      <c r="T2753" t="s">
        <v>8361</v>
      </c>
    </row>
    <row r="2754" spans="1:20" ht="72.5" x14ac:dyDescent="0.3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 s="9">
        <f t="shared" ref="J2754:J2817" si="172">(((I2754/60)/60)/24)+DATE(1970,1,1)</f>
        <v>42285.333252314813</v>
      </c>
      <c r="K2754">
        <v>1441699193</v>
      </c>
      <c r="L2754" s="12">
        <f t="shared" ref="L2754:L2817" si="173">(((K2754/60)/60)/24)+DATE(1970,1,1)</f>
        <v>42255.333252314813</v>
      </c>
      <c r="M2754" t="b">
        <v>1</v>
      </c>
      <c r="N2754">
        <v>187</v>
      </c>
      <c r="O2754" t="b">
        <v>1</v>
      </c>
      <c r="P2754" t="s">
        <v>8303</v>
      </c>
      <c r="Q2754" s="10">
        <f t="shared" ref="Q2754:Q2817" si="174">(E2754/D2754)*100</f>
        <v>119.98010000000001</v>
      </c>
      <c r="R2754">
        <f t="shared" ref="R2754:R2817" si="175">E2754/N2754</f>
        <v>64.160481283422456</v>
      </c>
      <c r="S2754" t="s">
        <v>8321</v>
      </c>
      <c r="T2754" t="s">
        <v>8361</v>
      </c>
    </row>
    <row r="2755" spans="1:20" ht="43.5" x14ac:dyDescent="0.3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 s="9">
        <f t="shared" si="172"/>
        <v>42223.676655092597</v>
      </c>
      <c r="K2755">
        <v>1436804063</v>
      </c>
      <c r="L2755" s="12">
        <f t="shared" si="173"/>
        <v>42198.676655092597</v>
      </c>
      <c r="M2755" t="b">
        <v>0</v>
      </c>
      <c r="N2755">
        <v>707</v>
      </c>
      <c r="O2755" t="b">
        <v>1</v>
      </c>
      <c r="P2755" t="s">
        <v>8295</v>
      </c>
      <c r="Q2755" s="10">
        <f t="shared" si="174"/>
        <v>493.21000000000004</v>
      </c>
      <c r="R2755">
        <f t="shared" si="175"/>
        <v>69.760961810466767</v>
      </c>
      <c r="S2755" t="s">
        <v>8323</v>
      </c>
      <c r="T2755" t="s">
        <v>8353</v>
      </c>
    </row>
    <row r="2756" spans="1:20" ht="29" x14ac:dyDescent="0.3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 s="9">
        <f t="shared" si="172"/>
        <v>42098.757372685184</v>
      </c>
      <c r="K2756">
        <v>1425582637</v>
      </c>
      <c r="L2756" s="12">
        <f t="shared" si="173"/>
        <v>42068.799039351856</v>
      </c>
      <c r="M2756" t="b">
        <v>0</v>
      </c>
      <c r="N2756">
        <v>2</v>
      </c>
      <c r="O2756" t="b">
        <v>0</v>
      </c>
      <c r="P2756" t="s">
        <v>8304</v>
      </c>
      <c r="Q2756" s="10">
        <f t="shared" si="174"/>
        <v>1.0999999999999999</v>
      </c>
      <c r="R2756">
        <f t="shared" si="175"/>
        <v>55</v>
      </c>
      <c r="S2756" t="s">
        <v>8326</v>
      </c>
      <c r="T2756" t="s">
        <v>8362</v>
      </c>
    </row>
    <row r="2757" spans="1:20" ht="43.5" x14ac:dyDescent="0.3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 s="9">
        <f t="shared" si="172"/>
        <v>41893.636006944449</v>
      </c>
      <c r="K2757">
        <v>1407856551</v>
      </c>
      <c r="L2757" s="12">
        <f t="shared" si="173"/>
        <v>41863.636006944449</v>
      </c>
      <c r="M2757" t="b">
        <v>0</v>
      </c>
      <c r="N2757">
        <v>0</v>
      </c>
      <c r="O2757" t="b">
        <v>0</v>
      </c>
      <c r="P2757" t="s">
        <v>8304</v>
      </c>
      <c r="Q2757" s="10">
        <f t="shared" si="174"/>
        <v>0</v>
      </c>
      <c r="R2757" t="e">
        <f t="shared" si="175"/>
        <v>#DIV/0!</v>
      </c>
      <c r="S2757" t="s">
        <v>8326</v>
      </c>
      <c r="T2757" t="s">
        <v>8362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 t="shared" si="174"/>
        <v>10.48</v>
      </c>
      <c r="R2758">
        <f t="shared" si="175"/>
        <v>31.757575757575758</v>
      </c>
      <c r="S2758" t="s">
        <v>8326</v>
      </c>
      <c r="T2758" t="s">
        <v>8362</v>
      </c>
    </row>
    <row r="2759" spans="1:20" ht="58" x14ac:dyDescent="0.3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 s="9">
        <f t="shared" si="172"/>
        <v>42206.419039351851</v>
      </c>
      <c r="K2759">
        <v>1434881005</v>
      </c>
      <c r="L2759" s="12">
        <f t="shared" si="173"/>
        <v>42176.419039351851</v>
      </c>
      <c r="M2759" t="b">
        <v>0</v>
      </c>
      <c r="N2759">
        <v>73</v>
      </c>
      <c r="O2759" t="b">
        <v>1</v>
      </c>
      <c r="P2759" t="s">
        <v>8271</v>
      </c>
      <c r="Q2759" s="10">
        <f t="shared" si="174"/>
        <v>110.5675</v>
      </c>
      <c r="R2759">
        <f t="shared" si="175"/>
        <v>151.4623287671233</v>
      </c>
      <c r="S2759" t="s">
        <v>8321</v>
      </c>
      <c r="T2759" t="s">
        <v>8322</v>
      </c>
    </row>
    <row r="2760" spans="1:20" ht="43.5" x14ac:dyDescent="0.3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 s="9">
        <f t="shared" si="172"/>
        <v>42201</v>
      </c>
      <c r="K2760">
        <v>1433295276</v>
      </c>
      <c r="L2760" s="12">
        <f t="shared" si="173"/>
        <v>42158.065694444449</v>
      </c>
      <c r="M2760" t="b">
        <v>0</v>
      </c>
      <c r="N2760">
        <v>141</v>
      </c>
      <c r="O2760" t="b">
        <v>1</v>
      </c>
      <c r="P2760" t="s">
        <v>8271</v>
      </c>
      <c r="Q2760" s="10">
        <f t="shared" si="174"/>
        <v>127.95</v>
      </c>
      <c r="R2760">
        <f t="shared" si="175"/>
        <v>90.744680851063833</v>
      </c>
      <c r="S2760" t="s">
        <v>8321</v>
      </c>
      <c r="T2760" t="s">
        <v>8322</v>
      </c>
    </row>
    <row r="2761" spans="1:20" ht="43.5" x14ac:dyDescent="0.3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 s="9">
        <f t="shared" si="172"/>
        <v>42058.496562500004</v>
      </c>
      <c r="K2761">
        <v>1422100503</v>
      </c>
      <c r="L2761" s="12">
        <f t="shared" si="173"/>
        <v>42028.496562500004</v>
      </c>
      <c r="M2761" t="b">
        <v>0</v>
      </c>
      <c r="N2761">
        <v>108</v>
      </c>
      <c r="O2761" t="b">
        <v>1</v>
      </c>
      <c r="P2761" t="s">
        <v>8271</v>
      </c>
      <c r="Q2761" s="10">
        <f t="shared" si="174"/>
        <v>100.27</v>
      </c>
      <c r="R2761">
        <f t="shared" si="175"/>
        <v>92.842592592592595</v>
      </c>
      <c r="S2761" t="s">
        <v>8321</v>
      </c>
      <c r="T2761" t="s">
        <v>8322</v>
      </c>
    </row>
    <row r="2762" spans="1:20" ht="43.5" x14ac:dyDescent="0.3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 s="9">
        <f t="shared" si="172"/>
        <v>42270.598217592589</v>
      </c>
      <c r="K2762">
        <v>1441290086</v>
      </c>
      <c r="L2762" s="12">
        <f t="shared" si="173"/>
        <v>42250.598217592589</v>
      </c>
      <c r="M2762" t="b">
        <v>0</v>
      </c>
      <c r="N2762">
        <v>102</v>
      </c>
      <c r="O2762" t="b">
        <v>1</v>
      </c>
      <c r="P2762" t="s">
        <v>8271</v>
      </c>
      <c r="Q2762" s="10">
        <f t="shared" si="174"/>
        <v>106.03</v>
      </c>
      <c r="R2762">
        <f t="shared" si="175"/>
        <v>103.95098039215686</v>
      </c>
      <c r="S2762" t="s">
        <v>8321</v>
      </c>
      <c r="T2762" t="s">
        <v>8322</v>
      </c>
    </row>
    <row r="2763" spans="1:20" ht="43.5" x14ac:dyDescent="0.3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 s="9">
        <f t="shared" si="172"/>
        <v>41994.738576388889</v>
      </c>
      <c r="K2763">
        <v>1417455813</v>
      </c>
      <c r="L2763" s="12">
        <f t="shared" si="173"/>
        <v>41974.738576388889</v>
      </c>
      <c r="M2763" t="b">
        <v>0</v>
      </c>
      <c r="N2763">
        <v>13</v>
      </c>
      <c r="O2763" t="b">
        <v>0</v>
      </c>
      <c r="P2763" t="s">
        <v>8271</v>
      </c>
      <c r="Q2763" s="10">
        <f t="shared" si="174"/>
        <v>4.67</v>
      </c>
      <c r="R2763">
        <f t="shared" si="175"/>
        <v>35.92307692307692</v>
      </c>
      <c r="S2763" t="s">
        <v>8321</v>
      </c>
      <c r="T2763" t="s">
        <v>8322</v>
      </c>
    </row>
    <row r="2764" spans="1:20" ht="58" x14ac:dyDescent="0.3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 s="9">
        <f t="shared" si="172"/>
        <v>42406.207638888889</v>
      </c>
      <c r="K2764">
        <v>1451684437</v>
      </c>
      <c r="L2764" s="12">
        <f t="shared" si="173"/>
        <v>42370.90320601852</v>
      </c>
      <c r="M2764" t="b">
        <v>0</v>
      </c>
      <c r="N2764">
        <v>5</v>
      </c>
      <c r="O2764" t="b">
        <v>0</v>
      </c>
      <c r="P2764" t="s">
        <v>8271</v>
      </c>
      <c r="Q2764" s="10">
        <f t="shared" si="174"/>
        <v>19.079999999999998</v>
      </c>
      <c r="R2764">
        <f t="shared" si="175"/>
        <v>381.6</v>
      </c>
      <c r="S2764" t="s">
        <v>8321</v>
      </c>
      <c r="T2764" t="s">
        <v>8322</v>
      </c>
    </row>
    <row r="2765" spans="1:20" ht="43.5" x14ac:dyDescent="0.3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 s="9">
        <f t="shared" si="172"/>
        <v>42475.84175925926</v>
      </c>
      <c r="K2765">
        <v>1455570728</v>
      </c>
      <c r="L2765" s="12">
        <f t="shared" si="173"/>
        <v>42415.883425925931</v>
      </c>
      <c r="M2765" t="b">
        <v>0</v>
      </c>
      <c r="N2765">
        <v>10</v>
      </c>
      <c r="O2765" t="b">
        <v>0</v>
      </c>
      <c r="P2765" t="s">
        <v>8271</v>
      </c>
      <c r="Q2765" s="10">
        <f t="shared" si="174"/>
        <v>2.73</v>
      </c>
      <c r="R2765">
        <f t="shared" si="175"/>
        <v>27.3</v>
      </c>
      <c r="S2765" t="s">
        <v>8321</v>
      </c>
      <c r="T2765" t="s">
        <v>8322</v>
      </c>
    </row>
    <row r="2766" spans="1:20" ht="43.5" x14ac:dyDescent="0.3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 s="9">
        <f t="shared" si="172"/>
        <v>42575.078217592592</v>
      </c>
      <c r="K2766">
        <v>1464141158</v>
      </c>
      <c r="L2766" s="12">
        <f t="shared" si="173"/>
        <v>42515.078217592592</v>
      </c>
      <c r="M2766" t="b">
        <v>0</v>
      </c>
      <c r="N2766">
        <v>0</v>
      </c>
      <c r="O2766" t="b">
        <v>0</v>
      </c>
      <c r="P2766" t="s">
        <v>8271</v>
      </c>
      <c r="Q2766" s="10">
        <f t="shared" si="174"/>
        <v>0</v>
      </c>
      <c r="R2766" t="e">
        <f t="shared" si="175"/>
        <v>#DIV/0!</v>
      </c>
      <c r="S2766" t="s">
        <v>8321</v>
      </c>
      <c r="T2766" t="s">
        <v>8322</v>
      </c>
    </row>
    <row r="2767" spans="1:20" ht="43.5" x14ac:dyDescent="0.3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 s="9">
        <f t="shared" si="172"/>
        <v>41888.922905092593</v>
      </c>
      <c r="K2767">
        <v>1404857339</v>
      </c>
      <c r="L2767" s="12">
        <f t="shared" si="173"/>
        <v>41828.922905092593</v>
      </c>
      <c r="M2767" t="b">
        <v>0</v>
      </c>
      <c r="N2767">
        <v>2</v>
      </c>
      <c r="O2767" t="b">
        <v>0</v>
      </c>
      <c r="P2767" t="s">
        <v>8271</v>
      </c>
      <c r="Q2767" s="10">
        <f t="shared" si="174"/>
        <v>0.02</v>
      </c>
      <c r="R2767">
        <f t="shared" si="175"/>
        <v>1</v>
      </c>
      <c r="S2767" t="s">
        <v>8321</v>
      </c>
      <c r="T2767" t="s">
        <v>8322</v>
      </c>
    </row>
    <row r="2768" spans="1:20" ht="43.5" x14ac:dyDescent="0.3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 s="9">
        <f t="shared" si="172"/>
        <v>42131.584074074075</v>
      </c>
      <c r="K2768">
        <v>1428415264</v>
      </c>
      <c r="L2768" s="12">
        <f t="shared" si="173"/>
        <v>42101.584074074075</v>
      </c>
      <c r="M2768" t="b">
        <v>0</v>
      </c>
      <c r="N2768">
        <v>62</v>
      </c>
      <c r="O2768" t="b">
        <v>1</v>
      </c>
      <c r="P2768" t="s">
        <v>8305</v>
      </c>
      <c r="Q2768" s="10">
        <f t="shared" si="174"/>
        <v>100.92000000000002</v>
      </c>
      <c r="R2768">
        <f t="shared" si="175"/>
        <v>162.7741935483871</v>
      </c>
      <c r="S2768" t="s">
        <v>8321</v>
      </c>
      <c r="T2768" t="s">
        <v>8363</v>
      </c>
    </row>
    <row r="2769" spans="1:20" ht="43.5" x14ac:dyDescent="0.3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 s="9">
        <f t="shared" si="172"/>
        <v>42162.9143287037</v>
      </c>
      <c r="K2769">
        <v>1431122198</v>
      </c>
      <c r="L2769" s="12">
        <f t="shared" si="173"/>
        <v>42132.9143287037</v>
      </c>
      <c r="M2769" t="b">
        <v>0</v>
      </c>
      <c r="N2769">
        <v>1</v>
      </c>
      <c r="O2769" t="b">
        <v>0</v>
      </c>
      <c r="P2769" t="s">
        <v>8303</v>
      </c>
      <c r="Q2769" s="10">
        <f t="shared" si="174"/>
        <v>1</v>
      </c>
      <c r="R2769">
        <f t="shared" si="175"/>
        <v>100</v>
      </c>
      <c r="S2769" t="s">
        <v>8321</v>
      </c>
      <c r="T2769" t="s">
        <v>8361</v>
      </c>
    </row>
    <row r="2770" spans="1:20" ht="43.5" x14ac:dyDescent="0.3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 s="9">
        <f t="shared" si="172"/>
        <v>42528.008391203708</v>
      </c>
      <c r="K2770">
        <v>1462666325</v>
      </c>
      <c r="L2770" s="12">
        <f t="shared" si="173"/>
        <v>42498.008391203708</v>
      </c>
      <c r="M2770" t="b">
        <v>0</v>
      </c>
      <c r="N2770">
        <v>0</v>
      </c>
      <c r="O2770" t="b">
        <v>0</v>
      </c>
      <c r="P2770" t="s">
        <v>8303</v>
      </c>
      <c r="Q2770" s="10">
        <f t="shared" si="174"/>
        <v>0</v>
      </c>
      <c r="R2770" t="e">
        <f t="shared" si="175"/>
        <v>#DIV/0!</v>
      </c>
      <c r="S2770" t="s">
        <v>8321</v>
      </c>
      <c r="T2770" t="s">
        <v>8361</v>
      </c>
    </row>
    <row r="2771" spans="1:20" ht="58" x14ac:dyDescent="0.3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 s="9">
        <f t="shared" si="172"/>
        <v>42187.470185185186</v>
      </c>
      <c r="K2771">
        <v>1433243824</v>
      </c>
      <c r="L2771" s="12">
        <f t="shared" si="173"/>
        <v>42157.470185185186</v>
      </c>
      <c r="M2771" t="b">
        <v>0</v>
      </c>
      <c r="N2771">
        <v>98</v>
      </c>
      <c r="O2771" t="b">
        <v>1</v>
      </c>
      <c r="P2771" t="s">
        <v>8271</v>
      </c>
      <c r="Q2771" s="10">
        <f t="shared" si="174"/>
        <v>106.85</v>
      </c>
      <c r="R2771">
        <f t="shared" si="175"/>
        <v>109.03061224489795</v>
      </c>
      <c r="S2771" t="s">
        <v>8321</v>
      </c>
      <c r="T2771" t="s">
        <v>8322</v>
      </c>
    </row>
    <row r="2772" spans="1:20" ht="43.5" x14ac:dyDescent="0.3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 s="9">
        <f t="shared" si="172"/>
        <v>42263.738564814819</v>
      </c>
      <c r="K2772">
        <v>1439833412</v>
      </c>
      <c r="L2772" s="12">
        <f t="shared" si="173"/>
        <v>42233.738564814819</v>
      </c>
      <c r="M2772" t="b">
        <v>0</v>
      </c>
      <c r="N2772">
        <v>128</v>
      </c>
      <c r="O2772" t="b">
        <v>1</v>
      </c>
      <c r="P2772" t="s">
        <v>8271</v>
      </c>
      <c r="Q2772" s="10">
        <f t="shared" si="174"/>
        <v>113.63000000000001</v>
      </c>
      <c r="R2772">
        <f t="shared" si="175"/>
        <v>88.7734375</v>
      </c>
      <c r="S2772" t="s">
        <v>8321</v>
      </c>
      <c r="T2772" t="s">
        <v>8322</v>
      </c>
    </row>
    <row r="2773" spans="1:20" ht="58" x14ac:dyDescent="0.3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 s="9">
        <f t="shared" si="172"/>
        <v>42674.166666666672</v>
      </c>
      <c r="K2773">
        <v>1476228128</v>
      </c>
      <c r="L2773" s="12">
        <f t="shared" si="173"/>
        <v>42654.973703703698</v>
      </c>
      <c r="M2773" t="b">
        <v>0</v>
      </c>
      <c r="N2773">
        <v>111</v>
      </c>
      <c r="O2773" t="b">
        <v>1</v>
      </c>
      <c r="P2773" t="s">
        <v>8303</v>
      </c>
      <c r="Q2773" s="10">
        <f t="shared" si="174"/>
        <v>121.64999999999999</v>
      </c>
      <c r="R2773">
        <f t="shared" si="175"/>
        <v>109.5945945945946</v>
      </c>
      <c r="S2773" t="s">
        <v>8321</v>
      </c>
      <c r="T2773" t="s">
        <v>8361</v>
      </c>
    </row>
    <row r="2774" spans="1:20" ht="43.5" x14ac:dyDescent="0.3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 s="9">
        <f t="shared" si="172"/>
        <v>42376.57430555555</v>
      </c>
      <c r="K2774">
        <v>1449150420</v>
      </c>
      <c r="L2774" s="12">
        <f t="shared" si="173"/>
        <v>42341.57430555555</v>
      </c>
      <c r="M2774" t="b">
        <v>0</v>
      </c>
      <c r="N2774">
        <v>27</v>
      </c>
      <c r="O2774" t="b">
        <v>1</v>
      </c>
      <c r="P2774" t="s">
        <v>8303</v>
      </c>
      <c r="Q2774" s="10">
        <f t="shared" si="174"/>
        <v>100</v>
      </c>
      <c r="R2774">
        <f t="shared" si="175"/>
        <v>370.37037037037038</v>
      </c>
      <c r="S2774" t="s">
        <v>8321</v>
      </c>
      <c r="T2774" t="s">
        <v>8361</v>
      </c>
    </row>
    <row r="2775" spans="1:20" ht="43.5" x14ac:dyDescent="0.3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 s="9">
        <f t="shared" si="172"/>
        <v>42793.207638888889</v>
      </c>
      <c r="K2775">
        <v>1486661793</v>
      </c>
      <c r="L2775" s="12">
        <f t="shared" si="173"/>
        <v>42775.733715277776</v>
      </c>
      <c r="M2775" t="b">
        <v>0</v>
      </c>
      <c r="N2775">
        <v>115</v>
      </c>
      <c r="O2775" t="b">
        <v>1</v>
      </c>
      <c r="P2775" t="s">
        <v>8303</v>
      </c>
      <c r="Q2775" s="10">
        <f t="shared" si="174"/>
        <v>103.73000000000002</v>
      </c>
      <c r="R2775">
        <f t="shared" si="175"/>
        <v>90.2</v>
      </c>
      <c r="S2775" t="s">
        <v>8321</v>
      </c>
      <c r="T2775" t="s">
        <v>8361</v>
      </c>
    </row>
    <row r="2776" spans="1:20" ht="43.5" x14ac:dyDescent="0.3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 s="9">
        <f t="shared" si="172"/>
        <v>42176.836215277777</v>
      </c>
      <c r="K2776">
        <v>1432325049</v>
      </c>
      <c r="L2776" s="12">
        <f t="shared" si="173"/>
        <v>42146.836215277777</v>
      </c>
      <c r="M2776" t="b">
        <v>0</v>
      </c>
      <c r="N2776">
        <v>107</v>
      </c>
      <c r="O2776" t="b">
        <v>1</v>
      </c>
      <c r="P2776" t="s">
        <v>8303</v>
      </c>
      <c r="Q2776" s="10">
        <f t="shared" si="174"/>
        <v>156.96</v>
      </c>
      <c r="R2776">
        <f t="shared" si="175"/>
        <v>146.69158878504672</v>
      </c>
      <c r="S2776" t="s">
        <v>8321</v>
      </c>
      <c r="T2776" t="s">
        <v>8361</v>
      </c>
    </row>
    <row r="2777" spans="1:20" ht="43.5" x14ac:dyDescent="0.3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 s="9">
        <f t="shared" si="172"/>
        <v>42609.95380787037</v>
      </c>
      <c r="K2777">
        <v>1468450409</v>
      </c>
      <c r="L2777" s="12">
        <f t="shared" si="173"/>
        <v>42564.95380787037</v>
      </c>
      <c r="M2777" t="b">
        <v>0</v>
      </c>
      <c r="N2777">
        <v>62</v>
      </c>
      <c r="O2777" t="b">
        <v>1</v>
      </c>
      <c r="P2777" t="s">
        <v>8303</v>
      </c>
      <c r="Q2777" s="10">
        <f t="shared" si="174"/>
        <v>100.88</v>
      </c>
      <c r="R2777">
        <f t="shared" si="175"/>
        <v>162.70967741935485</v>
      </c>
      <c r="S2777" t="s">
        <v>8321</v>
      </c>
      <c r="T2777" t="s">
        <v>8361</v>
      </c>
    </row>
    <row r="2778" spans="1:20" ht="58" x14ac:dyDescent="0.3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 s="9">
        <f t="shared" si="172"/>
        <v>41914.165972222225</v>
      </c>
      <c r="K2778">
        <v>1407781013</v>
      </c>
      <c r="L2778" s="12">
        <f t="shared" si="173"/>
        <v>41862.761724537035</v>
      </c>
      <c r="M2778" t="b">
        <v>0</v>
      </c>
      <c r="N2778">
        <v>3</v>
      </c>
      <c r="O2778" t="b">
        <v>0</v>
      </c>
      <c r="P2778" t="s">
        <v>8303</v>
      </c>
      <c r="Q2778" s="10">
        <f t="shared" si="174"/>
        <v>0.4</v>
      </c>
      <c r="R2778">
        <f t="shared" si="175"/>
        <v>13.333333333333334</v>
      </c>
      <c r="S2778" t="s">
        <v>8321</v>
      </c>
      <c r="T2778" t="s">
        <v>8361</v>
      </c>
    </row>
    <row r="2779" spans="1:20" ht="43.5" x14ac:dyDescent="0.3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 s="9">
        <f t="shared" si="172"/>
        <v>42277.75</v>
      </c>
      <c r="K2779">
        <v>1441111892</v>
      </c>
      <c r="L2779" s="12">
        <f t="shared" si="173"/>
        <v>42248.535787037035</v>
      </c>
      <c r="M2779" t="b">
        <v>0</v>
      </c>
      <c r="N2779">
        <v>67</v>
      </c>
      <c r="O2779" t="b">
        <v>0</v>
      </c>
      <c r="P2779" t="s">
        <v>8303</v>
      </c>
      <c r="Q2779" s="10">
        <f t="shared" si="174"/>
        <v>66.84</v>
      </c>
      <c r="R2779">
        <f t="shared" si="175"/>
        <v>99.761194029850742</v>
      </c>
      <c r="S2779" t="s">
        <v>8321</v>
      </c>
      <c r="T2779" t="s">
        <v>8361</v>
      </c>
    </row>
    <row r="2780" spans="1:20" ht="43.5" x14ac:dyDescent="0.3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 s="9">
        <f t="shared" si="172"/>
        <v>42711.733437499999</v>
      </c>
      <c r="K2780">
        <v>1479317769</v>
      </c>
      <c r="L2780" s="12">
        <f t="shared" si="173"/>
        <v>42690.733437499999</v>
      </c>
      <c r="M2780" t="b">
        <v>0</v>
      </c>
      <c r="N2780">
        <v>16</v>
      </c>
      <c r="O2780" t="b">
        <v>0</v>
      </c>
      <c r="P2780" t="s">
        <v>8303</v>
      </c>
      <c r="Q2780" s="10">
        <f t="shared" si="174"/>
        <v>3.34</v>
      </c>
      <c r="R2780">
        <f t="shared" si="175"/>
        <v>20.875</v>
      </c>
      <c r="S2780" t="s">
        <v>8321</v>
      </c>
      <c r="T2780" t="s">
        <v>8361</v>
      </c>
    </row>
    <row r="2781" spans="1:20" ht="29" x14ac:dyDescent="0.3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 s="9">
        <f t="shared" si="172"/>
        <v>42286.651886574073</v>
      </c>
      <c r="K2781">
        <v>1439221123</v>
      </c>
      <c r="L2781" s="12">
        <f t="shared" si="173"/>
        <v>42226.651886574073</v>
      </c>
      <c r="M2781" t="b">
        <v>0</v>
      </c>
      <c r="N2781">
        <v>50</v>
      </c>
      <c r="O2781" t="b">
        <v>0</v>
      </c>
      <c r="P2781" t="s">
        <v>8303</v>
      </c>
      <c r="Q2781" s="10">
        <f t="shared" si="174"/>
        <v>15.06</v>
      </c>
      <c r="R2781">
        <f t="shared" si="175"/>
        <v>30.12</v>
      </c>
      <c r="S2781" t="s">
        <v>8321</v>
      </c>
      <c r="T2781" t="s">
        <v>8361</v>
      </c>
    </row>
    <row r="2782" spans="1:20" ht="43.5" x14ac:dyDescent="0.3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 s="9">
        <f t="shared" si="172"/>
        <v>42650.583333333328</v>
      </c>
      <c r="K2782">
        <v>1474027501</v>
      </c>
      <c r="L2782" s="12">
        <f t="shared" si="173"/>
        <v>42629.503483796296</v>
      </c>
      <c r="M2782" t="b">
        <v>0</v>
      </c>
      <c r="N2782">
        <v>42</v>
      </c>
      <c r="O2782" t="b">
        <v>0</v>
      </c>
      <c r="P2782" t="s">
        <v>8303</v>
      </c>
      <c r="Q2782" s="10">
        <f t="shared" si="174"/>
        <v>17.150000000000002</v>
      </c>
      <c r="R2782">
        <f t="shared" si="175"/>
        <v>40.833333333333336</v>
      </c>
      <c r="S2782" t="s">
        <v>8321</v>
      </c>
      <c r="T2782" t="s">
        <v>8361</v>
      </c>
    </row>
    <row r="2783" spans="1:20" ht="43.5" x14ac:dyDescent="0.3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 s="9">
        <f t="shared" si="172"/>
        <v>42526.447071759263</v>
      </c>
      <c r="K2783">
        <v>1462531427</v>
      </c>
      <c r="L2783" s="12">
        <f t="shared" si="173"/>
        <v>42496.447071759263</v>
      </c>
      <c r="M2783" t="b">
        <v>0</v>
      </c>
      <c r="N2783">
        <v>1</v>
      </c>
      <c r="O2783" t="b">
        <v>0</v>
      </c>
      <c r="P2783" t="s">
        <v>8303</v>
      </c>
      <c r="Q2783" s="10">
        <f t="shared" si="174"/>
        <v>3</v>
      </c>
      <c r="R2783">
        <f t="shared" si="175"/>
        <v>300</v>
      </c>
      <c r="S2783" t="s">
        <v>8321</v>
      </c>
      <c r="T2783" t="s">
        <v>8361</v>
      </c>
    </row>
    <row r="2784" spans="1:20" ht="58" x14ac:dyDescent="0.3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 s="9">
        <f t="shared" si="172"/>
        <v>42090.003842592589</v>
      </c>
      <c r="K2784">
        <v>1424826332</v>
      </c>
      <c r="L2784" s="12">
        <f t="shared" si="173"/>
        <v>42060.04550925926</v>
      </c>
      <c r="M2784" t="b">
        <v>0</v>
      </c>
      <c r="N2784">
        <v>1</v>
      </c>
      <c r="O2784" t="b">
        <v>0</v>
      </c>
      <c r="P2784" t="s">
        <v>8303</v>
      </c>
      <c r="Q2784" s="10">
        <f t="shared" si="174"/>
        <v>0.05</v>
      </c>
      <c r="R2784">
        <f t="shared" si="175"/>
        <v>5</v>
      </c>
      <c r="S2784" t="s">
        <v>8321</v>
      </c>
      <c r="T2784" t="s">
        <v>8361</v>
      </c>
    </row>
    <row r="2785" spans="1:20" ht="43.5" x14ac:dyDescent="0.3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 s="9">
        <f t="shared" si="172"/>
        <v>42839.207638888889</v>
      </c>
      <c r="K2785">
        <v>1489504916</v>
      </c>
      <c r="L2785" s="12">
        <f t="shared" si="173"/>
        <v>42808.640231481477</v>
      </c>
      <c r="M2785" t="b">
        <v>0</v>
      </c>
      <c r="N2785">
        <v>4</v>
      </c>
      <c r="O2785" t="b">
        <v>0</v>
      </c>
      <c r="P2785" t="s">
        <v>8271</v>
      </c>
      <c r="Q2785" s="10">
        <f t="shared" si="174"/>
        <v>3.75</v>
      </c>
      <c r="R2785">
        <f t="shared" si="175"/>
        <v>93.75</v>
      </c>
      <c r="S2785" t="s">
        <v>8321</v>
      </c>
      <c r="T2785" t="s">
        <v>8322</v>
      </c>
    </row>
    <row r="2786" spans="1:20" ht="58" x14ac:dyDescent="0.3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 s="9">
        <f t="shared" si="172"/>
        <v>42832.677118055552</v>
      </c>
      <c r="K2786">
        <v>1488993303</v>
      </c>
      <c r="L2786" s="12">
        <f t="shared" si="173"/>
        <v>42802.718784722223</v>
      </c>
      <c r="M2786" t="b">
        <v>0</v>
      </c>
      <c r="N2786">
        <v>4</v>
      </c>
      <c r="O2786" t="b">
        <v>0</v>
      </c>
      <c r="P2786" t="s">
        <v>8271</v>
      </c>
      <c r="Q2786" s="10">
        <f t="shared" si="174"/>
        <v>0.96</v>
      </c>
      <c r="R2786">
        <f t="shared" si="175"/>
        <v>24</v>
      </c>
      <c r="S2786" t="s">
        <v>8321</v>
      </c>
      <c r="T2786" t="s">
        <v>8322</v>
      </c>
    </row>
    <row r="2787" spans="1:20" ht="58" x14ac:dyDescent="0.3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 s="9">
        <f t="shared" si="172"/>
        <v>42813.25</v>
      </c>
      <c r="K2787">
        <v>1488459307</v>
      </c>
      <c r="L2787" s="12">
        <f t="shared" si="173"/>
        <v>42796.538275462968</v>
      </c>
      <c r="M2787" t="b">
        <v>0</v>
      </c>
      <c r="N2787">
        <v>30</v>
      </c>
      <c r="O2787" t="b">
        <v>0</v>
      </c>
      <c r="P2787" t="s">
        <v>8271</v>
      </c>
      <c r="Q2787" s="10">
        <f t="shared" si="174"/>
        <v>75.400000000000006</v>
      </c>
      <c r="R2787">
        <f t="shared" si="175"/>
        <v>251.33333333333334</v>
      </c>
      <c r="S2787" t="s">
        <v>8321</v>
      </c>
      <c r="T2787" t="s">
        <v>8322</v>
      </c>
    </row>
    <row r="2788" spans="1:20" ht="43.5" x14ac:dyDescent="0.3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 s="9">
        <f t="shared" si="172"/>
        <v>41908.878379629627</v>
      </c>
      <c r="K2788">
        <v>1409173492</v>
      </c>
      <c r="L2788" s="12">
        <f t="shared" si="173"/>
        <v>41878.878379629627</v>
      </c>
      <c r="M2788" t="b">
        <v>1</v>
      </c>
      <c r="N2788">
        <v>74</v>
      </c>
      <c r="O2788" t="b">
        <v>1</v>
      </c>
      <c r="P2788" t="s">
        <v>8271</v>
      </c>
      <c r="Q2788" s="10">
        <f t="shared" si="174"/>
        <v>103</v>
      </c>
      <c r="R2788">
        <f t="shared" si="175"/>
        <v>139.18918918918919</v>
      </c>
      <c r="S2788" t="s">
        <v>8321</v>
      </c>
      <c r="T2788" t="s">
        <v>8322</v>
      </c>
    </row>
    <row r="2789" spans="1:20" ht="43.5" x14ac:dyDescent="0.3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 s="9">
        <f t="shared" si="172"/>
        <v>42063.916666666672</v>
      </c>
      <c r="K2789">
        <v>1421274859</v>
      </c>
      <c r="L2789" s="12">
        <f t="shared" si="173"/>
        <v>42018.94049768518</v>
      </c>
      <c r="M2789" t="b">
        <v>0</v>
      </c>
      <c r="N2789">
        <v>8</v>
      </c>
      <c r="O2789" t="b">
        <v>0</v>
      </c>
      <c r="P2789" t="s">
        <v>8305</v>
      </c>
      <c r="Q2789" s="10">
        <f t="shared" si="174"/>
        <v>1.02</v>
      </c>
      <c r="R2789">
        <f t="shared" si="175"/>
        <v>12.75</v>
      </c>
      <c r="S2789" t="s">
        <v>8321</v>
      </c>
      <c r="T2789" t="s">
        <v>8363</v>
      </c>
    </row>
    <row r="2790" spans="1:20" ht="29" x14ac:dyDescent="0.3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 s="9">
        <f t="shared" si="172"/>
        <v>42039.493263888886</v>
      </c>
      <c r="K2790">
        <v>1420458618</v>
      </c>
      <c r="L2790" s="12">
        <f t="shared" si="173"/>
        <v>42009.493263888886</v>
      </c>
      <c r="M2790" t="b">
        <v>0</v>
      </c>
      <c r="N2790">
        <v>4</v>
      </c>
      <c r="O2790" t="b">
        <v>0</v>
      </c>
      <c r="P2790" t="s">
        <v>8305</v>
      </c>
      <c r="Q2790" s="10">
        <f t="shared" si="174"/>
        <v>11.450000000000001</v>
      </c>
      <c r="R2790">
        <f t="shared" si="175"/>
        <v>286.25</v>
      </c>
      <c r="S2790" t="s">
        <v>8321</v>
      </c>
      <c r="T2790" t="s">
        <v>8363</v>
      </c>
    </row>
    <row r="2791" spans="1:20" ht="43.5" x14ac:dyDescent="0.3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 s="9">
        <f t="shared" si="172"/>
        <v>41901.755694444444</v>
      </c>
      <c r="K2791">
        <v>1408558092</v>
      </c>
      <c r="L2791" s="12">
        <f t="shared" si="173"/>
        <v>41871.755694444444</v>
      </c>
      <c r="M2791" t="b">
        <v>1</v>
      </c>
      <c r="N2791">
        <v>183</v>
      </c>
      <c r="O2791" t="b">
        <v>1</v>
      </c>
      <c r="P2791" t="s">
        <v>8271</v>
      </c>
      <c r="Q2791" s="10">
        <f t="shared" si="174"/>
        <v>127.30419999999999</v>
      </c>
      <c r="R2791">
        <f t="shared" si="175"/>
        <v>69.56513661202186</v>
      </c>
      <c r="S2791" t="s">
        <v>8321</v>
      </c>
      <c r="T2791" t="s">
        <v>8322</v>
      </c>
    </row>
    <row r="2792" spans="1:20" ht="43.5" x14ac:dyDescent="0.3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 s="9">
        <f t="shared" si="172"/>
        <v>42259.165972222225</v>
      </c>
      <c r="K2792">
        <v>1439551200</v>
      </c>
      <c r="L2792" s="12">
        <f t="shared" si="173"/>
        <v>42230.472222222219</v>
      </c>
      <c r="M2792" t="b">
        <v>1</v>
      </c>
      <c r="N2792">
        <v>193</v>
      </c>
      <c r="O2792" t="b">
        <v>1</v>
      </c>
      <c r="P2792" t="s">
        <v>8271</v>
      </c>
      <c r="Q2792" s="10">
        <f t="shared" si="174"/>
        <v>111.22000000000001</v>
      </c>
      <c r="R2792">
        <f t="shared" si="175"/>
        <v>57.626943005181346</v>
      </c>
      <c r="S2792" t="s">
        <v>8321</v>
      </c>
      <c r="T2792" t="s">
        <v>8322</v>
      </c>
    </row>
    <row r="2793" spans="1:20" ht="43.5" x14ac:dyDescent="0.3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 s="9">
        <f t="shared" si="172"/>
        <v>42166.165972222225</v>
      </c>
      <c r="K2793">
        <v>1432129577</v>
      </c>
      <c r="L2793" s="12">
        <f t="shared" si="173"/>
        <v>42144.573807870373</v>
      </c>
      <c r="M2793" t="b">
        <v>1</v>
      </c>
      <c r="N2793">
        <v>176</v>
      </c>
      <c r="O2793" t="b">
        <v>1</v>
      </c>
      <c r="P2793" t="s">
        <v>8271</v>
      </c>
      <c r="Q2793" s="10">
        <f t="shared" si="174"/>
        <v>128.06</v>
      </c>
      <c r="R2793">
        <f t="shared" si="175"/>
        <v>72.76136363636364</v>
      </c>
      <c r="S2793" t="s">
        <v>8321</v>
      </c>
      <c r="T2793" t="s">
        <v>8322</v>
      </c>
    </row>
    <row r="2794" spans="1:20" ht="43.5" x14ac:dyDescent="0.3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 s="9">
        <f t="shared" si="172"/>
        <v>42314.541770833333</v>
      </c>
      <c r="K2794">
        <v>1444219209</v>
      </c>
      <c r="L2794" s="12">
        <f t="shared" si="173"/>
        <v>42284.500104166669</v>
      </c>
      <c r="M2794" t="b">
        <v>1</v>
      </c>
      <c r="N2794">
        <v>145</v>
      </c>
      <c r="O2794" t="b">
        <v>1</v>
      </c>
      <c r="P2794" t="s">
        <v>8271</v>
      </c>
      <c r="Q2794" s="10">
        <f t="shared" si="174"/>
        <v>154.43</v>
      </c>
      <c r="R2794">
        <f t="shared" si="175"/>
        <v>106.50344827586207</v>
      </c>
      <c r="S2794" t="s">
        <v>8321</v>
      </c>
      <c r="T2794" t="s">
        <v>8322</v>
      </c>
    </row>
    <row r="2795" spans="1:20" ht="58" x14ac:dyDescent="0.3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 s="9">
        <f t="shared" si="172"/>
        <v>42541.958333333328</v>
      </c>
      <c r="K2795">
        <v>1463337315</v>
      </c>
      <c r="L2795" s="12">
        <f t="shared" si="173"/>
        <v>42505.774479166663</v>
      </c>
      <c r="M2795" t="b">
        <v>0</v>
      </c>
      <c r="N2795">
        <v>207</v>
      </c>
      <c r="O2795" t="b">
        <v>1</v>
      </c>
      <c r="P2795" t="s">
        <v>8271</v>
      </c>
      <c r="Q2795" s="10">
        <f t="shared" si="174"/>
        <v>100.26489999999998</v>
      </c>
      <c r="R2795">
        <f t="shared" si="175"/>
        <v>48.437149758454105</v>
      </c>
      <c r="S2795" t="s">
        <v>8321</v>
      </c>
      <c r="T2795" t="s">
        <v>8322</v>
      </c>
    </row>
    <row r="2796" spans="1:20" ht="43.5" x14ac:dyDescent="0.3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 s="9">
        <f t="shared" si="172"/>
        <v>42260</v>
      </c>
      <c r="K2796">
        <v>1440370768</v>
      </c>
      <c r="L2796" s="12">
        <f t="shared" si="173"/>
        <v>42239.957962962959</v>
      </c>
      <c r="M2796" t="b">
        <v>0</v>
      </c>
      <c r="N2796">
        <v>72</v>
      </c>
      <c r="O2796" t="b">
        <v>1</v>
      </c>
      <c r="P2796" t="s">
        <v>8271</v>
      </c>
      <c r="Q2796" s="10">
        <f t="shared" si="174"/>
        <v>101.73</v>
      </c>
      <c r="R2796">
        <f t="shared" si="175"/>
        <v>141.29166666666666</v>
      </c>
      <c r="S2796" t="s">
        <v>8321</v>
      </c>
      <c r="T2796" t="s">
        <v>8322</v>
      </c>
    </row>
    <row r="2797" spans="1:20" ht="43.5" x14ac:dyDescent="0.3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 s="9">
        <f t="shared" si="172"/>
        <v>41962.352766203709</v>
      </c>
      <c r="K2797">
        <v>1413790079</v>
      </c>
      <c r="L2797" s="12">
        <f t="shared" si="173"/>
        <v>41932.311099537037</v>
      </c>
      <c r="M2797" t="b">
        <v>0</v>
      </c>
      <c r="N2797">
        <v>162</v>
      </c>
      <c r="O2797" t="b">
        <v>1</v>
      </c>
      <c r="P2797" t="s">
        <v>8271</v>
      </c>
      <c r="Q2797" s="10">
        <f t="shared" si="174"/>
        <v>102.99000000000001</v>
      </c>
      <c r="R2797">
        <f t="shared" si="175"/>
        <v>63.574074074074076</v>
      </c>
      <c r="S2797" t="s">
        <v>8321</v>
      </c>
      <c r="T2797" t="s">
        <v>8322</v>
      </c>
    </row>
    <row r="2798" spans="1:20" ht="43.5" x14ac:dyDescent="0.3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 s="9">
        <f t="shared" si="172"/>
        <v>42524.563449074078</v>
      </c>
      <c r="K2798">
        <v>1462368682</v>
      </c>
      <c r="L2798" s="12">
        <f t="shared" si="173"/>
        <v>42494.563449074078</v>
      </c>
      <c r="M2798" t="b">
        <v>0</v>
      </c>
      <c r="N2798">
        <v>62</v>
      </c>
      <c r="O2798" t="b">
        <v>1</v>
      </c>
      <c r="P2798" t="s">
        <v>8271</v>
      </c>
      <c r="Q2798" s="10">
        <f t="shared" si="174"/>
        <v>114.5</v>
      </c>
      <c r="R2798">
        <f t="shared" si="175"/>
        <v>184.67741935483872</v>
      </c>
      <c r="S2798" t="s">
        <v>8321</v>
      </c>
      <c r="T2798" t="s">
        <v>8322</v>
      </c>
    </row>
    <row r="2799" spans="1:20" ht="43.5" x14ac:dyDescent="0.3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 s="9">
        <f t="shared" si="172"/>
        <v>41879.953865740739</v>
      </c>
      <c r="K2799">
        <v>1405378414</v>
      </c>
      <c r="L2799" s="12">
        <f t="shared" si="173"/>
        <v>41834.953865740739</v>
      </c>
      <c r="M2799" t="b">
        <v>0</v>
      </c>
      <c r="N2799">
        <v>85</v>
      </c>
      <c r="O2799" t="b">
        <v>1</v>
      </c>
      <c r="P2799" t="s">
        <v>8271</v>
      </c>
      <c r="Q2799" s="10">
        <f t="shared" si="174"/>
        <v>100.41</v>
      </c>
      <c r="R2799">
        <f t="shared" si="175"/>
        <v>118.12941176470588</v>
      </c>
      <c r="S2799" t="s">
        <v>8321</v>
      </c>
      <c r="T2799" t="s">
        <v>8322</v>
      </c>
    </row>
    <row r="2800" spans="1:20" ht="43.5" x14ac:dyDescent="0.3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 s="9">
        <f t="shared" si="172"/>
        <v>41836.492777777778</v>
      </c>
      <c r="K2800">
        <v>1401623376</v>
      </c>
      <c r="L2800" s="12">
        <f t="shared" si="173"/>
        <v>41791.492777777778</v>
      </c>
      <c r="M2800" t="b">
        <v>0</v>
      </c>
      <c r="N2800">
        <v>91</v>
      </c>
      <c r="O2800" t="b">
        <v>1</v>
      </c>
      <c r="P2800" t="s">
        <v>8271</v>
      </c>
      <c r="Q2800" s="10">
        <f t="shared" si="174"/>
        <v>100.31000000000002</v>
      </c>
      <c r="R2800">
        <f t="shared" si="175"/>
        <v>110.23076923076923</v>
      </c>
      <c r="S2800" t="s">
        <v>8321</v>
      </c>
      <c r="T2800" t="s">
        <v>8322</v>
      </c>
    </row>
    <row r="2801" spans="1:20" ht="43.5" x14ac:dyDescent="0.3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 s="9">
        <f t="shared" si="172"/>
        <v>42067.791238425925</v>
      </c>
      <c r="K2801">
        <v>1422903563</v>
      </c>
      <c r="L2801" s="12">
        <f t="shared" si="173"/>
        <v>42037.791238425925</v>
      </c>
      <c r="M2801" t="b">
        <v>0</v>
      </c>
      <c r="N2801">
        <v>98</v>
      </c>
      <c r="O2801" t="b">
        <v>1</v>
      </c>
      <c r="P2801" t="s">
        <v>8271</v>
      </c>
      <c r="Q2801" s="10">
        <f t="shared" si="174"/>
        <v>101.15</v>
      </c>
      <c r="R2801">
        <f t="shared" si="175"/>
        <v>103.21428571428571</v>
      </c>
      <c r="S2801" t="s">
        <v>8321</v>
      </c>
      <c r="T2801" t="s">
        <v>8322</v>
      </c>
    </row>
    <row r="2802" spans="1:20" ht="58" x14ac:dyDescent="0.3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 s="9">
        <f t="shared" si="172"/>
        <v>41830.380428240744</v>
      </c>
      <c r="K2802">
        <v>1402391269</v>
      </c>
      <c r="L2802" s="12">
        <f t="shared" si="173"/>
        <v>41800.380428240744</v>
      </c>
      <c r="M2802" t="b">
        <v>0</v>
      </c>
      <c r="N2802">
        <v>168</v>
      </c>
      <c r="O2802" t="b">
        <v>1</v>
      </c>
      <c r="P2802" t="s">
        <v>8271</v>
      </c>
      <c r="Q2802" s="10">
        <f t="shared" si="174"/>
        <v>105.55000000000001</v>
      </c>
      <c r="R2802">
        <f t="shared" si="175"/>
        <v>62.827380952380949</v>
      </c>
      <c r="S2802" t="s">
        <v>8321</v>
      </c>
      <c r="T2802" t="s">
        <v>8322</v>
      </c>
    </row>
    <row r="2803" spans="1:20" ht="58" x14ac:dyDescent="0.3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 s="9">
        <f t="shared" si="172"/>
        <v>42656.7503125</v>
      </c>
      <c r="K2803">
        <v>1473789627</v>
      </c>
      <c r="L2803" s="12">
        <f t="shared" si="173"/>
        <v>42626.7503125</v>
      </c>
      <c r="M2803" t="b">
        <v>0</v>
      </c>
      <c r="N2803">
        <v>69</v>
      </c>
      <c r="O2803" t="b">
        <v>1</v>
      </c>
      <c r="P2803" t="s">
        <v>8271</v>
      </c>
      <c r="Q2803" s="10">
        <f t="shared" si="174"/>
        <v>100.64999999999999</v>
      </c>
      <c r="R2803">
        <f t="shared" si="175"/>
        <v>145.86956521739131</v>
      </c>
      <c r="S2803" t="s">
        <v>8321</v>
      </c>
      <c r="T2803" t="s">
        <v>8322</v>
      </c>
    </row>
    <row r="2804" spans="1:20" ht="43.5" x14ac:dyDescent="0.3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 s="9">
        <f t="shared" si="172"/>
        <v>42654.165972222225</v>
      </c>
      <c r="K2804">
        <v>1472594585</v>
      </c>
      <c r="L2804" s="12">
        <f t="shared" si="173"/>
        <v>42612.918807870374</v>
      </c>
      <c r="M2804" t="b">
        <v>0</v>
      </c>
      <c r="N2804">
        <v>114</v>
      </c>
      <c r="O2804" t="b">
        <v>1</v>
      </c>
      <c r="P2804" t="s">
        <v>8271</v>
      </c>
      <c r="Q2804" s="10">
        <f t="shared" si="174"/>
        <v>103.38000000000001</v>
      </c>
      <c r="R2804">
        <f t="shared" si="175"/>
        <v>90.684210526315795</v>
      </c>
      <c r="S2804" t="s">
        <v>8321</v>
      </c>
      <c r="T2804" t="s">
        <v>8322</v>
      </c>
    </row>
    <row r="2805" spans="1:20" ht="43.5" x14ac:dyDescent="0.3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 s="9">
        <f t="shared" si="172"/>
        <v>42634.125</v>
      </c>
      <c r="K2805">
        <v>1471976529</v>
      </c>
      <c r="L2805" s="12">
        <f t="shared" si="173"/>
        <v>42605.765381944439</v>
      </c>
      <c r="M2805" t="b">
        <v>0</v>
      </c>
      <c r="N2805">
        <v>17</v>
      </c>
      <c r="O2805" t="b">
        <v>1</v>
      </c>
      <c r="P2805" t="s">
        <v>8271</v>
      </c>
      <c r="Q2805" s="10">
        <f t="shared" si="174"/>
        <v>121.78</v>
      </c>
      <c r="R2805">
        <f t="shared" si="175"/>
        <v>716.35294117647061</v>
      </c>
      <c r="S2805" t="s">
        <v>8321</v>
      </c>
      <c r="T2805" t="s">
        <v>8322</v>
      </c>
    </row>
    <row r="2806" spans="1:20" ht="43.5" x14ac:dyDescent="0.3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 s="9">
        <f t="shared" si="172"/>
        <v>42006.24754629629</v>
      </c>
      <c r="K2806">
        <v>1418709388</v>
      </c>
      <c r="L2806" s="12">
        <f t="shared" si="173"/>
        <v>41989.24754629629</v>
      </c>
      <c r="M2806" t="b">
        <v>0</v>
      </c>
      <c r="N2806">
        <v>95</v>
      </c>
      <c r="O2806" t="b">
        <v>1</v>
      </c>
      <c r="P2806" t="s">
        <v>8271</v>
      </c>
      <c r="Q2806" s="10">
        <f t="shared" si="174"/>
        <v>118.8</v>
      </c>
      <c r="R2806">
        <f t="shared" si="175"/>
        <v>125.05263157894737</v>
      </c>
      <c r="S2806" t="s">
        <v>8321</v>
      </c>
      <c r="T2806" t="s">
        <v>8322</v>
      </c>
    </row>
    <row r="2807" spans="1:20" ht="43.5" x14ac:dyDescent="0.3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 s="9">
        <f t="shared" si="172"/>
        <v>42521.92288194444</v>
      </c>
      <c r="K2807">
        <v>1462140537</v>
      </c>
      <c r="L2807" s="12">
        <f t="shared" si="173"/>
        <v>42491.92288194444</v>
      </c>
      <c r="M2807" t="b">
        <v>0</v>
      </c>
      <c r="N2807">
        <v>72</v>
      </c>
      <c r="O2807" t="b">
        <v>1</v>
      </c>
      <c r="P2807" t="s">
        <v>8271</v>
      </c>
      <c r="Q2807" s="10">
        <f t="shared" si="174"/>
        <v>104.4</v>
      </c>
      <c r="R2807">
        <f t="shared" si="175"/>
        <v>145</v>
      </c>
      <c r="S2807" t="s">
        <v>8321</v>
      </c>
      <c r="T2807" t="s">
        <v>8322</v>
      </c>
    </row>
    <row r="2808" spans="1:20" ht="58" x14ac:dyDescent="0.3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 s="9">
        <f t="shared" si="172"/>
        <v>41895.166666666664</v>
      </c>
      <c r="K2808">
        <v>1409336373</v>
      </c>
      <c r="L2808" s="12">
        <f t="shared" si="173"/>
        <v>41880.76357638889</v>
      </c>
      <c r="M2808" t="b">
        <v>0</v>
      </c>
      <c r="N2808">
        <v>74</v>
      </c>
      <c r="O2808" t="b">
        <v>1</v>
      </c>
      <c r="P2808" t="s">
        <v>8271</v>
      </c>
      <c r="Q2808" s="10">
        <f t="shared" si="174"/>
        <v>101.56</v>
      </c>
      <c r="R2808">
        <f t="shared" si="175"/>
        <v>137.24324324324326</v>
      </c>
      <c r="S2808" t="s">
        <v>8321</v>
      </c>
      <c r="T2808" t="s">
        <v>8322</v>
      </c>
    </row>
    <row r="2809" spans="1:20" ht="43.5" x14ac:dyDescent="0.3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 s="9">
        <f t="shared" si="172"/>
        <v>42593.165972222225</v>
      </c>
      <c r="K2809">
        <v>1468176527</v>
      </c>
      <c r="L2809" s="12">
        <f t="shared" si="173"/>
        <v>42561.783877314811</v>
      </c>
      <c r="M2809" t="b">
        <v>0</v>
      </c>
      <c r="N2809">
        <v>102</v>
      </c>
      <c r="O2809" t="b">
        <v>1</v>
      </c>
      <c r="P2809" t="s">
        <v>8271</v>
      </c>
      <c r="Q2809" s="10">
        <f t="shared" si="174"/>
        <v>101.33000000000001</v>
      </c>
      <c r="R2809">
        <f t="shared" si="175"/>
        <v>99.343137254901961</v>
      </c>
      <c r="S2809" t="s">
        <v>8321</v>
      </c>
      <c r="T2809" t="s">
        <v>8322</v>
      </c>
    </row>
    <row r="2810" spans="1:20" ht="43.5" x14ac:dyDescent="0.3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 s="9">
        <f t="shared" si="172"/>
        <v>42171.979166666672</v>
      </c>
      <c r="K2810">
        <v>1431770802</v>
      </c>
      <c r="L2810" s="12">
        <f t="shared" si="173"/>
        <v>42140.421319444446</v>
      </c>
      <c r="M2810" t="b">
        <v>0</v>
      </c>
      <c r="N2810">
        <v>8</v>
      </c>
      <c r="O2810" t="b">
        <v>0</v>
      </c>
      <c r="P2810" t="s">
        <v>8305</v>
      </c>
      <c r="Q2810" s="10">
        <f t="shared" si="174"/>
        <v>4.8099999999999996</v>
      </c>
      <c r="R2810">
        <f t="shared" si="175"/>
        <v>60.125</v>
      </c>
      <c r="S2810" t="s">
        <v>8321</v>
      </c>
      <c r="T2810" t="s">
        <v>8363</v>
      </c>
    </row>
    <row r="2811" spans="1:20" ht="43.5" x14ac:dyDescent="0.3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 s="9">
        <f t="shared" si="172"/>
        <v>42150.165972222225</v>
      </c>
      <c r="K2811">
        <v>1429881667</v>
      </c>
      <c r="L2811" s="12">
        <f t="shared" si="173"/>
        <v>42118.556331018524</v>
      </c>
      <c r="M2811" t="b">
        <v>0</v>
      </c>
      <c r="N2811">
        <v>97</v>
      </c>
      <c r="O2811" t="b">
        <v>1</v>
      </c>
      <c r="P2811" t="s">
        <v>8271</v>
      </c>
      <c r="Q2811" s="10">
        <f t="shared" si="174"/>
        <v>102.35000000000001</v>
      </c>
      <c r="R2811">
        <f t="shared" si="175"/>
        <v>105.51546391752578</v>
      </c>
      <c r="S2811" t="s">
        <v>8321</v>
      </c>
      <c r="T2811" t="s">
        <v>8322</v>
      </c>
    </row>
    <row r="2812" spans="1:20" ht="43.5" x14ac:dyDescent="0.3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 s="9">
        <f t="shared" si="172"/>
        <v>41823.167187500003</v>
      </c>
      <c r="K2812">
        <v>1401336045</v>
      </c>
      <c r="L2812" s="12">
        <f t="shared" si="173"/>
        <v>41788.167187500003</v>
      </c>
      <c r="M2812" t="b">
        <v>0</v>
      </c>
      <c r="N2812">
        <v>96</v>
      </c>
      <c r="O2812" t="b">
        <v>1</v>
      </c>
      <c r="P2812" t="s">
        <v>8305</v>
      </c>
      <c r="Q2812" s="10">
        <f t="shared" si="174"/>
        <v>102.65010000000001</v>
      </c>
      <c r="R2812">
        <f t="shared" si="175"/>
        <v>106.9271875</v>
      </c>
      <c r="S2812" t="s">
        <v>8321</v>
      </c>
      <c r="T2812" t="s">
        <v>8363</v>
      </c>
    </row>
    <row r="2813" spans="1:20" ht="43.5" x14ac:dyDescent="0.3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 s="9">
        <f t="shared" si="172"/>
        <v>42440.93105324074</v>
      </c>
      <c r="K2813">
        <v>1455142843</v>
      </c>
      <c r="L2813" s="12">
        <f t="shared" si="173"/>
        <v>42410.93105324074</v>
      </c>
      <c r="M2813" t="b">
        <v>0</v>
      </c>
      <c r="N2813">
        <v>4</v>
      </c>
      <c r="O2813" t="b">
        <v>0</v>
      </c>
      <c r="P2813" t="s">
        <v>8305</v>
      </c>
      <c r="Q2813" s="10">
        <f t="shared" si="174"/>
        <v>4.0199999999999996</v>
      </c>
      <c r="R2813">
        <f t="shared" si="175"/>
        <v>100.5</v>
      </c>
      <c r="S2813" t="s">
        <v>8321</v>
      </c>
      <c r="T2813" t="s">
        <v>8363</v>
      </c>
    </row>
    <row r="2814" spans="1:20" ht="43.5" x14ac:dyDescent="0.3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 s="9">
        <f t="shared" si="172"/>
        <v>41840.785729166666</v>
      </c>
      <c r="K2814">
        <v>1400698287</v>
      </c>
      <c r="L2814" s="12">
        <f t="shared" si="173"/>
        <v>41780.785729166666</v>
      </c>
      <c r="M2814" t="b">
        <v>1</v>
      </c>
      <c r="N2814">
        <v>34</v>
      </c>
      <c r="O2814" t="b">
        <v>0</v>
      </c>
      <c r="P2814" t="s">
        <v>8271</v>
      </c>
      <c r="Q2814" s="10">
        <f t="shared" si="174"/>
        <v>8.7200000000000006</v>
      </c>
      <c r="R2814">
        <f t="shared" si="175"/>
        <v>25.647058823529413</v>
      </c>
      <c r="S2814" t="s">
        <v>8321</v>
      </c>
      <c r="T2814" t="s">
        <v>8322</v>
      </c>
    </row>
    <row r="2815" spans="1:20" ht="43.5" x14ac:dyDescent="0.3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 s="9">
        <f t="shared" si="172"/>
        <v>42090.149027777778</v>
      </c>
      <c r="K2815">
        <v>1425270876</v>
      </c>
      <c r="L2815" s="12">
        <f t="shared" si="173"/>
        <v>42065.190694444449</v>
      </c>
      <c r="M2815" t="b">
        <v>0</v>
      </c>
      <c r="N2815">
        <v>2</v>
      </c>
      <c r="O2815" t="b">
        <v>0</v>
      </c>
      <c r="P2815" t="s">
        <v>8271</v>
      </c>
      <c r="Q2815" s="10">
        <f t="shared" si="174"/>
        <v>0.2</v>
      </c>
      <c r="R2815">
        <f t="shared" si="175"/>
        <v>10</v>
      </c>
      <c r="S2815" t="s">
        <v>8321</v>
      </c>
      <c r="T2815" t="s">
        <v>8322</v>
      </c>
    </row>
    <row r="2816" spans="1:20" ht="58" x14ac:dyDescent="0.3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 s="9">
        <f t="shared" si="172"/>
        <v>41823.17219907407</v>
      </c>
      <c r="K2816">
        <v>1401768478</v>
      </c>
      <c r="L2816" s="12">
        <f t="shared" si="173"/>
        <v>41793.17219907407</v>
      </c>
      <c r="M2816" t="b">
        <v>0</v>
      </c>
      <c r="N2816">
        <v>10</v>
      </c>
      <c r="O2816" t="b">
        <v>0</v>
      </c>
      <c r="P2816" t="s">
        <v>8305</v>
      </c>
      <c r="Q2816" s="10">
        <f t="shared" si="174"/>
        <v>15</v>
      </c>
      <c r="R2816">
        <f t="shared" si="175"/>
        <v>150</v>
      </c>
      <c r="S2816" t="s">
        <v>8321</v>
      </c>
      <c r="T2816" t="s">
        <v>8363</v>
      </c>
    </row>
    <row r="2817" spans="1:20" ht="43.5" x14ac:dyDescent="0.3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 s="9">
        <f t="shared" si="172"/>
        <v>42090.749907407408</v>
      </c>
      <c r="K2817">
        <v>1425322792</v>
      </c>
      <c r="L2817" s="12">
        <f t="shared" si="173"/>
        <v>42065.791574074072</v>
      </c>
      <c r="M2817" t="b">
        <v>0</v>
      </c>
      <c r="N2817">
        <v>0</v>
      </c>
      <c r="O2817" t="b">
        <v>0</v>
      </c>
      <c r="P2817" t="s">
        <v>8305</v>
      </c>
      <c r="Q2817" s="10">
        <f t="shared" si="174"/>
        <v>0</v>
      </c>
      <c r="R2817" t="e">
        <f t="shared" si="175"/>
        <v>#DIV/0!</v>
      </c>
      <c r="S2817" t="s">
        <v>8321</v>
      </c>
      <c r="T2817" t="s">
        <v>8363</v>
      </c>
    </row>
    <row r="2818" spans="1:20" x14ac:dyDescent="0.3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 s="9">
        <f t="shared" ref="J2818:J2881" si="176">(((I2818/60)/60)/24)+DATE(1970,1,1)</f>
        <v>41984.228032407409</v>
      </c>
      <c r="K2818">
        <v>1415683702</v>
      </c>
      <c r="L2818" s="12">
        <f t="shared" ref="L2818:L2881" si="177">(((K2818/60)/60)/24)+DATE(1970,1,1)</f>
        <v>41954.228032407409</v>
      </c>
      <c r="M2818" t="b">
        <v>0</v>
      </c>
      <c r="N2818">
        <v>0</v>
      </c>
      <c r="O2818" t="b">
        <v>0</v>
      </c>
      <c r="P2818" t="s">
        <v>8305</v>
      </c>
      <c r="Q2818" s="10">
        <f t="shared" ref="Q2818:Q2881" si="178">(E2818/D2818)*100</f>
        <v>0</v>
      </c>
      <c r="R2818" t="e">
        <f t="shared" ref="R2818:R2881" si="179">E2818/N2818</f>
        <v>#DIV/0!</v>
      </c>
      <c r="S2818" t="s">
        <v>8321</v>
      </c>
      <c r="T2818" t="s">
        <v>8363</v>
      </c>
    </row>
    <row r="2819" spans="1:20" ht="43.5" x14ac:dyDescent="0.3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 s="9">
        <f t="shared" si="176"/>
        <v>41863.775011574071</v>
      </c>
      <c r="K2819">
        <v>1406140561</v>
      </c>
      <c r="L2819" s="12">
        <f t="shared" si="177"/>
        <v>41843.775011574071</v>
      </c>
      <c r="M2819" t="b">
        <v>0</v>
      </c>
      <c r="N2819">
        <v>2</v>
      </c>
      <c r="O2819" t="b">
        <v>0</v>
      </c>
      <c r="P2819" t="s">
        <v>8271</v>
      </c>
      <c r="Q2819" s="10">
        <f t="shared" si="178"/>
        <v>1.25</v>
      </c>
      <c r="R2819">
        <f t="shared" si="179"/>
        <v>62.5</v>
      </c>
      <c r="S2819" t="s">
        <v>8321</v>
      </c>
      <c r="T2819" t="s">
        <v>8322</v>
      </c>
    </row>
    <row r="2820" spans="1:20" ht="29" x14ac:dyDescent="0.3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 s="9">
        <f t="shared" si="176"/>
        <v>42109.211111111115</v>
      </c>
      <c r="K2820">
        <v>1427866200</v>
      </c>
      <c r="L2820" s="12">
        <f t="shared" si="177"/>
        <v>42095.229166666672</v>
      </c>
      <c r="M2820" t="b">
        <v>0</v>
      </c>
      <c r="N2820">
        <v>2</v>
      </c>
      <c r="O2820" t="b">
        <v>0</v>
      </c>
      <c r="P2820" t="s">
        <v>8271</v>
      </c>
      <c r="Q2820" s="10">
        <f t="shared" si="178"/>
        <v>0.03</v>
      </c>
      <c r="R2820">
        <f t="shared" si="179"/>
        <v>1.5</v>
      </c>
      <c r="S2820" t="s">
        <v>8321</v>
      </c>
      <c r="T2820" t="s">
        <v>8322</v>
      </c>
    </row>
    <row r="2821" spans="1:20" ht="43.5" x14ac:dyDescent="0.3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 s="9">
        <f t="shared" si="176"/>
        <v>42338.252881944441</v>
      </c>
      <c r="K2821">
        <v>1446267849</v>
      </c>
      <c r="L2821" s="12">
        <f t="shared" si="177"/>
        <v>42308.211215277777</v>
      </c>
      <c r="M2821" t="b">
        <v>0</v>
      </c>
      <c r="N2821">
        <v>7</v>
      </c>
      <c r="O2821" t="b">
        <v>0</v>
      </c>
      <c r="P2821" t="s">
        <v>8271</v>
      </c>
      <c r="Q2821" s="10">
        <f t="shared" si="178"/>
        <v>10</v>
      </c>
      <c r="R2821">
        <f t="shared" si="179"/>
        <v>142.85714285714286</v>
      </c>
      <c r="S2821" t="s">
        <v>8321</v>
      </c>
      <c r="T2821" t="s">
        <v>8322</v>
      </c>
    </row>
    <row r="2822" spans="1:20" ht="43.5" x14ac:dyDescent="0.3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 s="9">
        <f t="shared" si="176"/>
        <v>42461.25</v>
      </c>
      <c r="K2822">
        <v>1457078868</v>
      </c>
      <c r="L2822" s="12">
        <f t="shared" si="177"/>
        <v>42433.338749999995</v>
      </c>
      <c r="M2822" t="b">
        <v>0</v>
      </c>
      <c r="N2822">
        <v>0</v>
      </c>
      <c r="O2822" t="b">
        <v>0</v>
      </c>
      <c r="P2822" t="s">
        <v>8271</v>
      </c>
      <c r="Q2822" s="10">
        <f t="shared" si="178"/>
        <v>0</v>
      </c>
      <c r="R2822" t="e">
        <f t="shared" si="179"/>
        <v>#DIV/0!</v>
      </c>
      <c r="S2822" t="s">
        <v>8321</v>
      </c>
      <c r="T2822" t="s">
        <v>8322</v>
      </c>
    </row>
    <row r="2823" spans="1:20" ht="58" x14ac:dyDescent="0.3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 s="9">
        <f t="shared" si="176"/>
        <v>42046.120613425926</v>
      </c>
      <c r="K2823">
        <v>1421031221</v>
      </c>
      <c r="L2823" s="12">
        <f t="shared" si="177"/>
        <v>42016.120613425926</v>
      </c>
      <c r="M2823" t="b">
        <v>0</v>
      </c>
      <c r="N2823">
        <v>32</v>
      </c>
      <c r="O2823" t="b">
        <v>0</v>
      </c>
      <c r="P2823" t="s">
        <v>8271</v>
      </c>
      <c r="Q2823" s="10">
        <f t="shared" si="178"/>
        <v>15.770000000000001</v>
      </c>
      <c r="R2823">
        <f t="shared" si="179"/>
        <v>49.28125</v>
      </c>
      <c r="S2823" t="s">
        <v>8321</v>
      </c>
      <c r="T2823" t="s">
        <v>8322</v>
      </c>
    </row>
    <row r="2824" spans="1:20" ht="58" x14ac:dyDescent="0.3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 s="9">
        <f t="shared" si="176"/>
        <v>42326.195798611108</v>
      </c>
      <c r="K2824">
        <v>1445226117</v>
      </c>
      <c r="L2824" s="12">
        <f t="shared" si="177"/>
        <v>42296.154131944444</v>
      </c>
      <c r="M2824" t="b">
        <v>0</v>
      </c>
      <c r="N2824">
        <v>0</v>
      </c>
      <c r="O2824" t="b">
        <v>0</v>
      </c>
      <c r="P2824" t="s">
        <v>8271</v>
      </c>
      <c r="Q2824" s="10">
        <f t="shared" si="178"/>
        <v>0</v>
      </c>
      <c r="R2824" t="e">
        <f t="shared" si="179"/>
        <v>#DIV/0!</v>
      </c>
      <c r="S2824" t="s">
        <v>8321</v>
      </c>
      <c r="T2824" t="s">
        <v>8322</v>
      </c>
    </row>
    <row r="2825" spans="1:20" ht="43.5" x14ac:dyDescent="0.3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 s="9">
        <f t="shared" si="176"/>
        <v>42349.982164351852</v>
      </c>
      <c r="K2825">
        <v>1444689259</v>
      </c>
      <c r="L2825" s="12">
        <f t="shared" si="177"/>
        <v>42289.94049768518</v>
      </c>
      <c r="M2825" t="b">
        <v>0</v>
      </c>
      <c r="N2825">
        <v>9</v>
      </c>
      <c r="O2825" t="b">
        <v>0</v>
      </c>
      <c r="P2825" t="s">
        <v>8271</v>
      </c>
      <c r="Q2825" s="10">
        <f t="shared" si="178"/>
        <v>5.41</v>
      </c>
      <c r="R2825">
        <f t="shared" si="179"/>
        <v>60.111111111111114</v>
      </c>
      <c r="S2825" t="s">
        <v>8321</v>
      </c>
      <c r="T2825" t="s">
        <v>8322</v>
      </c>
    </row>
    <row r="2826" spans="1:20" ht="43.5" x14ac:dyDescent="0.3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 s="9">
        <f t="shared" si="176"/>
        <v>41886.672152777777</v>
      </c>
      <c r="K2826">
        <v>1407254874</v>
      </c>
      <c r="L2826" s="12">
        <f t="shared" si="177"/>
        <v>41856.672152777777</v>
      </c>
      <c r="M2826" t="b">
        <v>0</v>
      </c>
      <c r="N2826">
        <v>2</v>
      </c>
      <c r="O2826" t="b">
        <v>0</v>
      </c>
      <c r="P2826" t="s">
        <v>8271</v>
      </c>
      <c r="Q2826" s="10">
        <f t="shared" si="178"/>
        <v>1.05</v>
      </c>
      <c r="R2826">
        <f t="shared" si="179"/>
        <v>52.5</v>
      </c>
      <c r="S2826" t="s">
        <v>8321</v>
      </c>
      <c r="T2826" t="s">
        <v>8322</v>
      </c>
    </row>
    <row r="2827" spans="1:20" ht="29" x14ac:dyDescent="0.3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 s="9">
        <f t="shared" si="176"/>
        <v>41933.882951388885</v>
      </c>
      <c r="K2827">
        <v>1411333887</v>
      </c>
      <c r="L2827" s="12">
        <f t="shared" si="177"/>
        <v>41903.882951388885</v>
      </c>
      <c r="M2827" t="b">
        <v>0</v>
      </c>
      <c r="N2827">
        <v>25</v>
      </c>
      <c r="O2827" t="b">
        <v>0</v>
      </c>
      <c r="P2827" t="s">
        <v>8271</v>
      </c>
      <c r="Q2827" s="10">
        <f t="shared" si="178"/>
        <v>36.85</v>
      </c>
      <c r="R2827">
        <f t="shared" si="179"/>
        <v>147.4</v>
      </c>
      <c r="S2827" t="s">
        <v>8321</v>
      </c>
      <c r="T2827" t="s">
        <v>8322</v>
      </c>
    </row>
    <row r="2828" spans="1:20" ht="43.5" x14ac:dyDescent="0.3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 s="9">
        <f t="shared" si="176"/>
        <v>42024.802777777775</v>
      </c>
      <c r="K2828">
        <v>1419213664</v>
      </c>
      <c r="L2828" s="12">
        <f t="shared" si="177"/>
        <v>41995.084074074075</v>
      </c>
      <c r="M2828" t="b">
        <v>0</v>
      </c>
      <c r="N2828">
        <v>3</v>
      </c>
      <c r="O2828" t="b">
        <v>0</v>
      </c>
      <c r="P2828" t="s">
        <v>8271</v>
      </c>
      <c r="Q2828" s="10">
        <f t="shared" si="178"/>
        <v>0.21</v>
      </c>
      <c r="R2828">
        <f t="shared" si="179"/>
        <v>7</v>
      </c>
      <c r="S2828" t="s">
        <v>8321</v>
      </c>
      <c r="T2828" t="s">
        <v>8322</v>
      </c>
    </row>
    <row r="2829" spans="1:20" ht="43.5" x14ac:dyDescent="0.3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 s="9">
        <f t="shared" si="176"/>
        <v>41898.125</v>
      </c>
      <c r="K2829">
        <v>1408116152</v>
      </c>
      <c r="L2829" s="12">
        <f t="shared" si="177"/>
        <v>41866.640648148146</v>
      </c>
      <c r="M2829" t="b">
        <v>0</v>
      </c>
      <c r="N2829">
        <v>7</v>
      </c>
      <c r="O2829" t="b">
        <v>0</v>
      </c>
      <c r="P2829" t="s">
        <v>8271</v>
      </c>
      <c r="Q2829" s="10">
        <f t="shared" si="178"/>
        <v>2.5</v>
      </c>
      <c r="R2829">
        <f t="shared" si="179"/>
        <v>35.714285714285715</v>
      </c>
      <c r="S2829" t="s">
        <v>8321</v>
      </c>
      <c r="T2829" t="s">
        <v>8322</v>
      </c>
    </row>
    <row r="2830" spans="1:20" ht="58" x14ac:dyDescent="0.3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 s="9">
        <f t="shared" si="176"/>
        <v>41813.666666666664</v>
      </c>
      <c r="K2830">
        <v>1400604056</v>
      </c>
      <c r="L2830" s="12">
        <f t="shared" si="177"/>
        <v>41779.695092592592</v>
      </c>
      <c r="M2830" t="b">
        <v>0</v>
      </c>
      <c r="N2830">
        <v>5</v>
      </c>
      <c r="O2830" t="b">
        <v>0</v>
      </c>
      <c r="P2830" t="s">
        <v>8271</v>
      </c>
      <c r="Q2830" s="10">
        <f t="shared" si="178"/>
        <v>2.85</v>
      </c>
      <c r="R2830">
        <f t="shared" si="179"/>
        <v>57</v>
      </c>
      <c r="S2830" t="s">
        <v>8321</v>
      </c>
      <c r="T2830" t="s">
        <v>8322</v>
      </c>
    </row>
    <row r="2831" spans="1:20" ht="43.5" x14ac:dyDescent="0.3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 s="9">
        <f t="shared" si="176"/>
        <v>42400.996527777781</v>
      </c>
      <c r="K2831">
        <v>1449431237</v>
      </c>
      <c r="L2831" s="12">
        <f t="shared" si="177"/>
        <v>42344.824502314819</v>
      </c>
      <c r="M2831" t="b">
        <v>0</v>
      </c>
      <c r="N2831">
        <v>0</v>
      </c>
      <c r="O2831" t="b">
        <v>0</v>
      </c>
      <c r="P2831" t="s">
        <v>8271</v>
      </c>
      <c r="Q2831" s="10">
        <f t="shared" si="178"/>
        <v>0</v>
      </c>
      <c r="R2831" t="e">
        <f t="shared" si="179"/>
        <v>#DIV/0!</v>
      </c>
      <c r="S2831" t="s">
        <v>8321</v>
      </c>
      <c r="T2831" t="s">
        <v>8322</v>
      </c>
    </row>
    <row r="2832" spans="1:20" ht="29" x14ac:dyDescent="0.3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 s="9">
        <f t="shared" si="176"/>
        <v>42795.791666666672</v>
      </c>
      <c r="K2832">
        <v>1485213921</v>
      </c>
      <c r="L2832" s="12">
        <f t="shared" si="177"/>
        <v>42758.975937499999</v>
      </c>
      <c r="M2832" t="b">
        <v>0</v>
      </c>
      <c r="N2832">
        <v>131</v>
      </c>
      <c r="O2832" t="b">
        <v>1</v>
      </c>
      <c r="P2832" t="s">
        <v>8285</v>
      </c>
      <c r="Q2832" s="10">
        <f t="shared" si="178"/>
        <v>123.48756218905473</v>
      </c>
      <c r="R2832">
        <f t="shared" si="179"/>
        <v>94.736641221374043</v>
      </c>
      <c r="S2832" t="s">
        <v>8342</v>
      </c>
      <c r="T2832" t="s">
        <v>8343</v>
      </c>
    </row>
    <row r="2833" spans="1:20" ht="58" x14ac:dyDescent="0.3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 s="9">
        <f t="shared" si="176"/>
        <v>42762.060277777782</v>
      </c>
      <c r="K2833">
        <v>1482888408</v>
      </c>
      <c r="L2833" s="12">
        <f t="shared" si="177"/>
        <v>42732.060277777782</v>
      </c>
      <c r="M2833" t="b">
        <v>0</v>
      </c>
      <c r="N2833">
        <v>0</v>
      </c>
      <c r="O2833" t="b">
        <v>0</v>
      </c>
      <c r="P2833" t="s">
        <v>8273</v>
      </c>
      <c r="Q2833" s="10">
        <f t="shared" si="178"/>
        <v>0</v>
      </c>
      <c r="R2833" t="e">
        <f t="shared" si="179"/>
        <v>#DIV/0!</v>
      </c>
      <c r="S2833" t="s">
        <v>8323</v>
      </c>
      <c r="T2833" t="s">
        <v>8325</v>
      </c>
    </row>
    <row r="2834" spans="1:20" ht="29" x14ac:dyDescent="0.3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 s="9">
        <f t="shared" si="176"/>
        <v>42796.600497685184</v>
      </c>
      <c r="K2834">
        <v>1485872683</v>
      </c>
      <c r="L2834" s="12">
        <f t="shared" si="177"/>
        <v>42766.600497685184</v>
      </c>
      <c r="M2834" t="b">
        <v>0</v>
      </c>
      <c r="N2834">
        <v>79</v>
      </c>
      <c r="O2834" t="b">
        <v>1</v>
      </c>
      <c r="P2834" t="s">
        <v>8265</v>
      </c>
      <c r="Q2834" s="10">
        <f t="shared" si="178"/>
        <v>142.60827250608273</v>
      </c>
      <c r="R2834">
        <f t="shared" si="179"/>
        <v>185.48101265822785</v>
      </c>
      <c r="S2834" t="s">
        <v>8314</v>
      </c>
      <c r="T2834" t="s">
        <v>8315</v>
      </c>
    </row>
    <row r="2835" spans="1:20" ht="43.5" x14ac:dyDescent="0.3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 s="9">
        <f t="shared" si="176"/>
        <v>41372.189583333333</v>
      </c>
      <c r="K2835">
        <v>1364426260</v>
      </c>
      <c r="L2835" s="12">
        <f t="shared" si="177"/>
        <v>41360.970601851855</v>
      </c>
      <c r="M2835" t="b">
        <v>0</v>
      </c>
      <c r="N2835">
        <v>52</v>
      </c>
      <c r="O2835" t="b">
        <v>1</v>
      </c>
      <c r="P2835" t="s">
        <v>8269</v>
      </c>
      <c r="Q2835" s="10">
        <f t="shared" si="178"/>
        <v>100.24761904761905</v>
      </c>
      <c r="R2835">
        <f t="shared" si="179"/>
        <v>202.42307692307693</v>
      </c>
      <c r="S2835" t="s">
        <v>8314</v>
      </c>
      <c r="T2835" t="s">
        <v>8319</v>
      </c>
    </row>
    <row r="2836" spans="1:20" ht="43.5" x14ac:dyDescent="0.3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 s="9">
        <f t="shared" si="176"/>
        <v>42067.083564814813</v>
      </c>
      <c r="K2836">
        <v>1422842420</v>
      </c>
      <c r="L2836" s="12">
        <f t="shared" si="177"/>
        <v>42037.083564814813</v>
      </c>
      <c r="M2836" t="b">
        <v>0</v>
      </c>
      <c r="N2836">
        <v>16</v>
      </c>
      <c r="O2836" t="b">
        <v>0</v>
      </c>
      <c r="P2836" t="s">
        <v>8270</v>
      </c>
      <c r="Q2836" s="10">
        <f t="shared" si="178"/>
        <v>7.2952380952380951</v>
      </c>
      <c r="R2836">
        <f t="shared" si="179"/>
        <v>47.875</v>
      </c>
      <c r="S2836" t="s">
        <v>8314</v>
      </c>
      <c r="T2836" t="s">
        <v>8320</v>
      </c>
    </row>
    <row r="2837" spans="1:20" ht="43.5" x14ac:dyDescent="0.3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 s="9">
        <f t="shared" si="176"/>
        <v>42368.701504629629</v>
      </c>
      <c r="K2837">
        <v>1449075010</v>
      </c>
      <c r="L2837" s="12">
        <f t="shared" si="177"/>
        <v>42340.701504629629</v>
      </c>
      <c r="M2837" t="b">
        <v>0</v>
      </c>
      <c r="N2837">
        <v>12</v>
      </c>
      <c r="O2837" t="b">
        <v>0</v>
      </c>
      <c r="P2837" t="s">
        <v>8282</v>
      </c>
      <c r="Q2837" s="10">
        <f t="shared" si="178"/>
        <v>5.7238095238095239</v>
      </c>
      <c r="R2837">
        <f t="shared" si="179"/>
        <v>50.083333333333336</v>
      </c>
      <c r="S2837" t="s">
        <v>8337</v>
      </c>
      <c r="T2837" t="s">
        <v>8338</v>
      </c>
    </row>
    <row r="2838" spans="1:20" ht="43.5" x14ac:dyDescent="0.3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 s="9">
        <f t="shared" si="176"/>
        <v>41759.208333333336</v>
      </c>
      <c r="K2838">
        <v>1396371612</v>
      </c>
      <c r="L2838" s="12">
        <f t="shared" si="177"/>
        <v>41730.708472222221</v>
      </c>
      <c r="M2838" t="b">
        <v>1</v>
      </c>
      <c r="N2838">
        <v>100</v>
      </c>
      <c r="O2838" t="b">
        <v>1</v>
      </c>
      <c r="P2838" t="s">
        <v>8301</v>
      </c>
      <c r="Q2838" s="10">
        <f t="shared" si="178"/>
        <v>102</v>
      </c>
      <c r="R2838">
        <f t="shared" si="179"/>
        <v>107.1</v>
      </c>
      <c r="S2838" t="s">
        <v>8323</v>
      </c>
      <c r="T2838" t="s">
        <v>8359</v>
      </c>
    </row>
    <row r="2839" spans="1:20" ht="43.5" x14ac:dyDescent="0.3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 s="9">
        <f t="shared" si="176"/>
        <v>42068.166666666672</v>
      </c>
      <c r="K2839">
        <v>1422916261</v>
      </c>
      <c r="L2839" s="12">
        <f t="shared" si="177"/>
        <v>42037.938206018516</v>
      </c>
      <c r="M2839" t="b">
        <v>0</v>
      </c>
      <c r="N2839">
        <v>197</v>
      </c>
      <c r="O2839" t="b">
        <v>1</v>
      </c>
      <c r="P2839" t="s">
        <v>8271</v>
      </c>
      <c r="Q2839" s="10">
        <f t="shared" si="178"/>
        <v>105.19047619047619</v>
      </c>
      <c r="R2839">
        <f t="shared" si="179"/>
        <v>56.065989847715734</v>
      </c>
      <c r="S2839" t="s">
        <v>8321</v>
      </c>
      <c r="T2839" t="s">
        <v>8322</v>
      </c>
    </row>
    <row r="2840" spans="1:20" ht="43.5" x14ac:dyDescent="0.3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 s="9">
        <f t="shared" si="176"/>
        <v>42204.224432870367</v>
      </c>
      <c r="K2840">
        <v>1433395391</v>
      </c>
      <c r="L2840" s="12">
        <f t="shared" si="177"/>
        <v>42159.224432870367</v>
      </c>
      <c r="M2840" t="b">
        <v>1</v>
      </c>
      <c r="N2840">
        <v>9</v>
      </c>
      <c r="O2840" t="b">
        <v>0</v>
      </c>
      <c r="P2840" t="s">
        <v>8271</v>
      </c>
      <c r="Q2840" s="10">
        <f t="shared" si="178"/>
        <v>16.161904761904761</v>
      </c>
      <c r="R2840">
        <f t="shared" si="179"/>
        <v>188.55555555555554</v>
      </c>
      <c r="S2840" t="s">
        <v>8321</v>
      </c>
      <c r="T2840" t="s">
        <v>8322</v>
      </c>
    </row>
    <row r="2841" spans="1:20" ht="43.5" x14ac:dyDescent="0.3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 s="9">
        <f t="shared" si="176"/>
        <v>42829.21876157407</v>
      </c>
      <c r="K2841">
        <v>1488694501</v>
      </c>
      <c r="L2841" s="12">
        <f t="shared" si="177"/>
        <v>42799.260428240741</v>
      </c>
      <c r="M2841" t="b">
        <v>0</v>
      </c>
      <c r="N2841">
        <v>64</v>
      </c>
      <c r="O2841" t="b">
        <v>0</v>
      </c>
      <c r="P2841" t="s">
        <v>8298</v>
      </c>
      <c r="Q2841" s="10">
        <f t="shared" si="178"/>
        <v>39.120962394619681</v>
      </c>
      <c r="R2841">
        <f t="shared" si="179"/>
        <v>64.53125</v>
      </c>
      <c r="S2841" t="s">
        <v>8340</v>
      </c>
      <c r="T2841" t="s">
        <v>8356</v>
      </c>
    </row>
    <row r="2842" spans="1:20" ht="58" x14ac:dyDescent="0.3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 s="9">
        <f t="shared" si="176"/>
        <v>41918.674826388888</v>
      </c>
      <c r="K2842">
        <v>1410019905</v>
      </c>
      <c r="L2842" s="12">
        <f t="shared" si="177"/>
        <v>41888.674826388888</v>
      </c>
      <c r="M2842" t="b">
        <v>0</v>
      </c>
      <c r="N2842">
        <v>118</v>
      </c>
      <c r="O2842" t="b">
        <v>1</v>
      </c>
      <c r="P2842" t="s">
        <v>8303</v>
      </c>
      <c r="Q2842" s="10">
        <f t="shared" si="178"/>
        <v>120.49622641509434</v>
      </c>
      <c r="R2842">
        <f t="shared" si="179"/>
        <v>108.24237288135593</v>
      </c>
      <c r="S2842" t="s">
        <v>8321</v>
      </c>
      <c r="T2842" t="s">
        <v>8361</v>
      </c>
    </row>
    <row r="2843" spans="1:20" ht="43.5" x14ac:dyDescent="0.3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 s="9">
        <f t="shared" si="176"/>
        <v>42226.928668981483</v>
      </c>
      <c r="K2843">
        <v>1436653037</v>
      </c>
      <c r="L2843" s="12">
        <f t="shared" si="177"/>
        <v>42196.928668981483</v>
      </c>
      <c r="M2843" t="b">
        <v>0</v>
      </c>
      <c r="N2843">
        <v>119</v>
      </c>
      <c r="O2843" t="b">
        <v>1</v>
      </c>
      <c r="P2843" t="s">
        <v>8265</v>
      </c>
      <c r="Q2843" s="10">
        <f t="shared" si="178"/>
        <v>128.0181818181818</v>
      </c>
      <c r="R2843">
        <f t="shared" si="179"/>
        <v>118.33613445378151</v>
      </c>
      <c r="S2843" t="s">
        <v>8314</v>
      </c>
      <c r="T2843" t="s">
        <v>8315</v>
      </c>
    </row>
    <row r="2844" spans="1:20" ht="43.5" x14ac:dyDescent="0.3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 s="9">
        <f t="shared" si="176"/>
        <v>41854.485868055555</v>
      </c>
      <c r="K2844">
        <v>1404560379</v>
      </c>
      <c r="L2844" s="12">
        <f t="shared" si="177"/>
        <v>41825.485868055555</v>
      </c>
      <c r="M2844" t="b">
        <v>1</v>
      </c>
      <c r="N2844">
        <v>39</v>
      </c>
      <c r="O2844" t="b">
        <v>0</v>
      </c>
      <c r="P2844" t="s">
        <v>8285</v>
      </c>
      <c r="Q2844" s="10">
        <f t="shared" si="178"/>
        <v>19.600000000000001</v>
      </c>
      <c r="R2844">
        <f t="shared" si="179"/>
        <v>55.282051282051285</v>
      </c>
      <c r="S2844" t="s">
        <v>8342</v>
      </c>
      <c r="T2844" t="s">
        <v>8343</v>
      </c>
    </row>
    <row r="2845" spans="1:20" ht="43.5" x14ac:dyDescent="0.3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 s="9">
        <f t="shared" si="176"/>
        <v>42615.691898148143</v>
      </c>
      <c r="K2845">
        <v>1470242180</v>
      </c>
      <c r="L2845" s="12">
        <f t="shared" si="177"/>
        <v>42585.691898148143</v>
      </c>
      <c r="M2845" t="b">
        <v>1</v>
      </c>
      <c r="N2845">
        <v>38</v>
      </c>
      <c r="O2845" t="b">
        <v>0</v>
      </c>
      <c r="P2845" t="s">
        <v>8285</v>
      </c>
      <c r="Q2845" s="10">
        <f t="shared" si="178"/>
        <v>36.236363636363642</v>
      </c>
      <c r="R2845">
        <f t="shared" si="179"/>
        <v>104.89473684210526</v>
      </c>
      <c r="S2845" t="s">
        <v>8342</v>
      </c>
      <c r="T2845" t="s">
        <v>8343</v>
      </c>
    </row>
    <row r="2846" spans="1:20" ht="43.5" x14ac:dyDescent="0.3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 s="9">
        <f t="shared" si="176"/>
        <v>42274.776666666665</v>
      </c>
      <c r="K2846">
        <v>1440787104</v>
      </c>
      <c r="L2846" s="12">
        <f t="shared" si="177"/>
        <v>42244.776666666665</v>
      </c>
      <c r="M2846" t="b">
        <v>0</v>
      </c>
      <c r="N2846">
        <v>7</v>
      </c>
      <c r="O2846" t="b">
        <v>0</v>
      </c>
      <c r="P2846" t="s">
        <v>8299</v>
      </c>
      <c r="Q2846" s="10">
        <f t="shared" si="178"/>
        <v>2.5545454545454547</v>
      </c>
      <c r="R2846">
        <f t="shared" si="179"/>
        <v>40.142857142857146</v>
      </c>
      <c r="S2846" t="s">
        <v>8340</v>
      </c>
      <c r="T2846" t="s">
        <v>8357</v>
      </c>
    </row>
    <row r="2847" spans="1:20" ht="58" x14ac:dyDescent="0.3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 s="9">
        <f t="shared" si="176"/>
        <v>41758.712754629632</v>
      </c>
      <c r="K2847">
        <v>1396026382</v>
      </c>
      <c r="L2847" s="12">
        <f t="shared" si="177"/>
        <v>41726.712754629632</v>
      </c>
      <c r="M2847" t="b">
        <v>1</v>
      </c>
      <c r="N2847">
        <v>385</v>
      </c>
      <c r="O2847" t="b">
        <v>1</v>
      </c>
      <c r="P2847" t="s">
        <v>8301</v>
      </c>
      <c r="Q2847" s="10">
        <f t="shared" si="178"/>
        <v>110.05454545454545</v>
      </c>
      <c r="R2847">
        <f t="shared" si="179"/>
        <v>31.444155844155844</v>
      </c>
      <c r="S2847" t="s">
        <v>8323</v>
      </c>
      <c r="T2847" t="s">
        <v>8359</v>
      </c>
    </row>
    <row r="2848" spans="1:20" ht="58" x14ac:dyDescent="0.3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 s="9">
        <f t="shared" si="176"/>
        <v>42737.957638888889</v>
      </c>
      <c r="K2848">
        <v>1480493014</v>
      </c>
      <c r="L2848" s="12">
        <f t="shared" si="177"/>
        <v>42704.335810185185</v>
      </c>
      <c r="M2848" t="b">
        <v>1</v>
      </c>
      <c r="N2848">
        <v>3663</v>
      </c>
      <c r="O2848" t="b">
        <v>1</v>
      </c>
      <c r="P2848" t="s">
        <v>8301</v>
      </c>
      <c r="Q2848" s="10">
        <f t="shared" si="178"/>
        <v>2790.6363636363635</v>
      </c>
      <c r="R2848">
        <f t="shared" si="179"/>
        <v>83.802893802893806</v>
      </c>
      <c r="S2848" t="s">
        <v>8323</v>
      </c>
      <c r="T2848" t="s">
        <v>8359</v>
      </c>
    </row>
    <row r="2849" spans="1:20" ht="43.5" x14ac:dyDescent="0.3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 s="9">
        <f t="shared" si="176"/>
        <v>42675.121921296297</v>
      </c>
      <c r="K2849">
        <v>1472784934</v>
      </c>
      <c r="L2849" s="12">
        <f t="shared" si="177"/>
        <v>42615.121921296297</v>
      </c>
      <c r="M2849" t="b">
        <v>0</v>
      </c>
      <c r="N2849">
        <v>9</v>
      </c>
      <c r="O2849" t="b">
        <v>0</v>
      </c>
      <c r="P2849" t="s">
        <v>8303</v>
      </c>
      <c r="Q2849" s="10">
        <f t="shared" si="178"/>
        <v>4.7363636363636363</v>
      </c>
      <c r="R2849">
        <f t="shared" si="179"/>
        <v>57.888888888888886</v>
      </c>
      <c r="S2849" t="s">
        <v>8321</v>
      </c>
      <c r="T2849" t="s">
        <v>8361</v>
      </c>
    </row>
    <row r="2850" spans="1:20" ht="58" x14ac:dyDescent="0.3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 s="9">
        <f t="shared" si="176"/>
        <v>42212.062476851846</v>
      </c>
      <c r="K2850">
        <v>1435368598</v>
      </c>
      <c r="L2850" s="12">
        <f t="shared" si="177"/>
        <v>42182.062476851846</v>
      </c>
      <c r="M2850" t="b">
        <v>0</v>
      </c>
      <c r="N2850">
        <v>0</v>
      </c>
      <c r="O2850" t="b">
        <v>0</v>
      </c>
      <c r="P2850" t="s">
        <v>8305</v>
      </c>
      <c r="Q2850" s="10">
        <f t="shared" si="178"/>
        <v>0</v>
      </c>
      <c r="R2850" t="e">
        <f t="shared" si="179"/>
        <v>#DIV/0!</v>
      </c>
      <c r="S2850" t="s">
        <v>8321</v>
      </c>
      <c r="T2850" t="s">
        <v>8363</v>
      </c>
    </row>
    <row r="2851" spans="1:20" ht="29" x14ac:dyDescent="0.3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 s="9">
        <f t="shared" si="176"/>
        <v>42133.884930555556</v>
      </c>
      <c r="K2851">
        <v>1428614058</v>
      </c>
      <c r="L2851" s="12">
        <f t="shared" si="177"/>
        <v>42103.884930555556</v>
      </c>
      <c r="M2851" t="b">
        <v>0</v>
      </c>
      <c r="N2851">
        <v>20</v>
      </c>
      <c r="O2851" t="b">
        <v>0</v>
      </c>
      <c r="P2851" t="s">
        <v>8271</v>
      </c>
      <c r="Q2851" s="10">
        <f t="shared" si="178"/>
        <v>16.254545454545454</v>
      </c>
      <c r="R2851">
        <f t="shared" si="179"/>
        <v>89.4</v>
      </c>
      <c r="S2851" t="s">
        <v>8321</v>
      </c>
      <c r="T2851" t="s">
        <v>8322</v>
      </c>
    </row>
    <row r="2852" spans="1:20" ht="43.5" x14ac:dyDescent="0.3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 s="9">
        <f t="shared" si="176"/>
        <v>41779.290972222225</v>
      </c>
      <c r="K2852">
        <v>1397854356</v>
      </c>
      <c r="L2852" s="12">
        <f t="shared" si="177"/>
        <v>41747.86986111111</v>
      </c>
      <c r="M2852" t="b">
        <v>0</v>
      </c>
      <c r="N2852">
        <v>46</v>
      </c>
      <c r="O2852" t="b">
        <v>0</v>
      </c>
      <c r="P2852" t="s">
        <v>8271</v>
      </c>
      <c r="Q2852" s="10">
        <f t="shared" si="178"/>
        <v>34.802513464991023</v>
      </c>
      <c r="R2852">
        <f t="shared" si="179"/>
        <v>84.282608695652172</v>
      </c>
      <c r="S2852" t="s">
        <v>8321</v>
      </c>
      <c r="T2852" t="s">
        <v>8322</v>
      </c>
    </row>
    <row r="2853" spans="1:20" ht="58" x14ac:dyDescent="0.3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 s="9">
        <f t="shared" si="176"/>
        <v>42662.443368055552</v>
      </c>
      <c r="K2853">
        <v>1474281507</v>
      </c>
      <c r="L2853" s="12">
        <f t="shared" si="177"/>
        <v>42632.443368055552</v>
      </c>
      <c r="M2853" t="b">
        <v>0</v>
      </c>
      <c r="N2853">
        <v>4</v>
      </c>
      <c r="O2853" t="b">
        <v>0</v>
      </c>
      <c r="P2853" t="s">
        <v>8272</v>
      </c>
      <c r="Q2853" s="10">
        <f t="shared" si="178"/>
        <v>0.7155635062611807</v>
      </c>
      <c r="R2853">
        <f t="shared" si="179"/>
        <v>20</v>
      </c>
      <c r="S2853" t="s">
        <v>8323</v>
      </c>
      <c r="T2853" t="s">
        <v>8324</v>
      </c>
    </row>
    <row r="2854" spans="1:20" ht="43.5" x14ac:dyDescent="0.3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 s="9">
        <f t="shared" si="176"/>
        <v>42389.725243055553</v>
      </c>
      <c r="K2854">
        <v>1450718661</v>
      </c>
      <c r="L2854" s="12">
        <f t="shared" si="177"/>
        <v>42359.725243055553</v>
      </c>
      <c r="M2854" t="b">
        <v>0</v>
      </c>
      <c r="N2854">
        <v>1</v>
      </c>
      <c r="O2854" t="b">
        <v>0</v>
      </c>
      <c r="P2854" t="s">
        <v>8271</v>
      </c>
      <c r="Q2854" s="10">
        <f t="shared" si="178"/>
        <v>0.2589285714285714</v>
      </c>
      <c r="R2854">
        <f t="shared" si="179"/>
        <v>29</v>
      </c>
      <c r="S2854" t="s">
        <v>8321</v>
      </c>
      <c r="T2854" t="s">
        <v>8322</v>
      </c>
    </row>
    <row r="2855" spans="1:20" ht="43.5" x14ac:dyDescent="0.3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 s="9">
        <f t="shared" si="176"/>
        <v>42790.498935185184</v>
      </c>
      <c r="K2855">
        <v>1485345508</v>
      </c>
      <c r="L2855" s="12">
        <f t="shared" si="177"/>
        <v>42760.498935185184</v>
      </c>
      <c r="M2855" t="b">
        <v>1</v>
      </c>
      <c r="N2855">
        <v>167</v>
      </c>
      <c r="O2855" t="b">
        <v>1</v>
      </c>
      <c r="P2855" t="s">
        <v>8269</v>
      </c>
      <c r="Q2855" s="10">
        <f t="shared" si="178"/>
        <v>106.63570159857905</v>
      </c>
      <c r="R2855">
        <f t="shared" si="179"/>
        <v>71.899281437125751</v>
      </c>
      <c r="S2855" t="s">
        <v>8314</v>
      </c>
      <c r="T2855" t="s">
        <v>8319</v>
      </c>
    </row>
    <row r="2856" spans="1:20" ht="43.5" x14ac:dyDescent="0.3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 s="9">
        <f t="shared" si="176"/>
        <v>42292.882731481484</v>
      </c>
      <c r="K2856">
        <v>1441919468</v>
      </c>
      <c r="L2856" s="12">
        <f t="shared" si="177"/>
        <v>42257.882731481484</v>
      </c>
      <c r="M2856" t="b">
        <v>0</v>
      </c>
      <c r="N2856">
        <v>35</v>
      </c>
      <c r="O2856" t="b">
        <v>0</v>
      </c>
      <c r="P2856" t="s">
        <v>8273</v>
      </c>
      <c r="Q2856" s="10">
        <f t="shared" si="178"/>
        <v>111.99130434782609</v>
      </c>
      <c r="R2856">
        <f t="shared" si="179"/>
        <v>367.97142857142859</v>
      </c>
      <c r="S2856" t="s">
        <v>8323</v>
      </c>
      <c r="T2856" t="s">
        <v>8325</v>
      </c>
    </row>
    <row r="2857" spans="1:20" ht="43.5" x14ac:dyDescent="0.3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 s="9">
        <f t="shared" si="176"/>
        <v>42072.909270833334</v>
      </c>
      <c r="K2857">
        <v>1422917361</v>
      </c>
      <c r="L2857" s="12">
        <f t="shared" si="177"/>
        <v>42037.950937500005</v>
      </c>
      <c r="M2857" t="b">
        <v>0</v>
      </c>
      <c r="N2857">
        <v>84</v>
      </c>
      <c r="O2857" t="b">
        <v>1</v>
      </c>
      <c r="P2857" t="s">
        <v>8301</v>
      </c>
      <c r="Q2857" s="10">
        <f t="shared" si="178"/>
        <v>100</v>
      </c>
      <c r="R2857">
        <f t="shared" si="179"/>
        <v>136.9047619047619</v>
      </c>
      <c r="S2857" t="s">
        <v>8323</v>
      </c>
      <c r="T2857" t="s">
        <v>8359</v>
      </c>
    </row>
    <row r="2858" spans="1:20" ht="43.5" x14ac:dyDescent="0.3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 s="9">
        <f t="shared" si="176"/>
        <v>42103.979988425926</v>
      </c>
      <c r="K2858">
        <v>1426203071</v>
      </c>
      <c r="L2858" s="12">
        <f t="shared" si="177"/>
        <v>42075.979988425926</v>
      </c>
      <c r="M2858" t="b">
        <v>0</v>
      </c>
      <c r="N2858">
        <v>17</v>
      </c>
      <c r="O2858" t="b">
        <v>0</v>
      </c>
      <c r="P2858" t="s">
        <v>8271</v>
      </c>
      <c r="Q2858" s="10">
        <f t="shared" si="178"/>
        <v>12.034782608695652</v>
      </c>
      <c r="R2858">
        <f t="shared" si="179"/>
        <v>81.411764705882348</v>
      </c>
      <c r="S2858" t="s">
        <v>8321</v>
      </c>
      <c r="T2858" t="s">
        <v>8322</v>
      </c>
    </row>
    <row r="2859" spans="1:20" ht="72.5" x14ac:dyDescent="0.3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 s="9">
        <f t="shared" si="176"/>
        <v>41859.57916666667</v>
      </c>
      <c r="K2859">
        <v>1404680075</v>
      </c>
      <c r="L2859" s="12">
        <f t="shared" si="177"/>
        <v>41826.871238425927</v>
      </c>
      <c r="M2859" t="b">
        <v>0</v>
      </c>
      <c r="N2859">
        <v>125</v>
      </c>
      <c r="O2859" t="b">
        <v>1</v>
      </c>
      <c r="P2859" t="s">
        <v>8271</v>
      </c>
      <c r="Q2859" s="10">
        <f t="shared" si="178"/>
        <v>100.08673425918037</v>
      </c>
      <c r="R2859">
        <f t="shared" si="179"/>
        <v>93.977440000000001</v>
      </c>
      <c r="S2859" t="s">
        <v>8321</v>
      </c>
      <c r="T2859" t="s">
        <v>8322</v>
      </c>
    </row>
    <row r="2860" spans="1:20" ht="58" x14ac:dyDescent="0.3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 s="9">
        <f t="shared" si="176"/>
        <v>42253.215277777781</v>
      </c>
      <c r="K2860">
        <v>1438959121</v>
      </c>
      <c r="L2860" s="12">
        <f t="shared" si="177"/>
        <v>42223.619456018518</v>
      </c>
      <c r="M2860" t="b">
        <v>0</v>
      </c>
      <c r="N2860">
        <v>1</v>
      </c>
      <c r="O2860" t="b">
        <v>0</v>
      </c>
      <c r="P2860" t="s">
        <v>8272</v>
      </c>
      <c r="Q2860" s="10">
        <f t="shared" si="178"/>
        <v>8.3340278356529712E-2</v>
      </c>
      <c r="R2860">
        <f t="shared" si="179"/>
        <v>10</v>
      </c>
      <c r="S2860" t="s">
        <v>8323</v>
      </c>
      <c r="T2860" t="s">
        <v>8324</v>
      </c>
    </row>
    <row r="2861" spans="1:20" ht="43.5" x14ac:dyDescent="0.3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 s="9">
        <f t="shared" si="176"/>
        <v>41806.229166666664</v>
      </c>
      <c r="K2861">
        <v>1398971211</v>
      </c>
      <c r="L2861" s="12">
        <f t="shared" si="177"/>
        <v>41760.796423611115</v>
      </c>
      <c r="M2861" t="b">
        <v>0</v>
      </c>
      <c r="N2861">
        <v>70</v>
      </c>
      <c r="O2861" t="b">
        <v>1</v>
      </c>
      <c r="P2861" t="s">
        <v>8265</v>
      </c>
      <c r="Q2861" s="10">
        <f t="shared" si="178"/>
        <v>100.24166666666667</v>
      </c>
      <c r="R2861">
        <f t="shared" si="179"/>
        <v>171.84285714285716</v>
      </c>
      <c r="S2861" t="s">
        <v>8314</v>
      </c>
      <c r="T2861" t="s">
        <v>8315</v>
      </c>
    </row>
    <row r="2862" spans="1:20" ht="29" x14ac:dyDescent="0.3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 s="9">
        <f t="shared" si="176"/>
        <v>42354.96393518518</v>
      </c>
      <c r="K2862">
        <v>1447715284</v>
      </c>
      <c r="L2862" s="12">
        <f t="shared" si="177"/>
        <v>42324.96393518518</v>
      </c>
      <c r="M2862" t="b">
        <v>0</v>
      </c>
      <c r="N2862">
        <v>71</v>
      </c>
      <c r="O2862" t="b">
        <v>1</v>
      </c>
      <c r="P2862" t="s">
        <v>8265</v>
      </c>
      <c r="Q2862" s="10">
        <f t="shared" si="178"/>
        <v>100.35000000000001</v>
      </c>
      <c r="R2862">
        <f t="shared" si="179"/>
        <v>169.6056338028169</v>
      </c>
      <c r="S2862" t="s">
        <v>8314</v>
      </c>
      <c r="T2862" t="s">
        <v>8315</v>
      </c>
    </row>
    <row r="2863" spans="1:20" x14ac:dyDescent="0.3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 s="9">
        <f t="shared" si="176"/>
        <v>42301.176446759258</v>
      </c>
      <c r="K2863">
        <v>1443068045</v>
      </c>
      <c r="L2863" s="12">
        <f t="shared" si="177"/>
        <v>42271.176446759258</v>
      </c>
      <c r="M2863" t="b">
        <v>0</v>
      </c>
      <c r="N2863">
        <v>87</v>
      </c>
      <c r="O2863" t="b">
        <v>1</v>
      </c>
      <c r="P2863" t="s">
        <v>8265</v>
      </c>
      <c r="Q2863" s="10">
        <f t="shared" si="178"/>
        <v>100</v>
      </c>
      <c r="R2863">
        <f t="shared" si="179"/>
        <v>137.93103448275863</v>
      </c>
      <c r="S2863" t="s">
        <v>8314</v>
      </c>
      <c r="T2863" t="s">
        <v>8315</v>
      </c>
    </row>
    <row r="2864" spans="1:20" ht="43.5" x14ac:dyDescent="0.3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 s="9">
        <f t="shared" si="176"/>
        <v>41618.083981481483</v>
      </c>
      <c r="K2864">
        <v>1383616856</v>
      </c>
      <c r="L2864" s="12">
        <f t="shared" si="177"/>
        <v>41583.083981481483</v>
      </c>
      <c r="M2864" t="b">
        <v>0</v>
      </c>
      <c r="N2864">
        <v>47</v>
      </c>
      <c r="O2864" t="b">
        <v>1</v>
      </c>
      <c r="P2864" t="s">
        <v>8266</v>
      </c>
      <c r="Q2864" s="10">
        <f t="shared" si="178"/>
        <v>107.25</v>
      </c>
      <c r="R2864">
        <f t="shared" si="179"/>
        <v>273.82978723404256</v>
      </c>
      <c r="S2864" t="s">
        <v>8314</v>
      </c>
      <c r="T2864" t="s">
        <v>8316</v>
      </c>
    </row>
    <row r="2865" spans="1:20" ht="43.5" x14ac:dyDescent="0.3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 s="9">
        <f t="shared" si="176"/>
        <v>42155.153043981481</v>
      </c>
      <c r="K2865">
        <v>1429155623</v>
      </c>
      <c r="L2865" s="12">
        <f t="shared" si="177"/>
        <v>42110.153043981481</v>
      </c>
      <c r="M2865" t="b">
        <v>0</v>
      </c>
      <c r="N2865">
        <v>28</v>
      </c>
      <c r="O2865" t="b">
        <v>0</v>
      </c>
      <c r="P2865" t="s">
        <v>8267</v>
      </c>
      <c r="Q2865" s="10">
        <f t="shared" si="178"/>
        <v>10.775</v>
      </c>
      <c r="R2865">
        <f t="shared" si="179"/>
        <v>46.178571428571431</v>
      </c>
      <c r="S2865" t="s">
        <v>8314</v>
      </c>
      <c r="T2865" t="s">
        <v>8317</v>
      </c>
    </row>
    <row r="2866" spans="1:20" x14ac:dyDescent="0.3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 s="9">
        <f t="shared" si="176"/>
        <v>42537.650995370372</v>
      </c>
      <c r="K2866">
        <v>1465227446</v>
      </c>
      <c r="L2866" s="12">
        <f t="shared" si="177"/>
        <v>42527.650995370372</v>
      </c>
      <c r="M2866" t="b">
        <v>0</v>
      </c>
      <c r="N2866">
        <v>1</v>
      </c>
      <c r="O2866" t="b">
        <v>0</v>
      </c>
      <c r="P2866" t="s">
        <v>8268</v>
      </c>
      <c r="Q2866" s="10">
        <f t="shared" si="178"/>
        <v>0.41666666666666669</v>
      </c>
      <c r="R2866">
        <f t="shared" si="179"/>
        <v>50</v>
      </c>
      <c r="S2866" t="s">
        <v>8314</v>
      </c>
      <c r="T2866" t="s">
        <v>8318</v>
      </c>
    </row>
    <row r="2867" spans="1:20" ht="43.5" x14ac:dyDescent="0.3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 s="9">
        <f t="shared" si="176"/>
        <v>42278.208333333328</v>
      </c>
      <c r="K2867">
        <v>1441157592</v>
      </c>
      <c r="L2867" s="12">
        <f t="shared" si="177"/>
        <v>42249.064722222218</v>
      </c>
      <c r="M2867" t="b">
        <v>0</v>
      </c>
      <c r="N2867">
        <v>33</v>
      </c>
      <c r="O2867" t="b">
        <v>0</v>
      </c>
      <c r="P2867" t="s">
        <v>8268</v>
      </c>
      <c r="Q2867" s="10">
        <f t="shared" si="178"/>
        <v>25.25</v>
      </c>
      <c r="R2867">
        <f t="shared" si="179"/>
        <v>91.818181818181813</v>
      </c>
      <c r="S2867" t="s">
        <v>8314</v>
      </c>
      <c r="T2867" t="s">
        <v>8318</v>
      </c>
    </row>
    <row r="2868" spans="1:20" ht="43.5" x14ac:dyDescent="0.3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 s="9">
        <f t="shared" si="176"/>
        <v>40612.694560185184</v>
      </c>
      <c r="K2868">
        <v>1295887210</v>
      </c>
      <c r="L2868" s="12">
        <f t="shared" si="177"/>
        <v>40567.694560185184</v>
      </c>
      <c r="M2868" t="b">
        <v>1</v>
      </c>
      <c r="N2868">
        <v>202</v>
      </c>
      <c r="O2868" t="b">
        <v>1</v>
      </c>
      <c r="P2868" t="s">
        <v>8269</v>
      </c>
      <c r="Q2868" s="10">
        <f t="shared" si="178"/>
        <v>105.56666666666668</v>
      </c>
      <c r="R2868">
        <f t="shared" si="179"/>
        <v>62.712871287128714</v>
      </c>
      <c r="S2868" t="s">
        <v>8314</v>
      </c>
      <c r="T2868" t="s">
        <v>8319</v>
      </c>
    </row>
    <row r="2869" spans="1:20" ht="43.5" x14ac:dyDescent="0.3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 s="9">
        <f t="shared" si="176"/>
        <v>42208.132638888885</v>
      </c>
      <c r="K2869">
        <v>1433799180</v>
      </c>
      <c r="L2869" s="12">
        <f t="shared" si="177"/>
        <v>42163.897916666669</v>
      </c>
      <c r="M2869" t="b">
        <v>0</v>
      </c>
      <c r="N2869">
        <v>87</v>
      </c>
      <c r="O2869" t="b">
        <v>1</v>
      </c>
      <c r="P2869" t="s">
        <v>8269</v>
      </c>
      <c r="Q2869" s="10">
        <f t="shared" si="178"/>
        <v>101.375</v>
      </c>
      <c r="R2869">
        <f t="shared" si="179"/>
        <v>139.82758620689654</v>
      </c>
      <c r="S2869" t="s">
        <v>8314</v>
      </c>
      <c r="T2869" t="s">
        <v>8319</v>
      </c>
    </row>
    <row r="2870" spans="1:20" ht="43.5" x14ac:dyDescent="0.3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 s="9">
        <f t="shared" si="176"/>
        <v>42322.292361111111</v>
      </c>
      <c r="K2870">
        <v>1444888868</v>
      </c>
      <c r="L2870" s="12">
        <f t="shared" si="177"/>
        <v>42292.250787037032</v>
      </c>
      <c r="M2870" t="b">
        <v>0</v>
      </c>
      <c r="N2870">
        <v>133</v>
      </c>
      <c r="O2870" t="b">
        <v>1</v>
      </c>
      <c r="P2870" t="s">
        <v>8269</v>
      </c>
      <c r="Q2870" s="10">
        <f t="shared" si="178"/>
        <v>114.39999999999999</v>
      </c>
      <c r="R2870">
        <f t="shared" si="179"/>
        <v>103.21804511278195</v>
      </c>
      <c r="S2870" t="s">
        <v>8314</v>
      </c>
      <c r="T2870" t="s">
        <v>8319</v>
      </c>
    </row>
    <row r="2871" spans="1:20" ht="29" x14ac:dyDescent="0.3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 s="9">
        <f t="shared" si="176"/>
        <v>41806.916666666664</v>
      </c>
      <c r="K2871">
        <v>1400523845</v>
      </c>
      <c r="L2871" s="12">
        <f t="shared" si="177"/>
        <v>41778.766724537039</v>
      </c>
      <c r="M2871" t="b">
        <v>0</v>
      </c>
      <c r="N2871">
        <v>13</v>
      </c>
      <c r="O2871" t="b">
        <v>0</v>
      </c>
      <c r="P2871" t="s">
        <v>8270</v>
      </c>
      <c r="Q2871" s="10">
        <f t="shared" si="178"/>
        <v>5.6333333333333329</v>
      </c>
      <c r="R2871">
        <f t="shared" si="179"/>
        <v>52</v>
      </c>
      <c r="S2871" t="s">
        <v>8314</v>
      </c>
      <c r="T2871" t="s">
        <v>8320</v>
      </c>
    </row>
    <row r="2872" spans="1:20" ht="43.5" x14ac:dyDescent="0.3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 s="9">
        <f t="shared" si="176"/>
        <v>42744.054398148146</v>
      </c>
      <c r="K2872">
        <v>1481332700</v>
      </c>
      <c r="L2872" s="12">
        <f t="shared" si="177"/>
        <v>42714.054398148146</v>
      </c>
      <c r="M2872" t="b">
        <v>0</v>
      </c>
      <c r="N2872">
        <v>0</v>
      </c>
      <c r="O2872" t="b">
        <v>0</v>
      </c>
      <c r="P2872" t="s">
        <v>8270</v>
      </c>
      <c r="Q2872" s="10">
        <f t="shared" si="178"/>
        <v>0</v>
      </c>
      <c r="R2872" t="e">
        <f t="shared" si="179"/>
        <v>#DIV/0!</v>
      </c>
      <c r="S2872" t="s">
        <v>8314</v>
      </c>
      <c r="T2872" t="s">
        <v>8320</v>
      </c>
    </row>
    <row r="2873" spans="1:20" ht="43.5" x14ac:dyDescent="0.3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 s="9">
        <f t="shared" si="176"/>
        <v>42363.098217592589</v>
      </c>
      <c r="K2873">
        <v>1447122086</v>
      </c>
      <c r="L2873" s="12">
        <f t="shared" si="177"/>
        <v>42318.098217592589</v>
      </c>
      <c r="M2873" t="b">
        <v>0</v>
      </c>
      <c r="N2873">
        <v>14</v>
      </c>
      <c r="O2873" t="b">
        <v>0</v>
      </c>
      <c r="P2873" t="s">
        <v>8270</v>
      </c>
      <c r="Q2873" s="10">
        <f t="shared" si="178"/>
        <v>0.43333333333333329</v>
      </c>
      <c r="R2873">
        <f t="shared" si="179"/>
        <v>3.7142857142857144</v>
      </c>
      <c r="S2873" t="s">
        <v>8314</v>
      </c>
      <c r="T2873" t="s">
        <v>8320</v>
      </c>
    </row>
    <row r="2874" spans="1:20" ht="58" x14ac:dyDescent="0.3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 s="9">
        <f t="shared" si="176"/>
        <v>41895.400937500002</v>
      </c>
      <c r="K2874">
        <v>1406713041</v>
      </c>
      <c r="L2874" s="12">
        <f t="shared" si="177"/>
        <v>41850.400937500002</v>
      </c>
      <c r="M2874" t="b">
        <v>0</v>
      </c>
      <c r="N2874">
        <v>12</v>
      </c>
      <c r="O2874" t="b">
        <v>1</v>
      </c>
      <c r="P2874" t="s">
        <v>8271</v>
      </c>
      <c r="Q2874" s="10">
        <f t="shared" si="178"/>
        <v>100</v>
      </c>
      <c r="R2874">
        <f t="shared" si="179"/>
        <v>1000</v>
      </c>
      <c r="S2874" t="s">
        <v>8321</v>
      </c>
      <c r="T2874" t="s">
        <v>8322</v>
      </c>
    </row>
    <row r="2875" spans="1:20" ht="29" x14ac:dyDescent="0.3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 s="9">
        <f t="shared" si="176"/>
        <v>41998.852118055554</v>
      </c>
      <c r="K2875">
        <v>1416947223</v>
      </c>
      <c r="L2875" s="12">
        <f t="shared" si="177"/>
        <v>41968.852118055554</v>
      </c>
      <c r="M2875" t="b">
        <v>0</v>
      </c>
      <c r="N2875">
        <v>5</v>
      </c>
      <c r="O2875" t="b">
        <v>0</v>
      </c>
      <c r="P2875" t="s">
        <v>8272</v>
      </c>
      <c r="Q2875" s="10">
        <f t="shared" si="178"/>
        <v>1.4583333333333333</v>
      </c>
      <c r="R2875">
        <f t="shared" si="179"/>
        <v>35</v>
      </c>
      <c r="S2875" t="s">
        <v>8323</v>
      </c>
      <c r="T2875" t="s">
        <v>8324</v>
      </c>
    </row>
    <row r="2876" spans="1:20" ht="43.5" x14ac:dyDescent="0.3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 s="9">
        <f t="shared" si="176"/>
        <v>42193.957326388889</v>
      </c>
      <c r="K2876">
        <v>1433804313</v>
      </c>
      <c r="L2876" s="12">
        <f t="shared" si="177"/>
        <v>42163.957326388889</v>
      </c>
      <c r="M2876" t="b">
        <v>0</v>
      </c>
      <c r="N2876">
        <v>1013</v>
      </c>
      <c r="O2876" t="b">
        <v>1</v>
      </c>
      <c r="P2876" t="s">
        <v>8273</v>
      </c>
      <c r="Q2876" s="10">
        <f t="shared" si="178"/>
        <v>267.29166666666669</v>
      </c>
      <c r="R2876">
        <f t="shared" si="179"/>
        <v>31.663376110562684</v>
      </c>
      <c r="S2876" t="s">
        <v>8323</v>
      </c>
      <c r="T2876" t="s">
        <v>8325</v>
      </c>
    </row>
    <row r="2877" spans="1:20" ht="43.5" x14ac:dyDescent="0.3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 s="9">
        <f t="shared" si="176"/>
        <v>42107.666377314818</v>
      </c>
      <c r="K2877">
        <v>1426348775</v>
      </c>
      <c r="L2877" s="12">
        <f t="shared" si="177"/>
        <v>42077.666377314818</v>
      </c>
      <c r="M2877" t="b">
        <v>0</v>
      </c>
      <c r="N2877">
        <v>29</v>
      </c>
      <c r="O2877" t="b">
        <v>0</v>
      </c>
      <c r="P2877" t="s">
        <v>8273</v>
      </c>
      <c r="Q2877" s="10">
        <f t="shared" si="178"/>
        <v>7.5333333333333332</v>
      </c>
      <c r="R2877">
        <f t="shared" si="179"/>
        <v>31.172413793103448</v>
      </c>
      <c r="S2877" t="s">
        <v>8323</v>
      </c>
      <c r="T2877" t="s">
        <v>8325</v>
      </c>
    </row>
    <row r="2878" spans="1:20" ht="43.5" x14ac:dyDescent="0.3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 s="9">
        <f t="shared" si="176"/>
        <v>42784.249305555553</v>
      </c>
      <c r="K2878">
        <v>1484684247</v>
      </c>
      <c r="L2878" s="12">
        <f t="shared" si="177"/>
        <v>42752.845451388886</v>
      </c>
      <c r="M2878" t="b">
        <v>0</v>
      </c>
      <c r="N2878">
        <v>4</v>
      </c>
      <c r="O2878" t="b">
        <v>0</v>
      </c>
      <c r="P2878" t="s">
        <v>8273</v>
      </c>
      <c r="Q2878" s="10">
        <f t="shared" si="178"/>
        <v>0.75</v>
      </c>
      <c r="R2878">
        <f t="shared" si="179"/>
        <v>22.5</v>
      </c>
      <c r="S2878" t="s">
        <v>8323</v>
      </c>
      <c r="T2878" t="s">
        <v>8325</v>
      </c>
    </row>
    <row r="2879" spans="1:20" ht="29" x14ac:dyDescent="0.3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 s="9">
        <f t="shared" si="176"/>
        <v>42691.594131944439</v>
      </c>
      <c r="K2879">
        <v>1476710133</v>
      </c>
      <c r="L2879" s="12">
        <f t="shared" si="177"/>
        <v>42660.552465277782</v>
      </c>
      <c r="M2879" t="b">
        <v>0</v>
      </c>
      <c r="N2879">
        <v>7</v>
      </c>
      <c r="O2879" t="b">
        <v>0</v>
      </c>
      <c r="P2879" t="s">
        <v>8273</v>
      </c>
      <c r="Q2879" s="10">
        <f t="shared" si="178"/>
        <v>1.9416666666666664</v>
      </c>
      <c r="R2879">
        <f t="shared" si="179"/>
        <v>33.285714285714285</v>
      </c>
      <c r="S2879" t="s">
        <v>8323</v>
      </c>
      <c r="T2879" t="s">
        <v>8325</v>
      </c>
    </row>
    <row r="2880" spans="1:20" ht="43.5" x14ac:dyDescent="0.3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 s="9">
        <f t="shared" si="176"/>
        <v>42649.635787037041</v>
      </c>
      <c r="K2880">
        <v>1473174932</v>
      </c>
      <c r="L2880" s="12">
        <f t="shared" si="177"/>
        <v>42619.635787037041</v>
      </c>
      <c r="M2880" t="b">
        <v>0</v>
      </c>
      <c r="N2880">
        <v>30</v>
      </c>
      <c r="O2880" t="b">
        <v>0</v>
      </c>
      <c r="P2880" t="s">
        <v>8273</v>
      </c>
      <c r="Q2880" s="10">
        <f t="shared" si="178"/>
        <v>14.799999999999999</v>
      </c>
      <c r="R2880">
        <f t="shared" si="179"/>
        <v>59.2</v>
      </c>
      <c r="S2880" t="s">
        <v>8323</v>
      </c>
      <c r="T2880" t="s">
        <v>8325</v>
      </c>
    </row>
    <row r="2881" spans="1:20" x14ac:dyDescent="0.3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 s="9">
        <f t="shared" si="176"/>
        <v>42412.431076388893</v>
      </c>
      <c r="K2881">
        <v>1452680445</v>
      </c>
      <c r="L2881" s="12">
        <f t="shared" si="177"/>
        <v>42382.431076388893</v>
      </c>
      <c r="M2881" t="b">
        <v>0</v>
      </c>
      <c r="N2881">
        <v>0</v>
      </c>
      <c r="O2881" t="b">
        <v>0</v>
      </c>
      <c r="P2881" t="s">
        <v>8281</v>
      </c>
      <c r="Q2881" s="10">
        <f t="shared" si="178"/>
        <v>0</v>
      </c>
      <c r="R2881" t="e">
        <f t="shared" si="179"/>
        <v>#DIV/0!</v>
      </c>
      <c r="S2881" t="s">
        <v>8335</v>
      </c>
      <c r="T2881" t="s">
        <v>8336</v>
      </c>
    </row>
    <row r="2882" spans="1:20" ht="43.5" x14ac:dyDescent="0.3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 s="9">
        <f t="shared" ref="J2882:J2945" si="180">(((I2882/60)/60)/24)+DATE(1970,1,1)</f>
        <v>41916.145833333336</v>
      </c>
      <c r="K2882">
        <v>1409747154</v>
      </c>
      <c r="L2882" s="12">
        <f t="shared" ref="L2882:L2945" si="181">(((K2882/60)/60)/24)+DATE(1970,1,1)</f>
        <v>41885.51798611111</v>
      </c>
      <c r="M2882" t="b">
        <v>0</v>
      </c>
      <c r="N2882">
        <v>29</v>
      </c>
      <c r="O2882" t="b">
        <v>0</v>
      </c>
      <c r="P2882" t="s">
        <v>8282</v>
      </c>
      <c r="Q2882" s="10">
        <f t="shared" ref="Q2882:Q2945" si="182">(E2882/D2882)*100</f>
        <v>17.933333333333334</v>
      </c>
      <c r="R2882">
        <f t="shared" ref="R2882:R2945" si="183">E2882/N2882</f>
        <v>74.206896551724142</v>
      </c>
      <c r="S2882" t="s">
        <v>8337</v>
      </c>
      <c r="T2882" t="s">
        <v>8338</v>
      </c>
    </row>
    <row r="2883" spans="1:20" ht="43.5" x14ac:dyDescent="0.3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 s="9">
        <f t="shared" si="180"/>
        <v>40732.875</v>
      </c>
      <c r="K2883">
        <v>1304888771</v>
      </c>
      <c r="L2883" s="12">
        <f t="shared" si="181"/>
        <v>40671.879293981481</v>
      </c>
      <c r="M2883" t="b">
        <v>0</v>
      </c>
      <c r="N2883">
        <v>38</v>
      </c>
      <c r="O2883" t="b">
        <v>0</v>
      </c>
      <c r="P2883" t="s">
        <v>8286</v>
      </c>
      <c r="Q2883" s="10">
        <f t="shared" si="182"/>
        <v>14.091666666666667</v>
      </c>
      <c r="R2883">
        <f t="shared" si="183"/>
        <v>44.5</v>
      </c>
      <c r="S2883" t="s">
        <v>8329</v>
      </c>
      <c r="T2883" t="s">
        <v>8344</v>
      </c>
    </row>
    <row r="2884" spans="1:20" ht="43.5" x14ac:dyDescent="0.3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 s="9">
        <f t="shared" si="180"/>
        <v>41517.611250000002</v>
      </c>
      <c r="K2884">
        <v>1375368012</v>
      </c>
      <c r="L2884" s="12">
        <f t="shared" si="181"/>
        <v>41487.611250000002</v>
      </c>
      <c r="M2884" t="b">
        <v>1</v>
      </c>
      <c r="N2884">
        <v>670</v>
      </c>
      <c r="O2884" t="b">
        <v>1</v>
      </c>
      <c r="P2884" t="s">
        <v>8276</v>
      </c>
      <c r="Q2884" s="10">
        <f t="shared" si="182"/>
        <v>213.14633333333336</v>
      </c>
      <c r="R2884">
        <f t="shared" si="183"/>
        <v>38.175462686567165</v>
      </c>
      <c r="S2884" t="s">
        <v>8329</v>
      </c>
      <c r="T2884" t="s">
        <v>8330</v>
      </c>
    </row>
    <row r="2885" spans="1:20" ht="29" x14ac:dyDescent="0.3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 s="9">
        <f t="shared" si="180"/>
        <v>41537.845451388886</v>
      </c>
      <c r="K2885">
        <v>1377116247</v>
      </c>
      <c r="L2885" s="12">
        <f t="shared" si="181"/>
        <v>41507.845451388886</v>
      </c>
      <c r="M2885" t="b">
        <v>1</v>
      </c>
      <c r="N2885">
        <v>182</v>
      </c>
      <c r="O2885" t="b">
        <v>1</v>
      </c>
      <c r="P2885" t="s">
        <v>8276</v>
      </c>
      <c r="Q2885" s="10">
        <f t="shared" si="182"/>
        <v>116.66666666666667</v>
      </c>
      <c r="R2885">
        <f t="shared" si="183"/>
        <v>76.92307692307692</v>
      </c>
      <c r="S2885" t="s">
        <v>8329</v>
      </c>
      <c r="T2885" t="s">
        <v>8330</v>
      </c>
    </row>
    <row r="2886" spans="1:20" x14ac:dyDescent="0.3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 s="9">
        <f t="shared" si="180"/>
        <v>42350.416666666672</v>
      </c>
      <c r="K2886">
        <v>1445336607</v>
      </c>
      <c r="L2886" s="12">
        <f t="shared" si="181"/>
        <v>42297.432951388888</v>
      </c>
      <c r="M2886" t="b">
        <v>0</v>
      </c>
      <c r="N2886">
        <v>3</v>
      </c>
      <c r="O2886" t="b">
        <v>0</v>
      </c>
      <c r="P2886" t="s">
        <v>8287</v>
      </c>
      <c r="Q2886" s="10">
        <f t="shared" si="182"/>
        <v>0.125</v>
      </c>
      <c r="R2886">
        <f t="shared" si="183"/>
        <v>5</v>
      </c>
      <c r="S2886" t="s">
        <v>8326</v>
      </c>
      <c r="T2886" t="s">
        <v>8345</v>
      </c>
    </row>
    <row r="2887" spans="1:20" ht="43.5" x14ac:dyDescent="0.3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 s="9">
        <f t="shared" si="180"/>
        <v>42714.458333333328</v>
      </c>
      <c r="K2887">
        <v>1477839675</v>
      </c>
      <c r="L2887" s="12">
        <f t="shared" si="181"/>
        <v>42673.625868055555</v>
      </c>
      <c r="M2887" t="b">
        <v>0</v>
      </c>
      <c r="N2887">
        <v>10</v>
      </c>
      <c r="O2887" t="b">
        <v>0</v>
      </c>
      <c r="P2887" t="s">
        <v>8287</v>
      </c>
      <c r="Q2887" s="10">
        <f t="shared" si="182"/>
        <v>6.708333333333333</v>
      </c>
      <c r="R2887">
        <f t="shared" si="183"/>
        <v>80.5</v>
      </c>
      <c r="S2887" t="s">
        <v>8326</v>
      </c>
      <c r="T2887" t="s">
        <v>8345</v>
      </c>
    </row>
    <row r="2888" spans="1:20" ht="58" x14ac:dyDescent="0.3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 s="9">
        <f t="shared" si="180"/>
        <v>42243.802199074074</v>
      </c>
      <c r="K2888">
        <v>1438110910</v>
      </c>
      <c r="L2888" s="12">
        <f t="shared" si="181"/>
        <v>42213.802199074074</v>
      </c>
      <c r="M2888" t="b">
        <v>1</v>
      </c>
      <c r="N2888">
        <v>455</v>
      </c>
      <c r="O2888" t="b">
        <v>1</v>
      </c>
      <c r="P2888" t="s">
        <v>8285</v>
      </c>
      <c r="Q2888" s="10">
        <f t="shared" si="182"/>
        <v>250.30841666666666</v>
      </c>
      <c r="R2888">
        <f t="shared" si="183"/>
        <v>66.015406593406595</v>
      </c>
      <c r="S2888" t="s">
        <v>8342</v>
      </c>
      <c r="T2888" t="s">
        <v>8343</v>
      </c>
    </row>
    <row r="2889" spans="1:20" ht="43.5" x14ac:dyDescent="0.3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 s="9">
        <f t="shared" si="180"/>
        <v>42588.75</v>
      </c>
      <c r="K2889">
        <v>1467358427</v>
      </c>
      <c r="L2889" s="12">
        <f t="shared" si="181"/>
        <v>42552.315127314811</v>
      </c>
      <c r="M2889" t="b">
        <v>1</v>
      </c>
      <c r="N2889">
        <v>224</v>
      </c>
      <c r="O2889" t="b">
        <v>1</v>
      </c>
      <c r="P2889" t="s">
        <v>8285</v>
      </c>
      <c r="Q2889" s="10">
        <f t="shared" si="182"/>
        <v>179.9</v>
      </c>
      <c r="R2889">
        <f t="shared" si="183"/>
        <v>96.375</v>
      </c>
      <c r="S2889" t="s">
        <v>8342</v>
      </c>
      <c r="T2889" t="s">
        <v>8343</v>
      </c>
    </row>
    <row r="2890" spans="1:20" ht="58" x14ac:dyDescent="0.3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 s="9">
        <f t="shared" si="180"/>
        <v>42835.041666666672</v>
      </c>
      <c r="K2890">
        <v>1488847514</v>
      </c>
      <c r="L2890" s="12">
        <f t="shared" si="181"/>
        <v>42801.031412037039</v>
      </c>
      <c r="M2890" t="b">
        <v>0</v>
      </c>
      <c r="N2890">
        <v>23</v>
      </c>
      <c r="O2890" t="b">
        <v>0</v>
      </c>
      <c r="P2890" t="s">
        <v>8293</v>
      </c>
      <c r="Q2890" s="10">
        <f t="shared" si="182"/>
        <v>11.708333333333334</v>
      </c>
      <c r="R2890">
        <f t="shared" si="183"/>
        <v>61.086956521739133</v>
      </c>
      <c r="S2890" t="s">
        <v>8329</v>
      </c>
      <c r="T2890" t="s">
        <v>8351</v>
      </c>
    </row>
    <row r="2891" spans="1:20" ht="58" x14ac:dyDescent="0.3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 s="9">
        <f t="shared" si="180"/>
        <v>42666.868518518517</v>
      </c>
      <c r="K2891">
        <v>1474663840</v>
      </c>
      <c r="L2891" s="12">
        <f t="shared" si="181"/>
        <v>42636.868518518517</v>
      </c>
      <c r="M2891" t="b">
        <v>0</v>
      </c>
      <c r="N2891">
        <v>118</v>
      </c>
      <c r="O2891" t="b">
        <v>1</v>
      </c>
      <c r="P2891" t="s">
        <v>8285</v>
      </c>
      <c r="Q2891" s="10">
        <f t="shared" si="182"/>
        <v>101.90833333333333</v>
      </c>
      <c r="R2891">
        <f t="shared" si="183"/>
        <v>103.63559322033899</v>
      </c>
      <c r="S2891" t="s">
        <v>8342</v>
      </c>
      <c r="T2891" t="s">
        <v>8343</v>
      </c>
    </row>
    <row r="2892" spans="1:20" ht="43.5" x14ac:dyDescent="0.3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 s="9">
        <f t="shared" si="180"/>
        <v>42063.314074074078</v>
      </c>
      <c r="K2892">
        <v>1422516736</v>
      </c>
      <c r="L2892" s="12">
        <f t="shared" si="181"/>
        <v>42033.314074074078</v>
      </c>
      <c r="M2892" t="b">
        <v>0</v>
      </c>
      <c r="N2892">
        <v>140</v>
      </c>
      <c r="O2892" t="b">
        <v>0</v>
      </c>
      <c r="P2892" t="s">
        <v>8285</v>
      </c>
      <c r="Q2892" s="10">
        <f t="shared" si="182"/>
        <v>49.183333333333337</v>
      </c>
      <c r="R2892">
        <f t="shared" si="183"/>
        <v>42.157142857142858</v>
      </c>
      <c r="S2892" t="s">
        <v>8342</v>
      </c>
      <c r="T2892" t="s">
        <v>8343</v>
      </c>
    </row>
    <row r="2893" spans="1:20" ht="43.5" x14ac:dyDescent="0.3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 s="9">
        <f t="shared" si="180"/>
        <v>41258.786203703705</v>
      </c>
      <c r="K2893">
        <v>1353005528</v>
      </c>
      <c r="L2893" s="12">
        <f t="shared" si="181"/>
        <v>41228.786203703705</v>
      </c>
      <c r="M2893" t="b">
        <v>0</v>
      </c>
      <c r="N2893">
        <v>246</v>
      </c>
      <c r="O2893" t="b">
        <v>1</v>
      </c>
      <c r="P2893" t="s">
        <v>8279</v>
      </c>
      <c r="Q2893" s="10">
        <f t="shared" si="182"/>
        <v>144.58441666666667</v>
      </c>
      <c r="R2893">
        <f t="shared" si="183"/>
        <v>70.5289837398374</v>
      </c>
      <c r="S2893" t="s">
        <v>8329</v>
      </c>
      <c r="T2893" t="s">
        <v>8333</v>
      </c>
    </row>
    <row r="2894" spans="1:20" ht="58" x14ac:dyDescent="0.3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 s="9">
        <f t="shared" si="180"/>
        <v>42719.958333333328</v>
      </c>
      <c r="K2894">
        <v>1479414344</v>
      </c>
      <c r="L2894" s="12">
        <f t="shared" si="181"/>
        <v>42691.8512037037</v>
      </c>
      <c r="M2894" t="b">
        <v>0</v>
      </c>
      <c r="N2894">
        <v>3238</v>
      </c>
      <c r="O2894" t="b">
        <v>1</v>
      </c>
      <c r="P2894" t="s">
        <v>8297</v>
      </c>
      <c r="Q2894" s="10">
        <f t="shared" si="182"/>
        <v>1081.2401666666667</v>
      </c>
      <c r="R2894">
        <f t="shared" si="183"/>
        <v>40.070667078443485</v>
      </c>
      <c r="S2894" t="s">
        <v>8337</v>
      </c>
      <c r="T2894" t="s">
        <v>8355</v>
      </c>
    </row>
    <row r="2895" spans="1:20" ht="29" x14ac:dyDescent="0.3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 s="9">
        <f t="shared" si="180"/>
        <v>41816.640543981484</v>
      </c>
      <c r="K2895">
        <v>1401204143</v>
      </c>
      <c r="L2895" s="12">
        <f t="shared" si="181"/>
        <v>41786.640543981484</v>
      </c>
      <c r="M2895" t="b">
        <v>1</v>
      </c>
      <c r="N2895">
        <v>179</v>
      </c>
      <c r="O2895" t="b">
        <v>1</v>
      </c>
      <c r="P2895" t="s">
        <v>8298</v>
      </c>
      <c r="Q2895" s="10">
        <f t="shared" si="182"/>
        <v>110.65833333333333</v>
      </c>
      <c r="R2895">
        <f t="shared" si="183"/>
        <v>74.184357541899445</v>
      </c>
      <c r="S2895" t="s">
        <v>8340</v>
      </c>
      <c r="T2895" t="s">
        <v>8356</v>
      </c>
    </row>
    <row r="2896" spans="1:20" ht="29" x14ac:dyDescent="0.3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 s="9">
        <f t="shared" si="180"/>
        <v>42137.679756944446</v>
      </c>
      <c r="K2896">
        <v>1428941931</v>
      </c>
      <c r="L2896" s="12">
        <f t="shared" si="181"/>
        <v>42107.679756944446</v>
      </c>
      <c r="M2896" t="b">
        <v>0</v>
      </c>
      <c r="N2896">
        <v>1</v>
      </c>
      <c r="O2896" t="b">
        <v>0</v>
      </c>
      <c r="P2896" t="s">
        <v>8284</v>
      </c>
      <c r="Q2896" s="10">
        <f t="shared" si="182"/>
        <v>0.43333333333333329</v>
      </c>
      <c r="R2896">
        <f t="shared" si="183"/>
        <v>52</v>
      </c>
      <c r="S2896" t="s">
        <v>8340</v>
      </c>
      <c r="T2896" t="s">
        <v>8341</v>
      </c>
    </row>
    <row r="2897" spans="1:20" ht="43.5" x14ac:dyDescent="0.3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 s="9">
        <f t="shared" si="180"/>
        <v>41871.389780092592</v>
      </c>
      <c r="K2897">
        <v>1407057677</v>
      </c>
      <c r="L2897" s="12">
        <f t="shared" si="181"/>
        <v>41854.389780092592</v>
      </c>
      <c r="M2897" t="b">
        <v>0</v>
      </c>
      <c r="N2897">
        <v>4</v>
      </c>
      <c r="O2897" t="b">
        <v>0</v>
      </c>
      <c r="P2897" t="s">
        <v>8299</v>
      </c>
      <c r="Q2897" s="10">
        <f t="shared" si="182"/>
        <v>1.7500000000000002</v>
      </c>
      <c r="R2897">
        <f t="shared" si="183"/>
        <v>52.5</v>
      </c>
      <c r="S2897" t="s">
        <v>8340</v>
      </c>
      <c r="T2897" t="s">
        <v>8357</v>
      </c>
    </row>
    <row r="2898" spans="1:20" ht="43.5" x14ac:dyDescent="0.3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 s="9">
        <f t="shared" si="180"/>
        <v>41955.888888888891</v>
      </c>
      <c r="K2898">
        <v>1412358968</v>
      </c>
      <c r="L2898" s="12">
        <f t="shared" si="181"/>
        <v>41915.747314814813</v>
      </c>
      <c r="M2898" t="b">
        <v>1</v>
      </c>
      <c r="N2898">
        <v>489</v>
      </c>
      <c r="O2898" t="b">
        <v>1</v>
      </c>
      <c r="P2898" t="s">
        <v>8301</v>
      </c>
      <c r="Q2898" s="10">
        <f t="shared" si="182"/>
        <v>326.0916666666667</v>
      </c>
      <c r="R2898">
        <f t="shared" si="183"/>
        <v>80.022494887525568</v>
      </c>
      <c r="S2898" t="s">
        <v>8323</v>
      </c>
      <c r="T2898" t="s">
        <v>8359</v>
      </c>
    </row>
    <row r="2899" spans="1:20" ht="58" x14ac:dyDescent="0.3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 s="9">
        <f t="shared" si="180"/>
        <v>42438.714814814812</v>
      </c>
      <c r="K2899">
        <v>1454951360</v>
      </c>
      <c r="L2899" s="12">
        <f t="shared" si="181"/>
        <v>42408.714814814812</v>
      </c>
      <c r="M2899" t="b">
        <v>0</v>
      </c>
      <c r="N2899">
        <v>6</v>
      </c>
      <c r="O2899" t="b">
        <v>0</v>
      </c>
      <c r="P2899" t="s">
        <v>8301</v>
      </c>
      <c r="Q2899" s="10">
        <f t="shared" si="182"/>
        <v>0.88333333333333341</v>
      </c>
      <c r="R2899">
        <f t="shared" si="183"/>
        <v>17.666666666666668</v>
      </c>
      <c r="S2899" t="s">
        <v>8323</v>
      </c>
      <c r="T2899" t="s">
        <v>8359</v>
      </c>
    </row>
    <row r="2900" spans="1:20" ht="43.5" x14ac:dyDescent="0.3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 s="9">
        <f t="shared" si="180"/>
        <v>42421.398472222223</v>
      </c>
      <c r="K2900">
        <v>1453109628</v>
      </c>
      <c r="L2900" s="12">
        <f t="shared" si="181"/>
        <v>42387.398472222223</v>
      </c>
      <c r="M2900" t="b">
        <v>1</v>
      </c>
      <c r="N2900">
        <v>551</v>
      </c>
      <c r="O2900" t="b">
        <v>1</v>
      </c>
      <c r="P2900" t="s">
        <v>8303</v>
      </c>
      <c r="Q2900" s="10">
        <f t="shared" si="182"/>
        <v>264.62241666666665</v>
      </c>
      <c r="R2900">
        <f t="shared" si="183"/>
        <v>57.631016333938291</v>
      </c>
      <c r="S2900" t="s">
        <v>8321</v>
      </c>
      <c r="T2900" t="s">
        <v>8361</v>
      </c>
    </row>
    <row r="2901" spans="1:20" ht="58" x14ac:dyDescent="0.3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 s="9">
        <f t="shared" si="180"/>
        <v>42004.880648148144</v>
      </c>
      <c r="K2901">
        <v>1414872488</v>
      </c>
      <c r="L2901" s="12">
        <f t="shared" si="181"/>
        <v>41944.83898148148</v>
      </c>
      <c r="M2901" t="b">
        <v>0</v>
      </c>
      <c r="N2901">
        <v>176</v>
      </c>
      <c r="O2901" t="b">
        <v>1</v>
      </c>
      <c r="P2901" t="s">
        <v>8295</v>
      </c>
      <c r="Q2901" s="10">
        <f t="shared" si="182"/>
        <v>140.05000000000001</v>
      </c>
      <c r="R2901">
        <f t="shared" si="183"/>
        <v>95.48863636363636</v>
      </c>
      <c r="S2901" t="s">
        <v>8323</v>
      </c>
      <c r="T2901" t="s">
        <v>8353</v>
      </c>
    </row>
    <row r="2902" spans="1:20" ht="43.5" x14ac:dyDescent="0.3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 s="9">
        <f t="shared" si="180"/>
        <v>41422</v>
      </c>
      <c r="K2902">
        <v>1366917828</v>
      </c>
      <c r="L2902" s="12">
        <f t="shared" si="181"/>
        <v>41389.808194444442</v>
      </c>
      <c r="M2902" t="b">
        <v>0</v>
      </c>
      <c r="N2902">
        <v>146</v>
      </c>
      <c r="O2902" t="b">
        <v>1</v>
      </c>
      <c r="P2902" t="s">
        <v>8295</v>
      </c>
      <c r="Q2902" s="10">
        <f t="shared" si="182"/>
        <v>118.25000000000001</v>
      </c>
      <c r="R2902">
        <f t="shared" si="183"/>
        <v>97.191780821917803</v>
      </c>
      <c r="S2902" t="s">
        <v>8323</v>
      </c>
      <c r="T2902" t="s">
        <v>8353</v>
      </c>
    </row>
    <row r="2903" spans="1:20" ht="43.5" x14ac:dyDescent="0.3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 s="9">
        <f t="shared" si="180"/>
        <v>42236.711805555555</v>
      </c>
      <c r="K2903">
        <v>1436305452</v>
      </c>
      <c r="L2903" s="12">
        <f t="shared" si="181"/>
        <v>42192.905694444446</v>
      </c>
      <c r="M2903" t="b">
        <v>0</v>
      </c>
      <c r="N2903">
        <v>29</v>
      </c>
      <c r="O2903" t="b">
        <v>0</v>
      </c>
      <c r="P2903" t="s">
        <v>8271</v>
      </c>
      <c r="Q2903" s="10">
        <f t="shared" si="182"/>
        <v>23.333333333333332</v>
      </c>
      <c r="R2903">
        <f t="shared" si="183"/>
        <v>96.551724137931032</v>
      </c>
      <c r="S2903" t="s">
        <v>8321</v>
      </c>
      <c r="T2903" t="s">
        <v>8322</v>
      </c>
    </row>
    <row r="2904" spans="1:20" ht="43.5" x14ac:dyDescent="0.3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 s="9">
        <f t="shared" si="180"/>
        <v>42288.645196759258</v>
      </c>
      <c r="K2904">
        <v>1441985458</v>
      </c>
      <c r="L2904" s="12">
        <f t="shared" si="181"/>
        <v>42258.646504629629</v>
      </c>
      <c r="M2904" t="b">
        <v>0</v>
      </c>
      <c r="N2904">
        <v>3</v>
      </c>
      <c r="O2904" t="b">
        <v>0</v>
      </c>
      <c r="P2904" t="s">
        <v>8271</v>
      </c>
      <c r="Q2904" s="10">
        <f t="shared" si="182"/>
        <v>4.583333333333333</v>
      </c>
      <c r="R2904">
        <f t="shared" si="183"/>
        <v>183.33333333333334</v>
      </c>
      <c r="S2904" t="s">
        <v>8321</v>
      </c>
      <c r="T2904" t="s">
        <v>8322</v>
      </c>
    </row>
    <row r="2905" spans="1:20" ht="43.5" x14ac:dyDescent="0.3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 s="9">
        <f t="shared" si="180"/>
        <v>42402.7268287037</v>
      </c>
      <c r="K2905">
        <v>1453137998</v>
      </c>
      <c r="L2905" s="12">
        <f t="shared" si="181"/>
        <v>42387.7268287037</v>
      </c>
      <c r="M2905" t="b">
        <v>0</v>
      </c>
      <c r="N2905">
        <v>156</v>
      </c>
      <c r="O2905" t="b">
        <v>1</v>
      </c>
      <c r="P2905" t="s">
        <v>8303</v>
      </c>
      <c r="Q2905" s="10">
        <f t="shared" si="182"/>
        <v>109.34166666666667</v>
      </c>
      <c r="R2905">
        <f t="shared" si="183"/>
        <v>84.108974358974365</v>
      </c>
      <c r="S2905" t="s">
        <v>8321</v>
      </c>
      <c r="T2905" t="s">
        <v>8361</v>
      </c>
    </row>
    <row r="2906" spans="1:20" ht="43.5" x14ac:dyDescent="0.3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 s="9">
        <f t="shared" si="180"/>
        <v>42115.249305555553</v>
      </c>
      <c r="K2906">
        <v>1428082481</v>
      </c>
      <c r="L2906" s="12">
        <f t="shared" si="181"/>
        <v>42097.732418981483</v>
      </c>
      <c r="M2906" t="b">
        <v>0</v>
      </c>
      <c r="N2906">
        <v>117</v>
      </c>
      <c r="O2906" t="b">
        <v>0</v>
      </c>
      <c r="P2906" t="s">
        <v>8303</v>
      </c>
      <c r="Q2906" s="10">
        <f t="shared" si="182"/>
        <v>59.774999999999999</v>
      </c>
      <c r="R2906">
        <f t="shared" si="183"/>
        <v>61.307692307692307</v>
      </c>
      <c r="S2906" t="s">
        <v>8321</v>
      </c>
      <c r="T2906" t="s">
        <v>8361</v>
      </c>
    </row>
    <row r="2907" spans="1:20" ht="58" x14ac:dyDescent="0.3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 s="9">
        <f t="shared" si="180"/>
        <v>42673.073611111111</v>
      </c>
      <c r="K2907">
        <v>1476549262</v>
      </c>
      <c r="L2907" s="12">
        <f t="shared" si="181"/>
        <v>42658.690532407403</v>
      </c>
      <c r="M2907" t="b">
        <v>0</v>
      </c>
      <c r="N2907">
        <v>2</v>
      </c>
      <c r="O2907" t="b">
        <v>0</v>
      </c>
      <c r="P2907" t="s">
        <v>8303</v>
      </c>
      <c r="Q2907" s="10">
        <f t="shared" si="182"/>
        <v>1.6666666666666666E-2</v>
      </c>
      <c r="R2907">
        <f t="shared" si="183"/>
        <v>1</v>
      </c>
      <c r="S2907" t="s">
        <v>8321</v>
      </c>
      <c r="T2907" t="s">
        <v>8361</v>
      </c>
    </row>
    <row r="2908" spans="1:20" ht="43.5" x14ac:dyDescent="0.3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 s="9">
        <f t="shared" si="180"/>
        <v>41932.622395833336</v>
      </c>
      <c r="K2908">
        <v>1411224975</v>
      </c>
      <c r="L2908" s="12">
        <f t="shared" si="181"/>
        <v>41902.622395833336</v>
      </c>
      <c r="M2908" t="b">
        <v>0</v>
      </c>
      <c r="N2908">
        <v>13</v>
      </c>
      <c r="O2908" t="b">
        <v>0</v>
      </c>
      <c r="P2908" t="s">
        <v>8303</v>
      </c>
      <c r="Q2908" s="10">
        <f t="shared" si="182"/>
        <v>15.225</v>
      </c>
      <c r="R2908">
        <f t="shared" si="183"/>
        <v>140.53846153846155</v>
      </c>
      <c r="S2908" t="s">
        <v>8321</v>
      </c>
      <c r="T2908" t="s">
        <v>8361</v>
      </c>
    </row>
    <row r="2909" spans="1:20" ht="58" x14ac:dyDescent="0.3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 s="9">
        <f t="shared" si="180"/>
        <v>42374.996527777781</v>
      </c>
      <c r="K2909">
        <v>1448823673</v>
      </c>
      <c r="L2909" s="12">
        <f t="shared" si="181"/>
        <v>42337.792511574073</v>
      </c>
      <c r="M2909" t="b">
        <v>1</v>
      </c>
      <c r="N2909">
        <v>115</v>
      </c>
      <c r="O2909" t="b">
        <v>1</v>
      </c>
      <c r="P2909" t="s">
        <v>8271</v>
      </c>
      <c r="Q2909" s="10">
        <f t="shared" si="182"/>
        <v>102.13333333333334</v>
      </c>
      <c r="R2909">
        <f t="shared" si="183"/>
        <v>106.57391304347826</v>
      </c>
      <c r="S2909" t="s">
        <v>8321</v>
      </c>
      <c r="T2909" t="s">
        <v>8322</v>
      </c>
    </row>
    <row r="2910" spans="1:20" ht="43.5" x14ac:dyDescent="0.3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 s="9">
        <f t="shared" si="180"/>
        <v>42004</v>
      </c>
      <c r="K2910">
        <v>1417132986</v>
      </c>
      <c r="L2910" s="12">
        <f t="shared" si="181"/>
        <v>41971.002152777779</v>
      </c>
      <c r="M2910" t="b">
        <v>1</v>
      </c>
      <c r="N2910">
        <v>184</v>
      </c>
      <c r="O2910" t="b">
        <v>1</v>
      </c>
      <c r="P2910" t="s">
        <v>8271</v>
      </c>
      <c r="Q2910" s="10">
        <f t="shared" si="182"/>
        <v>102.1</v>
      </c>
      <c r="R2910">
        <f t="shared" si="183"/>
        <v>66.586956521739125</v>
      </c>
      <c r="S2910" t="s">
        <v>8321</v>
      </c>
      <c r="T2910" t="s">
        <v>8322</v>
      </c>
    </row>
    <row r="2911" spans="1:20" ht="29" x14ac:dyDescent="0.3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 s="9">
        <f t="shared" si="180"/>
        <v>42098.846724537041</v>
      </c>
      <c r="K2911">
        <v>1425590357</v>
      </c>
      <c r="L2911" s="12">
        <f t="shared" si="181"/>
        <v>42068.888391203705</v>
      </c>
      <c r="M2911" t="b">
        <v>1</v>
      </c>
      <c r="N2911">
        <v>200</v>
      </c>
      <c r="O2911" t="b">
        <v>1</v>
      </c>
      <c r="P2911" t="s">
        <v>8271</v>
      </c>
      <c r="Q2911" s="10">
        <f t="shared" si="182"/>
        <v>100.79166666666666</v>
      </c>
      <c r="R2911">
        <f t="shared" si="183"/>
        <v>60.475000000000001</v>
      </c>
      <c r="S2911" t="s">
        <v>8321</v>
      </c>
      <c r="T2911" t="s">
        <v>8322</v>
      </c>
    </row>
    <row r="2912" spans="1:20" ht="43.5" x14ac:dyDescent="0.3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 s="9">
        <f t="shared" si="180"/>
        <v>41823.165972222225</v>
      </c>
      <c r="K2912">
        <v>1402580818</v>
      </c>
      <c r="L2912" s="12">
        <f t="shared" si="181"/>
        <v>41802.574282407404</v>
      </c>
      <c r="M2912" t="b">
        <v>0</v>
      </c>
      <c r="N2912">
        <v>199</v>
      </c>
      <c r="O2912" t="b">
        <v>1</v>
      </c>
      <c r="P2912" t="s">
        <v>8271</v>
      </c>
      <c r="Q2912" s="10">
        <f t="shared" si="182"/>
        <v>102.90416666666667</v>
      </c>
      <c r="R2912">
        <f t="shared" si="183"/>
        <v>62.052763819095475</v>
      </c>
      <c r="S2912" t="s">
        <v>8321</v>
      </c>
      <c r="T2912" t="s">
        <v>8322</v>
      </c>
    </row>
    <row r="2913" spans="1:20" ht="29" x14ac:dyDescent="0.3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 s="9">
        <f t="shared" si="180"/>
        <v>42433.971851851849</v>
      </c>
      <c r="K2913">
        <v>1454541568</v>
      </c>
      <c r="L2913" s="12">
        <f t="shared" si="181"/>
        <v>42403.971851851849</v>
      </c>
      <c r="M2913" t="b">
        <v>0</v>
      </c>
      <c r="N2913">
        <v>40</v>
      </c>
      <c r="O2913" t="b">
        <v>0</v>
      </c>
      <c r="P2913" t="s">
        <v>8305</v>
      </c>
      <c r="Q2913" s="10">
        <f t="shared" si="182"/>
        <v>19.650000000000002</v>
      </c>
      <c r="R2913">
        <f t="shared" si="183"/>
        <v>58.95</v>
      </c>
      <c r="S2913" t="s">
        <v>8321</v>
      </c>
      <c r="T2913" t="s">
        <v>8363</v>
      </c>
    </row>
    <row r="2914" spans="1:20" ht="43.5" x14ac:dyDescent="0.3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 s="9">
        <f t="shared" si="180"/>
        <v>42445.126898148148</v>
      </c>
      <c r="K2914">
        <v>1455508964</v>
      </c>
      <c r="L2914" s="12">
        <f t="shared" si="181"/>
        <v>42415.168564814812</v>
      </c>
      <c r="M2914" t="b">
        <v>0</v>
      </c>
      <c r="N2914">
        <v>1</v>
      </c>
      <c r="O2914" t="b">
        <v>0</v>
      </c>
      <c r="P2914" t="s">
        <v>8271</v>
      </c>
      <c r="Q2914" s="10">
        <f t="shared" si="182"/>
        <v>8.3333333333333332E-3</v>
      </c>
      <c r="R2914">
        <f t="shared" si="183"/>
        <v>1</v>
      </c>
      <c r="S2914" t="s">
        <v>8321</v>
      </c>
      <c r="T2914" t="s">
        <v>8322</v>
      </c>
    </row>
    <row r="2915" spans="1:20" ht="43.5" x14ac:dyDescent="0.3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 s="9">
        <f t="shared" si="180"/>
        <v>41248.391446759262</v>
      </c>
      <c r="K2915">
        <v>1352107421</v>
      </c>
      <c r="L2915" s="12">
        <f t="shared" si="181"/>
        <v>41218.391446759262</v>
      </c>
      <c r="M2915" t="b">
        <v>0</v>
      </c>
      <c r="N2915">
        <v>70</v>
      </c>
      <c r="O2915" t="b">
        <v>0</v>
      </c>
      <c r="P2915" t="s">
        <v>8270</v>
      </c>
      <c r="Q2915" s="10">
        <f t="shared" si="182"/>
        <v>22.881426547787683</v>
      </c>
      <c r="R2915">
        <f t="shared" si="183"/>
        <v>39.228571428571428</v>
      </c>
      <c r="S2915" t="s">
        <v>8314</v>
      </c>
      <c r="T2915" t="s">
        <v>8320</v>
      </c>
    </row>
    <row r="2916" spans="1:20" ht="58" x14ac:dyDescent="0.3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 s="9">
        <f t="shared" si="180"/>
        <v>42174.769479166673</v>
      </c>
      <c r="K2916">
        <v>1432146483</v>
      </c>
      <c r="L2916" s="12">
        <f t="shared" si="181"/>
        <v>42144.769479166673</v>
      </c>
      <c r="M2916" t="b">
        <v>0</v>
      </c>
      <c r="N2916">
        <v>4</v>
      </c>
      <c r="O2916" t="b">
        <v>0</v>
      </c>
      <c r="P2916" t="s">
        <v>8290</v>
      </c>
      <c r="Q2916" s="10">
        <f t="shared" si="182"/>
        <v>0.66115702479338845</v>
      </c>
      <c r="R2916">
        <f t="shared" si="183"/>
        <v>20</v>
      </c>
      <c r="S2916" t="s">
        <v>8326</v>
      </c>
      <c r="T2916" t="s">
        <v>8348</v>
      </c>
    </row>
    <row r="2917" spans="1:20" ht="29" x14ac:dyDescent="0.3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 s="9">
        <f t="shared" si="180"/>
        <v>41995.166666666672</v>
      </c>
      <c r="K2917">
        <v>1416555262</v>
      </c>
      <c r="L2917" s="12">
        <f t="shared" si="181"/>
        <v>41964.315532407403</v>
      </c>
      <c r="M2917" t="b">
        <v>1</v>
      </c>
      <c r="N2917">
        <v>134</v>
      </c>
      <c r="O2917" t="b">
        <v>1</v>
      </c>
      <c r="P2917" t="s">
        <v>8271</v>
      </c>
      <c r="Q2917" s="10">
        <f t="shared" si="182"/>
        <v>103.04098360655738</v>
      </c>
      <c r="R2917">
        <f t="shared" si="183"/>
        <v>93.81343283582089</v>
      </c>
      <c r="S2917" t="s">
        <v>8321</v>
      </c>
      <c r="T2917" t="s">
        <v>8322</v>
      </c>
    </row>
    <row r="2918" spans="1:20" ht="58" x14ac:dyDescent="0.3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 s="9">
        <f t="shared" si="180"/>
        <v>40422.155555555553</v>
      </c>
      <c r="K2918">
        <v>1279651084</v>
      </c>
      <c r="L2918" s="12">
        <f t="shared" si="181"/>
        <v>40379.776435185187</v>
      </c>
      <c r="M2918" t="b">
        <v>0</v>
      </c>
      <c r="N2918">
        <v>229</v>
      </c>
      <c r="O2918" t="b">
        <v>1</v>
      </c>
      <c r="P2918" t="s">
        <v>8269</v>
      </c>
      <c r="Q2918" s="10">
        <f t="shared" si="182"/>
        <v>103.90027322404372</v>
      </c>
      <c r="R2918">
        <f t="shared" si="183"/>
        <v>56.460043668122275</v>
      </c>
      <c r="S2918" t="s">
        <v>8314</v>
      </c>
      <c r="T2918" t="s">
        <v>8319</v>
      </c>
    </row>
    <row r="2919" spans="1:20" x14ac:dyDescent="0.3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 s="9">
        <f t="shared" si="180"/>
        <v>41969.851967592593</v>
      </c>
      <c r="K2919">
        <v>1414438010</v>
      </c>
      <c r="L2919" s="12">
        <f t="shared" si="181"/>
        <v>41939.810300925928</v>
      </c>
      <c r="M2919" t="b">
        <v>0</v>
      </c>
      <c r="N2919">
        <v>12</v>
      </c>
      <c r="O2919" t="b">
        <v>0</v>
      </c>
      <c r="P2919" t="s">
        <v>8268</v>
      </c>
      <c r="Q2919" s="10">
        <f t="shared" si="182"/>
        <v>35.856000000000002</v>
      </c>
      <c r="R2919">
        <f t="shared" si="183"/>
        <v>373.5</v>
      </c>
      <c r="S2919" t="s">
        <v>8314</v>
      </c>
      <c r="T2919" t="s">
        <v>8318</v>
      </c>
    </row>
    <row r="2920" spans="1:20" ht="58" x14ac:dyDescent="0.3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 s="9">
        <f t="shared" si="180"/>
        <v>42069.64061342593</v>
      </c>
      <c r="K2920">
        <v>1420471349</v>
      </c>
      <c r="L2920" s="12">
        <f t="shared" si="181"/>
        <v>42009.64061342593</v>
      </c>
      <c r="M2920" t="b">
        <v>0</v>
      </c>
      <c r="N2920">
        <v>1</v>
      </c>
      <c r="O2920" t="b">
        <v>0</v>
      </c>
      <c r="P2920" t="s">
        <v>8268</v>
      </c>
      <c r="Q2920" s="10">
        <f t="shared" si="182"/>
        <v>8.0000000000000002E-3</v>
      </c>
      <c r="R2920">
        <f t="shared" si="183"/>
        <v>1</v>
      </c>
      <c r="S2920" t="s">
        <v>8314</v>
      </c>
      <c r="T2920" t="s">
        <v>8318</v>
      </c>
    </row>
    <row r="2921" spans="1:20" ht="43.5" x14ac:dyDescent="0.3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 s="9">
        <f t="shared" si="180"/>
        <v>42078.563912037032</v>
      </c>
      <c r="K2921">
        <v>1423405922</v>
      </c>
      <c r="L2921" s="12">
        <f t="shared" si="181"/>
        <v>42043.605578703704</v>
      </c>
      <c r="M2921" t="b">
        <v>0</v>
      </c>
      <c r="N2921">
        <v>159</v>
      </c>
      <c r="O2921" t="b">
        <v>1</v>
      </c>
      <c r="P2921" t="s">
        <v>8269</v>
      </c>
      <c r="Q2921" s="10">
        <f t="shared" si="182"/>
        <v>104.11200000000001</v>
      </c>
      <c r="R2921">
        <f t="shared" si="183"/>
        <v>81.84905660377359</v>
      </c>
      <c r="S2921" t="s">
        <v>8314</v>
      </c>
      <c r="T2921" t="s">
        <v>8319</v>
      </c>
    </row>
    <row r="2922" spans="1:20" ht="29" x14ac:dyDescent="0.3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 s="9">
        <f t="shared" si="180"/>
        <v>41211.306527777779</v>
      </c>
      <c r="K2922">
        <v>1349335284</v>
      </c>
      <c r="L2922" s="12">
        <f t="shared" si="181"/>
        <v>41186.306527777779</v>
      </c>
      <c r="M2922" t="b">
        <v>0</v>
      </c>
      <c r="N2922">
        <v>99</v>
      </c>
      <c r="O2922" t="b">
        <v>1</v>
      </c>
      <c r="P2922" t="s">
        <v>8276</v>
      </c>
      <c r="Q2922" s="10">
        <f t="shared" si="182"/>
        <v>100.43200000000002</v>
      </c>
      <c r="R2922">
        <f t="shared" si="183"/>
        <v>126.8080808080808</v>
      </c>
      <c r="S2922" t="s">
        <v>8329</v>
      </c>
      <c r="T2922" t="s">
        <v>8330</v>
      </c>
    </row>
    <row r="2923" spans="1:20" ht="58" x14ac:dyDescent="0.3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 s="9">
        <f t="shared" si="180"/>
        <v>42163.166666666672</v>
      </c>
      <c r="K2923">
        <v>1430945149</v>
      </c>
      <c r="L2923" s="12">
        <f t="shared" si="181"/>
        <v>42130.865150462967</v>
      </c>
      <c r="M2923" t="b">
        <v>0</v>
      </c>
      <c r="N2923">
        <v>111</v>
      </c>
      <c r="O2923" t="b">
        <v>1</v>
      </c>
      <c r="P2923" t="s">
        <v>8285</v>
      </c>
      <c r="Q2923" s="10">
        <f t="shared" si="182"/>
        <v>105.44</v>
      </c>
      <c r="R2923">
        <f t="shared" si="183"/>
        <v>118.73873873873873</v>
      </c>
      <c r="S2923" t="s">
        <v>8342</v>
      </c>
      <c r="T2923" t="s">
        <v>8343</v>
      </c>
    </row>
    <row r="2924" spans="1:20" ht="43.5" x14ac:dyDescent="0.3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 s="9">
        <f t="shared" si="180"/>
        <v>42102.488182870366</v>
      </c>
      <c r="K2924">
        <v>1425901379</v>
      </c>
      <c r="L2924" s="12">
        <f t="shared" si="181"/>
        <v>42072.488182870366</v>
      </c>
      <c r="M2924" t="b">
        <v>0</v>
      </c>
      <c r="N2924">
        <v>714</v>
      </c>
      <c r="O2924" t="b">
        <v>1</v>
      </c>
      <c r="P2924" t="s">
        <v>8285</v>
      </c>
      <c r="Q2924" s="10">
        <f t="shared" si="182"/>
        <v>322.24</v>
      </c>
      <c r="R2924">
        <f t="shared" si="183"/>
        <v>56.414565826330531</v>
      </c>
      <c r="S2924" t="s">
        <v>8342</v>
      </c>
      <c r="T2924" t="s">
        <v>8343</v>
      </c>
    </row>
    <row r="2925" spans="1:20" ht="43.5" x14ac:dyDescent="0.3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 s="9">
        <f t="shared" si="180"/>
        <v>42834.991296296299</v>
      </c>
      <c r="K2925">
        <v>1489193248</v>
      </c>
      <c r="L2925" s="12">
        <f t="shared" si="181"/>
        <v>42805.032962962956</v>
      </c>
      <c r="M2925" t="b">
        <v>0</v>
      </c>
      <c r="N2925">
        <v>22</v>
      </c>
      <c r="O2925" t="b">
        <v>0</v>
      </c>
      <c r="P2925" t="s">
        <v>8293</v>
      </c>
      <c r="Q2925" s="10">
        <f t="shared" si="182"/>
        <v>20.208000000000002</v>
      </c>
      <c r="R2925">
        <f t="shared" si="183"/>
        <v>114.81818181818181</v>
      </c>
      <c r="S2925" t="s">
        <v>8329</v>
      </c>
      <c r="T2925" t="s">
        <v>8351</v>
      </c>
    </row>
    <row r="2926" spans="1:20" ht="43.5" x14ac:dyDescent="0.3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 s="9">
        <f t="shared" si="180"/>
        <v>41864.980462962965</v>
      </c>
      <c r="K2926">
        <v>1405380712</v>
      </c>
      <c r="L2926" s="12">
        <f t="shared" si="181"/>
        <v>41834.980462962965</v>
      </c>
      <c r="M2926" t="b">
        <v>1</v>
      </c>
      <c r="N2926">
        <v>103</v>
      </c>
      <c r="O2926" t="b">
        <v>0</v>
      </c>
      <c r="P2926" t="s">
        <v>8285</v>
      </c>
      <c r="Q2926" s="10">
        <f t="shared" si="182"/>
        <v>59.467839999999995</v>
      </c>
      <c r="R2926">
        <f t="shared" si="183"/>
        <v>72.16970873786407</v>
      </c>
      <c r="S2926" t="s">
        <v>8342</v>
      </c>
      <c r="T2926" t="s">
        <v>8343</v>
      </c>
    </row>
    <row r="2927" spans="1:20" ht="58" x14ac:dyDescent="0.3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 s="9">
        <f t="shared" si="180"/>
        <v>42290.967835648145</v>
      </c>
      <c r="K2927">
        <v>1442963621</v>
      </c>
      <c r="L2927" s="12">
        <f t="shared" si="181"/>
        <v>42269.967835648145</v>
      </c>
      <c r="M2927" t="b">
        <v>0</v>
      </c>
      <c r="N2927">
        <v>132</v>
      </c>
      <c r="O2927" t="b">
        <v>1</v>
      </c>
      <c r="P2927" t="s">
        <v>8300</v>
      </c>
      <c r="Q2927" s="10">
        <f t="shared" si="182"/>
        <v>109.48792</v>
      </c>
      <c r="R2927">
        <f t="shared" si="183"/>
        <v>103.68174242424243</v>
      </c>
      <c r="S2927" t="s">
        <v>8329</v>
      </c>
      <c r="T2927" t="s">
        <v>8358</v>
      </c>
    </row>
    <row r="2928" spans="1:20" ht="29" x14ac:dyDescent="0.3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 s="9">
        <f t="shared" si="180"/>
        <v>42200.447013888886</v>
      </c>
      <c r="K2928">
        <v>1434365022</v>
      </c>
      <c r="L2928" s="12">
        <f t="shared" si="181"/>
        <v>42170.447013888886</v>
      </c>
      <c r="M2928" t="b">
        <v>0</v>
      </c>
      <c r="N2928">
        <v>2</v>
      </c>
      <c r="O2928" t="b">
        <v>0</v>
      </c>
      <c r="P2928" t="s">
        <v>8305</v>
      </c>
      <c r="Q2928" s="10">
        <f t="shared" si="182"/>
        <v>0.27999999999999997</v>
      </c>
      <c r="R2928">
        <f t="shared" si="183"/>
        <v>17.5</v>
      </c>
      <c r="S2928" t="s">
        <v>8321</v>
      </c>
      <c r="T2928" t="s">
        <v>8363</v>
      </c>
    </row>
    <row r="2929" spans="1:20" ht="43.5" x14ac:dyDescent="0.3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 s="9">
        <f t="shared" si="180"/>
        <v>41722.057523148149</v>
      </c>
      <c r="K2929">
        <v>1392171770</v>
      </c>
      <c r="L2929" s="12">
        <f t="shared" si="181"/>
        <v>41682.099189814813</v>
      </c>
      <c r="M2929" t="b">
        <v>1</v>
      </c>
      <c r="N2929">
        <v>189</v>
      </c>
      <c r="O2929" t="b">
        <v>1</v>
      </c>
      <c r="P2929" t="s">
        <v>8276</v>
      </c>
      <c r="Q2929" s="10">
        <f t="shared" si="182"/>
        <v>110.77157238734421</v>
      </c>
      <c r="R2929">
        <f t="shared" si="183"/>
        <v>73.355396825396824</v>
      </c>
      <c r="S2929" t="s">
        <v>8329</v>
      </c>
      <c r="T2929" t="s">
        <v>8330</v>
      </c>
    </row>
    <row r="2930" spans="1:20" ht="43.5" x14ac:dyDescent="0.3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 s="9">
        <f t="shared" si="180"/>
        <v>42588.004432870366</v>
      </c>
      <c r="K2930">
        <v>1468627583</v>
      </c>
      <c r="L2930" s="12">
        <f t="shared" si="181"/>
        <v>42567.004432870366</v>
      </c>
      <c r="M2930" t="b">
        <v>0</v>
      </c>
      <c r="N2930">
        <v>0</v>
      </c>
      <c r="O2930" t="b">
        <v>0</v>
      </c>
      <c r="P2930" t="s">
        <v>8268</v>
      </c>
      <c r="Q2930" s="10">
        <f t="shared" si="182"/>
        <v>0</v>
      </c>
      <c r="R2930" t="e">
        <f t="shared" si="183"/>
        <v>#DIV/0!</v>
      </c>
      <c r="S2930" t="s">
        <v>8314</v>
      </c>
      <c r="T2930" t="s">
        <v>8318</v>
      </c>
    </row>
    <row r="2931" spans="1:20" ht="43.5" x14ac:dyDescent="0.3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 s="9">
        <f t="shared" si="180"/>
        <v>41814.789687500001</v>
      </c>
      <c r="K2931">
        <v>1401044229</v>
      </c>
      <c r="L2931" s="12">
        <f t="shared" si="181"/>
        <v>41784.789687500001</v>
      </c>
      <c r="M2931" t="b">
        <v>0</v>
      </c>
      <c r="N2931">
        <v>3</v>
      </c>
      <c r="O2931" t="b">
        <v>0</v>
      </c>
      <c r="P2931" t="s">
        <v>8271</v>
      </c>
      <c r="Q2931" s="10">
        <f t="shared" si="182"/>
        <v>0.43307086614173229</v>
      </c>
      <c r="R2931">
        <f t="shared" si="183"/>
        <v>18.333333333333332</v>
      </c>
      <c r="S2931" t="s">
        <v>8321</v>
      </c>
      <c r="T2931" t="s">
        <v>8322</v>
      </c>
    </row>
    <row r="2932" spans="1:20" ht="43.5" x14ac:dyDescent="0.3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 s="9">
        <f t="shared" si="180"/>
        <v>41109.877442129626</v>
      </c>
      <c r="K2932">
        <v>1340139811</v>
      </c>
      <c r="L2932" s="12">
        <f t="shared" si="181"/>
        <v>41079.877442129626</v>
      </c>
      <c r="M2932" t="b">
        <v>0</v>
      </c>
      <c r="N2932">
        <v>171</v>
      </c>
      <c r="O2932" t="b">
        <v>1</v>
      </c>
      <c r="P2932" t="s">
        <v>8269</v>
      </c>
      <c r="Q2932" s="10">
        <f t="shared" si="182"/>
        <v>105.0859375</v>
      </c>
      <c r="R2932">
        <f t="shared" si="183"/>
        <v>78.660818713450297</v>
      </c>
      <c r="S2932" t="s">
        <v>8314</v>
      </c>
      <c r="T2932" t="s">
        <v>8319</v>
      </c>
    </row>
    <row r="2933" spans="1:20" ht="43.5" x14ac:dyDescent="0.3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 s="9">
        <f t="shared" si="180"/>
        <v>42153.185798611114</v>
      </c>
      <c r="K2933">
        <v>1430281653</v>
      </c>
      <c r="L2933" s="12">
        <f t="shared" si="181"/>
        <v>42123.185798611114</v>
      </c>
      <c r="M2933" t="b">
        <v>0</v>
      </c>
      <c r="N2933">
        <v>1</v>
      </c>
      <c r="O2933" t="b">
        <v>0</v>
      </c>
      <c r="P2933" t="s">
        <v>8282</v>
      </c>
      <c r="Q2933" s="10">
        <f t="shared" si="182"/>
        <v>3.8464497269020695E-2</v>
      </c>
      <c r="R2933">
        <f t="shared" si="183"/>
        <v>5</v>
      </c>
      <c r="S2933" t="s">
        <v>8337</v>
      </c>
      <c r="T2933" t="s">
        <v>8338</v>
      </c>
    </row>
    <row r="2934" spans="1:20" ht="43.5" x14ac:dyDescent="0.3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 s="9">
        <f t="shared" si="180"/>
        <v>40897.492939814816</v>
      </c>
      <c r="K2934">
        <v>1321357790</v>
      </c>
      <c r="L2934" s="12">
        <f t="shared" si="181"/>
        <v>40862.492939814816</v>
      </c>
      <c r="M2934" t="b">
        <v>1</v>
      </c>
      <c r="N2934">
        <v>202</v>
      </c>
      <c r="O2934" t="b">
        <v>1</v>
      </c>
      <c r="P2934" t="s">
        <v>8269</v>
      </c>
      <c r="Q2934" s="10">
        <f t="shared" si="182"/>
        <v>113.46153846153845</v>
      </c>
      <c r="R2934">
        <f t="shared" si="183"/>
        <v>73.019801980198025</v>
      </c>
      <c r="S2934" t="s">
        <v>8314</v>
      </c>
      <c r="T2934" t="s">
        <v>8319</v>
      </c>
    </row>
    <row r="2935" spans="1:20" ht="58" x14ac:dyDescent="0.3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 s="9">
        <f t="shared" si="180"/>
        <v>41349.769293981481</v>
      </c>
      <c r="K2935">
        <v>1360866467</v>
      </c>
      <c r="L2935" s="12">
        <f t="shared" si="181"/>
        <v>41319.769293981481</v>
      </c>
      <c r="M2935" t="b">
        <v>1</v>
      </c>
      <c r="N2935">
        <v>275</v>
      </c>
      <c r="O2935" t="b">
        <v>1</v>
      </c>
      <c r="P2935" t="s">
        <v>8269</v>
      </c>
      <c r="Q2935" s="10">
        <f t="shared" si="182"/>
        <v>139.1</v>
      </c>
      <c r="R2935">
        <f t="shared" si="183"/>
        <v>65.756363636363631</v>
      </c>
      <c r="S2935" t="s">
        <v>8314</v>
      </c>
      <c r="T2935" t="s">
        <v>8319</v>
      </c>
    </row>
    <row r="2936" spans="1:20" ht="43.5" x14ac:dyDescent="0.3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 s="9">
        <f t="shared" si="180"/>
        <v>41352.696006944447</v>
      </c>
      <c r="K2936">
        <v>1360258935</v>
      </c>
      <c r="L2936" s="12">
        <f t="shared" si="181"/>
        <v>41312.737673611111</v>
      </c>
      <c r="M2936" t="b">
        <v>1</v>
      </c>
      <c r="N2936">
        <v>251</v>
      </c>
      <c r="O2936" t="b">
        <v>1</v>
      </c>
      <c r="P2936" t="s">
        <v>8269</v>
      </c>
      <c r="Q2936" s="10">
        <f t="shared" si="182"/>
        <v>118.73499999999999</v>
      </c>
      <c r="R2936">
        <f t="shared" si="183"/>
        <v>61.496215139442228</v>
      </c>
      <c r="S2936" t="s">
        <v>8314</v>
      </c>
      <c r="T2936" t="s">
        <v>8319</v>
      </c>
    </row>
    <row r="2937" spans="1:20" ht="29" x14ac:dyDescent="0.3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 s="9">
        <f t="shared" si="180"/>
        <v>41436.648217592592</v>
      </c>
      <c r="K2937">
        <v>1367940806</v>
      </c>
      <c r="L2937" s="12">
        <f t="shared" si="181"/>
        <v>41401.648217592592</v>
      </c>
      <c r="M2937" t="b">
        <v>0</v>
      </c>
      <c r="N2937">
        <v>94</v>
      </c>
      <c r="O2937" t="b">
        <v>1</v>
      </c>
      <c r="P2937" t="s">
        <v>8274</v>
      </c>
      <c r="Q2937" s="10">
        <f t="shared" si="182"/>
        <v>102.25999999999999</v>
      </c>
      <c r="R2937">
        <f t="shared" si="183"/>
        <v>141.42340425531913</v>
      </c>
      <c r="S2937" t="s">
        <v>8326</v>
      </c>
      <c r="T2937" t="s">
        <v>8327</v>
      </c>
    </row>
    <row r="2938" spans="1:20" ht="43.5" x14ac:dyDescent="0.3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 s="9">
        <f t="shared" si="180"/>
        <v>42342.208333333328</v>
      </c>
      <c r="K2938">
        <v>1445363833</v>
      </c>
      <c r="L2938" s="12">
        <f t="shared" si="181"/>
        <v>42297.748067129629</v>
      </c>
      <c r="M2938" t="b">
        <v>0</v>
      </c>
      <c r="N2938">
        <v>57</v>
      </c>
      <c r="O2938" t="b">
        <v>1</v>
      </c>
      <c r="P2938" t="s">
        <v>8285</v>
      </c>
      <c r="Q2938" s="10">
        <f t="shared" si="182"/>
        <v>102.94615384615385</v>
      </c>
      <c r="R2938">
        <f t="shared" si="183"/>
        <v>234.78947368421052</v>
      </c>
      <c r="S2938" t="s">
        <v>8342</v>
      </c>
      <c r="T2938" t="s">
        <v>8343</v>
      </c>
    </row>
    <row r="2939" spans="1:20" ht="43.5" x14ac:dyDescent="0.3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 s="9">
        <f t="shared" si="180"/>
        <v>42168.506377314814</v>
      </c>
      <c r="K2939">
        <v>1431605351</v>
      </c>
      <c r="L2939" s="12">
        <f t="shared" si="181"/>
        <v>42138.506377314814</v>
      </c>
      <c r="M2939" t="b">
        <v>0</v>
      </c>
      <c r="N2939">
        <v>62</v>
      </c>
      <c r="O2939" t="b">
        <v>1</v>
      </c>
      <c r="P2939" t="s">
        <v>8285</v>
      </c>
      <c r="Q2939" s="10">
        <f t="shared" si="182"/>
        <v>100.86153846153847</v>
      </c>
      <c r="R2939">
        <f t="shared" si="183"/>
        <v>211.48387096774192</v>
      </c>
      <c r="S2939" t="s">
        <v>8342</v>
      </c>
      <c r="T2939" t="s">
        <v>8343</v>
      </c>
    </row>
    <row r="2940" spans="1:20" ht="43.5" x14ac:dyDescent="0.3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 s="9">
        <f t="shared" si="180"/>
        <v>42123.131469907406</v>
      </c>
      <c r="K2940">
        <v>1427684959</v>
      </c>
      <c r="L2940" s="12">
        <f t="shared" si="181"/>
        <v>42093.131469907406</v>
      </c>
      <c r="M2940" t="b">
        <v>0</v>
      </c>
      <c r="N2940">
        <v>0</v>
      </c>
      <c r="O2940" t="b">
        <v>0</v>
      </c>
      <c r="P2940" t="s">
        <v>8287</v>
      </c>
      <c r="Q2940" s="10">
        <f t="shared" si="182"/>
        <v>0</v>
      </c>
      <c r="R2940" t="e">
        <f t="shared" si="183"/>
        <v>#DIV/0!</v>
      </c>
      <c r="S2940" t="s">
        <v>8326</v>
      </c>
      <c r="T2940" t="s">
        <v>8345</v>
      </c>
    </row>
    <row r="2941" spans="1:20" ht="43.5" x14ac:dyDescent="0.3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 s="9">
        <f t="shared" si="180"/>
        <v>42516.748414351852</v>
      </c>
      <c r="K2941">
        <v>1461693463</v>
      </c>
      <c r="L2941" s="12">
        <f t="shared" si="181"/>
        <v>42486.748414351852</v>
      </c>
      <c r="M2941" t="b">
        <v>0</v>
      </c>
      <c r="N2941">
        <v>1</v>
      </c>
      <c r="O2941" t="b">
        <v>0</v>
      </c>
      <c r="P2941" t="s">
        <v>8287</v>
      </c>
      <c r="Q2941" s="10">
        <f t="shared" si="182"/>
        <v>7.6923076923076927E-3</v>
      </c>
      <c r="R2941">
        <f t="shared" si="183"/>
        <v>1</v>
      </c>
      <c r="S2941" t="s">
        <v>8326</v>
      </c>
      <c r="T2941" t="s">
        <v>8345</v>
      </c>
    </row>
    <row r="2942" spans="1:20" ht="43.5" x14ac:dyDescent="0.3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 s="9">
        <f t="shared" si="180"/>
        <v>42737.926030092596</v>
      </c>
      <c r="K2942">
        <v>1480803209</v>
      </c>
      <c r="L2942" s="12">
        <f t="shared" si="181"/>
        <v>42707.926030092596</v>
      </c>
      <c r="M2942" t="b">
        <v>0</v>
      </c>
      <c r="N2942">
        <v>0</v>
      </c>
      <c r="O2942" t="b">
        <v>0</v>
      </c>
      <c r="P2942" t="s">
        <v>8287</v>
      </c>
      <c r="Q2942" s="10">
        <f t="shared" si="182"/>
        <v>0</v>
      </c>
      <c r="R2942" t="e">
        <f t="shared" si="183"/>
        <v>#DIV/0!</v>
      </c>
      <c r="S2942" t="s">
        <v>8326</v>
      </c>
      <c r="T2942" t="s">
        <v>8345</v>
      </c>
    </row>
    <row r="2943" spans="1:20" ht="43.5" x14ac:dyDescent="0.3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 s="9">
        <f t="shared" si="180"/>
        <v>41591.849016203705</v>
      </c>
      <c r="K2943">
        <v>1381778555</v>
      </c>
      <c r="L2943" s="12">
        <f t="shared" si="181"/>
        <v>41561.807349537034</v>
      </c>
      <c r="M2943" t="b">
        <v>0</v>
      </c>
      <c r="N2943">
        <v>301</v>
      </c>
      <c r="O2943" t="b">
        <v>1</v>
      </c>
      <c r="P2943" t="s">
        <v>8297</v>
      </c>
      <c r="Q2943" s="10">
        <f t="shared" si="182"/>
        <v>157.37692307692308</v>
      </c>
      <c r="R2943">
        <f t="shared" si="183"/>
        <v>67.970099667774093</v>
      </c>
      <c r="S2943" t="s">
        <v>8337</v>
      </c>
      <c r="T2943" t="s">
        <v>8355</v>
      </c>
    </row>
    <row r="2944" spans="1:20" ht="29" x14ac:dyDescent="0.3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 s="9">
        <f t="shared" si="180"/>
        <v>42091.980451388896</v>
      </c>
      <c r="K2944">
        <v>1424997111</v>
      </c>
      <c r="L2944" s="12">
        <f t="shared" si="181"/>
        <v>42062.022118055553</v>
      </c>
      <c r="M2944" t="b">
        <v>0</v>
      </c>
      <c r="N2944">
        <v>147</v>
      </c>
      <c r="O2944" t="b">
        <v>1</v>
      </c>
      <c r="P2944" t="s">
        <v>8297</v>
      </c>
      <c r="Q2944" s="10">
        <f t="shared" si="182"/>
        <v>153.3153846153846</v>
      </c>
      <c r="R2944">
        <f t="shared" si="183"/>
        <v>135.58503401360545</v>
      </c>
      <c r="S2944" t="s">
        <v>8337</v>
      </c>
      <c r="T2944" t="s">
        <v>8355</v>
      </c>
    </row>
    <row r="2945" spans="1:20" ht="43.5" x14ac:dyDescent="0.3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 s="9">
        <f t="shared" si="180"/>
        <v>41991.853078703702</v>
      </c>
      <c r="K2945">
        <v>1415910506</v>
      </c>
      <c r="L2945" s="12">
        <f t="shared" si="181"/>
        <v>41956.853078703702</v>
      </c>
      <c r="M2945" t="b">
        <v>0</v>
      </c>
      <c r="N2945">
        <v>0</v>
      </c>
      <c r="O2945" t="b">
        <v>0</v>
      </c>
      <c r="P2945" t="s">
        <v>8272</v>
      </c>
      <c r="Q2945" s="10">
        <f t="shared" si="182"/>
        <v>0</v>
      </c>
      <c r="R2945" t="e">
        <f t="shared" si="183"/>
        <v>#DIV/0!</v>
      </c>
      <c r="S2945" t="s">
        <v>8323</v>
      </c>
      <c r="T2945" t="s">
        <v>8324</v>
      </c>
    </row>
    <row r="2946" spans="1:20" ht="43.5" x14ac:dyDescent="0.3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 s="9">
        <f t="shared" ref="J2946:J3009" si="184">(((I2946/60)/60)/24)+DATE(1970,1,1)</f>
        <v>41805.753761574073</v>
      </c>
      <c r="K2946">
        <v>1400263525</v>
      </c>
      <c r="L2946" s="12">
        <f t="shared" ref="L2946:L3009" si="185">(((K2946/60)/60)/24)+DATE(1970,1,1)</f>
        <v>41775.753761574073</v>
      </c>
      <c r="M2946" t="b">
        <v>1</v>
      </c>
      <c r="N2946">
        <v>72</v>
      </c>
      <c r="O2946" t="b">
        <v>1</v>
      </c>
      <c r="P2946" t="s">
        <v>8271</v>
      </c>
      <c r="Q2946" s="10">
        <f t="shared" ref="Q2946:Q3009" si="186">(E2946/D2946)*100</f>
        <v>111.15384615384616</v>
      </c>
      <c r="R2946">
        <f t="shared" ref="R2946:R3009" si="187">E2946/N2946</f>
        <v>200.69444444444446</v>
      </c>
      <c r="S2946" t="s">
        <v>8321</v>
      </c>
      <c r="T2946" t="s">
        <v>8322</v>
      </c>
    </row>
    <row r="2947" spans="1:20" ht="43.5" x14ac:dyDescent="0.3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 s="9">
        <f t="shared" si="184"/>
        <v>42089.044085648144</v>
      </c>
      <c r="K2947">
        <v>1424743409</v>
      </c>
      <c r="L2947" s="12">
        <f t="shared" si="185"/>
        <v>42059.085752314815</v>
      </c>
      <c r="M2947" t="b">
        <v>1</v>
      </c>
      <c r="N2947">
        <v>186</v>
      </c>
      <c r="O2947" t="b">
        <v>1</v>
      </c>
      <c r="P2947" t="s">
        <v>8271</v>
      </c>
      <c r="Q2947" s="10">
        <f t="shared" si="186"/>
        <v>101.25769230769231</v>
      </c>
      <c r="R2947">
        <f t="shared" si="187"/>
        <v>70.771505376344081</v>
      </c>
      <c r="S2947" t="s">
        <v>8321</v>
      </c>
      <c r="T2947" t="s">
        <v>8322</v>
      </c>
    </row>
    <row r="2948" spans="1:20" ht="43.5" x14ac:dyDescent="0.3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 s="9">
        <f t="shared" si="184"/>
        <v>42295.817002314812</v>
      </c>
      <c r="K2948">
        <v>1442604989</v>
      </c>
      <c r="L2948" s="12">
        <f t="shared" si="185"/>
        <v>42265.817002314812</v>
      </c>
      <c r="M2948" t="b">
        <v>1</v>
      </c>
      <c r="N2948">
        <v>43</v>
      </c>
      <c r="O2948" t="b">
        <v>0</v>
      </c>
      <c r="P2948" t="s">
        <v>8271</v>
      </c>
      <c r="Q2948" s="10">
        <f t="shared" si="186"/>
        <v>16.376923076923077</v>
      </c>
      <c r="R2948">
        <f t="shared" si="187"/>
        <v>49.511627906976742</v>
      </c>
      <c r="S2948" t="s">
        <v>8321</v>
      </c>
      <c r="T2948" t="s">
        <v>8322</v>
      </c>
    </row>
    <row r="2949" spans="1:20" ht="29" x14ac:dyDescent="0.3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 s="9">
        <f t="shared" si="184"/>
        <v>42077.132638888885</v>
      </c>
      <c r="K2949">
        <v>1423761792</v>
      </c>
      <c r="L2949" s="12">
        <f t="shared" si="185"/>
        <v>42047.724444444444</v>
      </c>
      <c r="M2949" t="b">
        <v>0</v>
      </c>
      <c r="N2949">
        <v>15</v>
      </c>
      <c r="O2949" t="b">
        <v>0</v>
      </c>
      <c r="P2949" t="s">
        <v>8305</v>
      </c>
      <c r="Q2949" s="10">
        <f t="shared" si="186"/>
        <v>3.4474868431088401</v>
      </c>
      <c r="R2949">
        <f t="shared" si="187"/>
        <v>30.133333333333333</v>
      </c>
      <c r="S2949" t="s">
        <v>8321</v>
      </c>
      <c r="T2949" t="s">
        <v>8363</v>
      </c>
    </row>
    <row r="2950" spans="1:20" ht="43.5" x14ac:dyDescent="0.3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 s="9">
        <f t="shared" si="184"/>
        <v>42097.905671296292</v>
      </c>
      <c r="K2950">
        <v>1425509050</v>
      </c>
      <c r="L2950" s="12">
        <f t="shared" si="185"/>
        <v>42067.947337962964</v>
      </c>
      <c r="M2950" t="b">
        <v>0</v>
      </c>
      <c r="N2950">
        <v>2</v>
      </c>
      <c r="O2950" t="b">
        <v>0</v>
      </c>
      <c r="P2950" t="s">
        <v>8271</v>
      </c>
      <c r="Q2950" s="10">
        <f t="shared" si="186"/>
        <v>1.4814814814814816</v>
      </c>
      <c r="R2950">
        <f t="shared" si="187"/>
        <v>100</v>
      </c>
      <c r="S2950" t="s">
        <v>8321</v>
      </c>
      <c r="T2950" t="s">
        <v>8322</v>
      </c>
    </row>
    <row r="2951" spans="1:20" ht="43.5" x14ac:dyDescent="0.3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 s="9">
        <f t="shared" si="184"/>
        <v>42116.83085648148</v>
      </c>
      <c r="K2951">
        <v>1427140586</v>
      </c>
      <c r="L2951" s="12">
        <f t="shared" si="185"/>
        <v>42086.83085648148</v>
      </c>
      <c r="M2951" t="b">
        <v>0</v>
      </c>
      <c r="N2951">
        <v>0</v>
      </c>
      <c r="O2951" t="b">
        <v>0</v>
      </c>
      <c r="P2951" t="s">
        <v>8272</v>
      </c>
      <c r="Q2951" s="10">
        <f t="shared" si="186"/>
        <v>0</v>
      </c>
      <c r="R2951" t="e">
        <f t="shared" si="187"/>
        <v>#DIV/0!</v>
      </c>
      <c r="S2951" t="s">
        <v>8323</v>
      </c>
      <c r="T2951" t="s">
        <v>8324</v>
      </c>
    </row>
    <row r="2952" spans="1:20" ht="43.5" x14ac:dyDescent="0.3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 s="9">
        <f t="shared" si="184"/>
        <v>42001.639189814814</v>
      </c>
      <c r="K2952">
        <v>1417188026</v>
      </c>
      <c r="L2952" s="12">
        <f t="shared" si="185"/>
        <v>41971.639189814814</v>
      </c>
      <c r="M2952" t="b">
        <v>0</v>
      </c>
      <c r="N2952">
        <v>169</v>
      </c>
      <c r="O2952" t="b">
        <v>1</v>
      </c>
      <c r="P2952" t="s">
        <v>8265</v>
      </c>
      <c r="Q2952" s="10">
        <f t="shared" si="186"/>
        <v>141.85714285714286</v>
      </c>
      <c r="R2952">
        <f t="shared" si="187"/>
        <v>117.51479289940828</v>
      </c>
      <c r="S2952" t="s">
        <v>8314</v>
      </c>
      <c r="T2952" t="s">
        <v>8315</v>
      </c>
    </row>
    <row r="2953" spans="1:20" ht="43.5" x14ac:dyDescent="0.3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 s="9">
        <f t="shared" si="184"/>
        <v>42008.197199074071</v>
      </c>
      <c r="K2953">
        <v>1417754638</v>
      </c>
      <c r="L2953" s="12">
        <f t="shared" si="185"/>
        <v>41978.197199074071</v>
      </c>
      <c r="M2953" t="b">
        <v>0</v>
      </c>
      <c r="N2953">
        <v>13</v>
      </c>
      <c r="O2953" t="b">
        <v>0</v>
      </c>
      <c r="P2953" t="s">
        <v>8268</v>
      </c>
      <c r="Q2953" s="10">
        <f t="shared" si="186"/>
        <v>15.214285714285714</v>
      </c>
      <c r="R2953">
        <f t="shared" si="187"/>
        <v>163.84615384615384</v>
      </c>
      <c r="S2953" t="s">
        <v>8314</v>
      </c>
      <c r="T2953" t="s">
        <v>8318</v>
      </c>
    </row>
    <row r="2954" spans="1:20" ht="43.5" x14ac:dyDescent="0.3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 s="9">
        <f t="shared" si="184"/>
        <v>41536.756111111114</v>
      </c>
      <c r="K2954">
        <v>1377022128</v>
      </c>
      <c r="L2954" s="12">
        <f t="shared" si="185"/>
        <v>41506.756111111114</v>
      </c>
      <c r="M2954" t="b">
        <v>1</v>
      </c>
      <c r="N2954">
        <v>563</v>
      </c>
      <c r="O2954" t="b">
        <v>1</v>
      </c>
      <c r="P2954" t="s">
        <v>8269</v>
      </c>
      <c r="Q2954" s="10">
        <f t="shared" si="186"/>
        <v>228.82507142857142</v>
      </c>
      <c r="R2954">
        <f t="shared" si="187"/>
        <v>56.901438721136763</v>
      </c>
      <c r="S2954" t="s">
        <v>8314</v>
      </c>
      <c r="T2954" t="s">
        <v>8319</v>
      </c>
    </row>
    <row r="2955" spans="1:20" ht="43.5" x14ac:dyDescent="0.3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 s="9">
        <f t="shared" si="184"/>
        <v>42430.176377314812</v>
      </c>
      <c r="K2955">
        <v>1454213639</v>
      </c>
      <c r="L2955" s="12">
        <f t="shared" si="185"/>
        <v>42400.176377314812</v>
      </c>
      <c r="M2955" t="b">
        <v>0</v>
      </c>
      <c r="N2955">
        <v>0</v>
      </c>
      <c r="O2955" t="b">
        <v>0</v>
      </c>
      <c r="P2955" t="s">
        <v>8270</v>
      </c>
      <c r="Q2955" s="10">
        <f t="shared" si="186"/>
        <v>0</v>
      </c>
      <c r="R2955" t="e">
        <f t="shared" si="187"/>
        <v>#DIV/0!</v>
      </c>
      <c r="S2955" t="s">
        <v>8314</v>
      </c>
      <c r="T2955" t="s">
        <v>8320</v>
      </c>
    </row>
    <row r="2956" spans="1:20" ht="43.5" x14ac:dyDescent="0.3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 s="9">
        <f t="shared" si="184"/>
        <v>41006.207638888889</v>
      </c>
      <c r="K2956">
        <v>1330094566</v>
      </c>
      <c r="L2956" s="12">
        <f t="shared" si="185"/>
        <v>40963.613032407404</v>
      </c>
      <c r="M2956" t="b">
        <v>0</v>
      </c>
      <c r="N2956">
        <v>184</v>
      </c>
      <c r="O2956" t="b">
        <v>1</v>
      </c>
      <c r="P2956" t="s">
        <v>8276</v>
      </c>
      <c r="Q2956" s="10">
        <f t="shared" si="186"/>
        <v>111.78571428571429</v>
      </c>
      <c r="R2956">
        <f t="shared" si="187"/>
        <v>85.054347826086953</v>
      </c>
      <c r="S2956" t="s">
        <v>8329</v>
      </c>
      <c r="T2956" t="s">
        <v>8330</v>
      </c>
    </row>
    <row r="2957" spans="1:20" ht="43.5" x14ac:dyDescent="0.3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 s="9">
        <f t="shared" si="184"/>
        <v>41600.524456018517</v>
      </c>
      <c r="K2957">
        <v>1382528113</v>
      </c>
      <c r="L2957" s="12">
        <f t="shared" si="185"/>
        <v>41570.482789351852</v>
      </c>
      <c r="M2957" t="b">
        <v>0</v>
      </c>
      <c r="N2957">
        <v>48</v>
      </c>
      <c r="O2957" t="b">
        <v>0</v>
      </c>
      <c r="P2957" t="s">
        <v>8278</v>
      </c>
      <c r="Q2957" s="10">
        <f t="shared" si="186"/>
        <v>18.142857142857142</v>
      </c>
      <c r="R2957">
        <f t="shared" si="187"/>
        <v>52.916666666666664</v>
      </c>
      <c r="S2957" t="s">
        <v>8329</v>
      </c>
      <c r="T2957" t="s">
        <v>8332</v>
      </c>
    </row>
    <row r="2958" spans="1:20" ht="29" x14ac:dyDescent="0.3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 s="9">
        <f t="shared" si="184"/>
        <v>42279.960416666669</v>
      </c>
      <c r="K2958">
        <v>1441032457</v>
      </c>
      <c r="L2958" s="12">
        <f t="shared" si="185"/>
        <v>42247.616400462968</v>
      </c>
      <c r="M2958" t="b">
        <v>0</v>
      </c>
      <c r="N2958">
        <v>222</v>
      </c>
      <c r="O2958" t="b">
        <v>1</v>
      </c>
      <c r="P2958" t="s">
        <v>8285</v>
      </c>
      <c r="Q2958" s="10">
        <f t="shared" si="186"/>
        <v>145.70000000000002</v>
      </c>
      <c r="R2958">
        <f t="shared" si="187"/>
        <v>91.882882882882882</v>
      </c>
      <c r="S2958" t="s">
        <v>8342</v>
      </c>
      <c r="T2958" t="s">
        <v>8343</v>
      </c>
    </row>
    <row r="2959" spans="1:20" ht="29" x14ac:dyDescent="0.3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 s="9">
        <f t="shared" si="184"/>
        <v>41848.703275462962</v>
      </c>
      <c r="K2959">
        <v>1403974363</v>
      </c>
      <c r="L2959" s="12">
        <f t="shared" si="185"/>
        <v>41818.703275462962</v>
      </c>
      <c r="M2959" t="b">
        <v>0</v>
      </c>
      <c r="N2959">
        <v>0</v>
      </c>
      <c r="O2959" t="b">
        <v>0</v>
      </c>
      <c r="P2959" t="s">
        <v>8287</v>
      </c>
      <c r="Q2959" s="10">
        <f t="shared" si="186"/>
        <v>0</v>
      </c>
      <c r="R2959" t="e">
        <f t="shared" si="187"/>
        <v>#DIV/0!</v>
      </c>
      <c r="S2959" t="s">
        <v>8326</v>
      </c>
      <c r="T2959" t="s">
        <v>8345</v>
      </c>
    </row>
    <row r="2960" spans="1:20" ht="58" x14ac:dyDescent="0.3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 s="9">
        <f t="shared" si="184"/>
        <v>42326.625046296293</v>
      </c>
      <c r="K2960">
        <v>1445263204</v>
      </c>
      <c r="L2960" s="12">
        <f t="shared" si="185"/>
        <v>42296.583379629628</v>
      </c>
      <c r="M2960" t="b">
        <v>1</v>
      </c>
      <c r="N2960">
        <v>206</v>
      </c>
      <c r="O2960" t="b">
        <v>1</v>
      </c>
      <c r="P2960" t="s">
        <v>8285</v>
      </c>
      <c r="Q2960" s="10">
        <f t="shared" si="186"/>
        <v>111.79285714285714</v>
      </c>
      <c r="R2960">
        <f t="shared" si="187"/>
        <v>75.975728155339809</v>
      </c>
      <c r="S2960" t="s">
        <v>8342</v>
      </c>
      <c r="T2960" t="s">
        <v>8343</v>
      </c>
    </row>
    <row r="2961" spans="1:20" ht="58" x14ac:dyDescent="0.3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 s="9">
        <f t="shared" si="184"/>
        <v>42463.68450231482</v>
      </c>
      <c r="K2961">
        <v>1457112341</v>
      </c>
      <c r="L2961" s="12">
        <f t="shared" si="185"/>
        <v>42433.726168981477</v>
      </c>
      <c r="M2961" t="b">
        <v>0</v>
      </c>
      <c r="N2961">
        <v>92</v>
      </c>
      <c r="O2961" t="b">
        <v>0</v>
      </c>
      <c r="P2961" t="s">
        <v>8291</v>
      </c>
      <c r="Q2961" s="10">
        <f t="shared" si="186"/>
        <v>29.228571428571428</v>
      </c>
      <c r="R2961">
        <f t="shared" si="187"/>
        <v>44.478260869565219</v>
      </c>
      <c r="S2961" t="s">
        <v>8342</v>
      </c>
      <c r="T2961" t="s">
        <v>8349</v>
      </c>
    </row>
    <row r="2962" spans="1:20" ht="29" x14ac:dyDescent="0.3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 s="9">
        <f t="shared" si="184"/>
        <v>42706.291666666672</v>
      </c>
      <c r="K2962">
        <v>1478000502</v>
      </c>
      <c r="L2962" s="12">
        <f t="shared" si="185"/>
        <v>42675.487291666665</v>
      </c>
      <c r="M2962" t="b">
        <v>0</v>
      </c>
      <c r="N2962">
        <v>234</v>
      </c>
      <c r="O2962" t="b">
        <v>1</v>
      </c>
      <c r="P2962" t="s">
        <v>8297</v>
      </c>
      <c r="Q2962" s="10">
        <f t="shared" si="186"/>
        <v>113.83571428571429</v>
      </c>
      <c r="R2962">
        <f t="shared" si="187"/>
        <v>68.106837606837601</v>
      </c>
      <c r="S2962" t="s">
        <v>8337</v>
      </c>
      <c r="T2962" t="s">
        <v>8355</v>
      </c>
    </row>
    <row r="2963" spans="1:20" ht="43.5" x14ac:dyDescent="0.3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 s="9">
        <f t="shared" si="184"/>
        <v>42071.218715277777</v>
      </c>
      <c r="K2963">
        <v>1423199697</v>
      </c>
      <c r="L2963" s="12">
        <f t="shared" si="185"/>
        <v>42041.218715277777</v>
      </c>
      <c r="M2963" t="b">
        <v>0</v>
      </c>
      <c r="N2963">
        <v>2</v>
      </c>
      <c r="O2963" t="b">
        <v>0</v>
      </c>
      <c r="P2963" t="s">
        <v>8284</v>
      </c>
      <c r="Q2963" s="10">
        <f t="shared" si="186"/>
        <v>1.4285714285714287E-2</v>
      </c>
      <c r="R2963">
        <f t="shared" si="187"/>
        <v>1</v>
      </c>
      <c r="S2963" t="s">
        <v>8340</v>
      </c>
      <c r="T2963" t="s">
        <v>8341</v>
      </c>
    </row>
    <row r="2964" spans="1:20" ht="43.5" x14ac:dyDescent="0.3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 s="9">
        <f t="shared" si="184"/>
        <v>41841.536180555559</v>
      </c>
      <c r="K2964">
        <v>1403355126</v>
      </c>
      <c r="L2964" s="12">
        <f t="shared" si="185"/>
        <v>41811.536180555559</v>
      </c>
      <c r="M2964" t="b">
        <v>0</v>
      </c>
      <c r="N2964">
        <v>6</v>
      </c>
      <c r="O2964" t="b">
        <v>0</v>
      </c>
      <c r="P2964" t="s">
        <v>8271</v>
      </c>
      <c r="Q2964" s="10">
        <f t="shared" si="186"/>
        <v>0.97142857142857131</v>
      </c>
      <c r="R2964">
        <f t="shared" si="187"/>
        <v>22.666666666666668</v>
      </c>
      <c r="S2964" t="s">
        <v>8321</v>
      </c>
      <c r="T2964" t="s">
        <v>8322</v>
      </c>
    </row>
    <row r="2965" spans="1:20" ht="43.5" x14ac:dyDescent="0.3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 s="9">
        <f t="shared" si="184"/>
        <v>42384.131643518514</v>
      </c>
      <c r="K2965">
        <v>1450235374</v>
      </c>
      <c r="L2965" s="12">
        <f t="shared" si="185"/>
        <v>42354.131643518514</v>
      </c>
      <c r="M2965" t="b">
        <v>0</v>
      </c>
      <c r="N2965">
        <v>26</v>
      </c>
      <c r="O2965" t="b">
        <v>0</v>
      </c>
      <c r="P2965" t="s">
        <v>8271</v>
      </c>
      <c r="Q2965" s="10">
        <f t="shared" si="186"/>
        <v>14.058171745152354</v>
      </c>
      <c r="R2965">
        <f t="shared" si="187"/>
        <v>78.07692307692308</v>
      </c>
      <c r="S2965" t="s">
        <v>8321</v>
      </c>
      <c r="T2965" t="s">
        <v>8322</v>
      </c>
    </row>
    <row r="2966" spans="1:20" ht="43.5" x14ac:dyDescent="0.3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 s="9">
        <f t="shared" si="184"/>
        <v>42144.944328703699</v>
      </c>
      <c r="K2966">
        <v>1429569590</v>
      </c>
      <c r="L2966" s="12">
        <f t="shared" si="185"/>
        <v>42114.944328703699</v>
      </c>
      <c r="M2966" t="b">
        <v>1</v>
      </c>
      <c r="N2966">
        <v>179</v>
      </c>
      <c r="O2966" t="b">
        <v>1</v>
      </c>
      <c r="P2966" t="s">
        <v>8269</v>
      </c>
      <c r="Q2966" s="10">
        <f t="shared" si="186"/>
        <v>123.27586206896552</v>
      </c>
      <c r="R2966">
        <f t="shared" si="187"/>
        <v>99.860335195530723</v>
      </c>
      <c r="S2966" t="s">
        <v>8314</v>
      </c>
      <c r="T2966" t="s">
        <v>8319</v>
      </c>
    </row>
    <row r="2967" spans="1:20" ht="43.5" x14ac:dyDescent="0.3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 s="9">
        <f t="shared" si="184"/>
        <v>41231</v>
      </c>
      <c r="K2967">
        <v>1348864913</v>
      </c>
      <c r="L2967" s="12">
        <f t="shared" si="185"/>
        <v>41180.86241898148</v>
      </c>
      <c r="M2967" t="b">
        <v>0</v>
      </c>
      <c r="N2967">
        <v>28</v>
      </c>
      <c r="O2967" t="b">
        <v>0</v>
      </c>
      <c r="P2967" t="s">
        <v>8278</v>
      </c>
      <c r="Q2967" s="10">
        <f t="shared" si="186"/>
        <v>10.86206896551724</v>
      </c>
      <c r="R2967">
        <f t="shared" si="187"/>
        <v>56.25</v>
      </c>
      <c r="S2967" t="s">
        <v>8329</v>
      </c>
      <c r="T2967" t="s">
        <v>8332</v>
      </c>
    </row>
    <row r="2968" spans="1:20" ht="29" x14ac:dyDescent="0.3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 s="9">
        <f t="shared" si="184"/>
        <v>42356.818738425922</v>
      </c>
      <c r="K2968">
        <v>1447875539</v>
      </c>
      <c r="L2968" s="12">
        <f t="shared" si="185"/>
        <v>42326.818738425922</v>
      </c>
      <c r="M2968" t="b">
        <v>0</v>
      </c>
      <c r="N2968">
        <v>512</v>
      </c>
      <c r="O2968" t="b">
        <v>1</v>
      </c>
      <c r="P2968" t="s">
        <v>8285</v>
      </c>
      <c r="Q2968" s="10">
        <f t="shared" si="186"/>
        <v>269.91034482758624</v>
      </c>
      <c r="R2968">
        <f t="shared" si="187"/>
        <v>76.439453125</v>
      </c>
      <c r="S2968" t="s">
        <v>8342</v>
      </c>
      <c r="T2968" t="s">
        <v>8343</v>
      </c>
    </row>
    <row r="2969" spans="1:20" ht="43.5" x14ac:dyDescent="0.3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 s="9">
        <f t="shared" si="184"/>
        <v>42057.510243055556</v>
      </c>
      <c r="K2969">
        <v>1422447285</v>
      </c>
      <c r="L2969" s="12">
        <f t="shared" si="185"/>
        <v>42032.510243055556</v>
      </c>
      <c r="M2969" t="b">
        <v>1</v>
      </c>
      <c r="N2969">
        <v>5</v>
      </c>
      <c r="O2969" t="b">
        <v>0</v>
      </c>
      <c r="P2969" t="s">
        <v>8287</v>
      </c>
      <c r="Q2969" s="10">
        <f t="shared" si="186"/>
        <v>1.6620689655172414</v>
      </c>
      <c r="R2969">
        <f t="shared" si="187"/>
        <v>48.2</v>
      </c>
      <c r="S2969" t="s">
        <v>8326</v>
      </c>
      <c r="T2969" t="s">
        <v>8345</v>
      </c>
    </row>
    <row r="2970" spans="1:20" ht="43.5" x14ac:dyDescent="0.3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 s="9">
        <f t="shared" si="184"/>
        <v>42583.025231481486</v>
      </c>
      <c r="K2970">
        <v>1464827780</v>
      </c>
      <c r="L2970" s="12">
        <f t="shared" si="185"/>
        <v>42523.025231481486</v>
      </c>
      <c r="M2970" t="b">
        <v>0</v>
      </c>
      <c r="N2970">
        <v>1</v>
      </c>
      <c r="O2970" t="b">
        <v>0</v>
      </c>
      <c r="P2970" t="s">
        <v>8303</v>
      </c>
      <c r="Q2970" s="10">
        <f t="shared" si="186"/>
        <v>0.33512064343163539</v>
      </c>
      <c r="R2970">
        <f t="shared" si="187"/>
        <v>50</v>
      </c>
      <c r="S2970" t="s">
        <v>8321</v>
      </c>
      <c r="T2970" t="s">
        <v>8361</v>
      </c>
    </row>
    <row r="2971" spans="1:20" ht="43.5" x14ac:dyDescent="0.3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 s="9">
        <f t="shared" si="184"/>
        <v>42119.83289351852</v>
      </c>
      <c r="K2971">
        <v>1427399962</v>
      </c>
      <c r="L2971" s="12">
        <f t="shared" si="185"/>
        <v>42089.83289351852</v>
      </c>
      <c r="M2971" t="b">
        <v>0</v>
      </c>
      <c r="N2971">
        <v>69</v>
      </c>
      <c r="O2971" t="b">
        <v>1</v>
      </c>
      <c r="P2971" t="s">
        <v>8265</v>
      </c>
      <c r="Q2971" s="10">
        <f t="shared" si="186"/>
        <v>101.89999999999999</v>
      </c>
      <c r="R2971">
        <f t="shared" si="187"/>
        <v>221.52173913043478</v>
      </c>
      <c r="S2971" t="s">
        <v>8314</v>
      </c>
      <c r="T2971" t="s">
        <v>8315</v>
      </c>
    </row>
    <row r="2972" spans="1:20" ht="43.5" x14ac:dyDescent="0.3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 s="9">
        <f t="shared" si="184"/>
        <v>42159.777210648142</v>
      </c>
      <c r="K2972">
        <v>1430851151</v>
      </c>
      <c r="L2972" s="12">
        <f t="shared" si="185"/>
        <v>42129.777210648142</v>
      </c>
      <c r="M2972" t="b">
        <v>0</v>
      </c>
      <c r="N2972">
        <v>2</v>
      </c>
      <c r="O2972" t="b">
        <v>0</v>
      </c>
      <c r="P2972" t="s">
        <v>8268</v>
      </c>
      <c r="Q2972" s="10">
        <f t="shared" si="186"/>
        <v>0.4</v>
      </c>
      <c r="R2972">
        <f t="shared" si="187"/>
        <v>30</v>
      </c>
      <c r="S2972" t="s">
        <v>8314</v>
      </c>
      <c r="T2972" t="s">
        <v>8318</v>
      </c>
    </row>
    <row r="2973" spans="1:20" ht="29" x14ac:dyDescent="0.3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 s="9">
        <f t="shared" si="184"/>
        <v>42437.577187499999</v>
      </c>
      <c r="K2973">
        <v>1452261069</v>
      </c>
      <c r="L2973" s="12">
        <f t="shared" si="185"/>
        <v>42377.577187499999</v>
      </c>
      <c r="M2973" t="b">
        <v>0</v>
      </c>
      <c r="N2973">
        <v>1</v>
      </c>
      <c r="O2973" t="b">
        <v>0</v>
      </c>
      <c r="P2973" t="s">
        <v>8268</v>
      </c>
      <c r="Q2973" s="10">
        <f t="shared" si="186"/>
        <v>0.33333333333333337</v>
      </c>
      <c r="R2973">
        <f t="shared" si="187"/>
        <v>50</v>
      </c>
      <c r="S2973" t="s">
        <v>8314</v>
      </c>
      <c r="T2973" t="s">
        <v>8318</v>
      </c>
    </row>
    <row r="2974" spans="1:20" ht="58" x14ac:dyDescent="0.3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 s="9">
        <f t="shared" si="184"/>
        <v>41399.708460648151</v>
      </c>
      <c r="K2974">
        <v>1363885211</v>
      </c>
      <c r="L2974" s="12">
        <f t="shared" si="185"/>
        <v>41354.708460648151</v>
      </c>
      <c r="M2974" t="b">
        <v>1</v>
      </c>
      <c r="N2974">
        <v>137</v>
      </c>
      <c r="O2974" t="b">
        <v>1</v>
      </c>
      <c r="P2974" t="s">
        <v>8269</v>
      </c>
      <c r="Q2974" s="10">
        <f t="shared" si="186"/>
        <v>107.63413333333334</v>
      </c>
      <c r="R2974">
        <f t="shared" si="187"/>
        <v>117.84759124087591</v>
      </c>
      <c r="S2974" t="s">
        <v>8314</v>
      </c>
      <c r="T2974" t="s">
        <v>8319</v>
      </c>
    </row>
    <row r="2975" spans="1:20" ht="43.5" x14ac:dyDescent="0.3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 s="9">
        <f t="shared" si="184"/>
        <v>41358.774583333332</v>
      </c>
      <c r="K2975">
        <v>1360352124</v>
      </c>
      <c r="L2975" s="12">
        <f t="shared" si="185"/>
        <v>41313.816249999996</v>
      </c>
      <c r="M2975" t="b">
        <v>1</v>
      </c>
      <c r="N2975">
        <v>135</v>
      </c>
      <c r="O2975" t="b">
        <v>1</v>
      </c>
      <c r="P2975" t="s">
        <v>8269</v>
      </c>
      <c r="Q2975" s="10">
        <f t="shared" si="186"/>
        <v>109.15333333333332</v>
      </c>
      <c r="R2975">
        <f t="shared" si="187"/>
        <v>121.28148148148148</v>
      </c>
      <c r="S2975" t="s">
        <v>8314</v>
      </c>
      <c r="T2975" t="s">
        <v>8319</v>
      </c>
    </row>
    <row r="2976" spans="1:20" ht="29" x14ac:dyDescent="0.3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 s="9">
        <f t="shared" si="184"/>
        <v>41215.166666666664</v>
      </c>
      <c r="K2976">
        <v>1349160018</v>
      </c>
      <c r="L2976" s="12">
        <f t="shared" si="185"/>
        <v>41184.277986111112</v>
      </c>
      <c r="M2976" t="b">
        <v>1</v>
      </c>
      <c r="N2976">
        <v>290</v>
      </c>
      <c r="O2976" t="b">
        <v>1</v>
      </c>
      <c r="P2976" t="s">
        <v>8269</v>
      </c>
      <c r="Q2976" s="10">
        <f t="shared" si="186"/>
        <v>176.29999999999998</v>
      </c>
      <c r="R2976">
        <f t="shared" si="187"/>
        <v>91.189655172413794</v>
      </c>
      <c r="S2976" t="s">
        <v>8314</v>
      </c>
      <c r="T2976" t="s">
        <v>8319</v>
      </c>
    </row>
    <row r="2977" spans="1:20" ht="43.5" x14ac:dyDescent="0.3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 s="9">
        <f t="shared" si="184"/>
        <v>41580.456412037034</v>
      </c>
      <c r="K2977">
        <v>1380797834</v>
      </c>
      <c r="L2977" s="12">
        <f t="shared" si="185"/>
        <v>41550.456412037034</v>
      </c>
      <c r="M2977" t="b">
        <v>1</v>
      </c>
      <c r="N2977">
        <v>232</v>
      </c>
      <c r="O2977" t="b">
        <v>1</v>
      </c>
      <c r="P2977" t="s">
        <v>8269</v>
      </c>
      <c r="Q2977" s="10">
        <f t="shared" si="186"/>
        <v>104.82000000000001</v>
      </c>
      <c r="R2977">
        <f t="shared" si="187"/>
        <v>67.771551724137936</v>
      </c>
      <c r="S2977" t="s">
        <v>8314</v>
      </c>
      <c r="T2977" t="s">
        <v>8319</v>
      </c>
    </row>
    <row r="2978" spans="1:20" ht="29" x14ac:dyDescent="0.3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 s="9">
        <f t="shared" si="184"/>
        <v>41984.207638888889</v>
      </c>
      <c r="K2978">
        <v>1415398197</v>
      </c>
      <c r="L2978" s="12">
        <f t="shared" si="185"/>
        <v>41950.923576388886</v>
      </c>
      <c r="M2978" t="b">
        <v>1</v>
      </c>
      <c r="N2978">
        <v>158</v>
      </c>
      <c r="O2978" t="b">
        <v>1</v>
      </c>
      <c r="P2978" t="s">
        <v>8269</v>
      </c>
      <c r="Q2978" s="10">
        <f t="shared" si="186"/>
        <v>113.77333333333333</v>
      </c>
      <c r="R2978">
        <f t="shared" si="187"/>
        <v>108.01265822784811</v>
      </c>
      <c r="S2978" t="s">
        <v>8314</v>
      </c>
      <c r="T2978" t="s">
        <v>8319</v>
      </c>
    </row>
    <row r="2979" spans="1:20" ht="43.5" x14ac:dyDescent="0.3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 s="9">
        <f t="shared" si="184"/>
        <v>42616.041666666672</v>
      </c>
      <c r="K2979">
        <v>1468001290</v>
      </c>
      <c r="L2979" s="12">
        <f t="shared" si="185"/>
        <v>42559.755671296298</v>
      </c>
      <c r="M2979" t="b">
        <v>1</v>
      </c>
      <c r="N2979">
        <v>236</v>
      </c>
      <c r="O2979" t="b">
        <v>1</v>
      </c>
      <c r="P2979" t="s">
        <v>8269</v>
      </c>
      <c r="Q2979" s="10">
        <f t="shared" si="186"/>
        <v>110.13360000000002</v>
      </c>
      <c r="R2979">
        <f t="shared" si="187"/>
        <v>70.000169491525426</v>
      </c>
      <c r="S2979" t="s">
        <v>8314</v>
      </c>
      <c r="T2979" t="s">
        <v>8319</v>
      </c>
    </row>
    <row r="2980" spans="1:20" ht="58" x14ac:dyDescent="0.3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 s="9">
        <f t="shared" si="184"/>
        <v>42118.222187499996</v>
      </c>
      <c r="K2980">
        <v>1426396797</v>
      </c>
      <c r="L2980" s="12">
        <f t="shared" si="185"/>
        <v>42078.222187499996</v>
      </c>
      <c r="M2980" t="b">
        <v>1</v>
      </c>
      <c r="N2980">
        <v>303</v>
      </c>
      <c r="O2980" t="b">
        <v>1</v>
      </c>
      <c r="P2980" t="s">
        <v>8269</v>
      </c>
      <c r="Q2980" s="10">
        <f t="shared" si="186"/>
        <v>174</v>
      </c>
      <c r="R2980">
        <f t="shared" si="187"/>
        <v>86.138613861386133</v>
      </c>
      <c r="S2980" t="s">
        <v>8314</v>
      </c>
      <c r="T2980" t="s">
        <v>8319</v>
      </c>
    </row>
    <row r="2981" spans="1:20" ht="43.5" x14ac:dyDescent="0.3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 s="9">
        <f t="shared" si="184"/>
        <v>41698.606469907405</v>
      </c>
      <c r="K2981">
        <v>1391005999</v>
      </c>
      <c r="L2981" s="12">
        <f t="shared" si="185"/>
        <v>41668.606469907405</v>
      </c>
      <c r="M2981" t="b">
        <v>0</v>
      </c>
      <c r="N2981">
        <v>65</v>
      </c>
      <c r="O2981" t="b">
        <v>1</v>
      </c>
      <c r="P2981" t="s">
        <v>8269</v>
      </c>
      <c r="Q2981" s="10">
        <f t="shared" si="186"/>
        <v>103.97333333333334</v>
      </c>
      <c r="R2981">
        <f t="shared" si="187"/>
        <v>239.93846153846152</v>
      </c>
      <c r="S2981" t="s">
        <v>8314</v>
      </c>
      <c r="T2981" t="s">
        <v>8319</v>
      </c>
    </row>
    <row r="2982" spans="1:20" ht="43.5" x14ac:dyDescent="0.3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 s="9">
        <f t="shared" si="184"/>
        <v>41032.688333333332</v>
      </c>
      <c r="K2982">
        <v>1332174672</v>
      </c>
      <c r="L2982" s="12">
        <f t="shared" si="185"/>
        <v>40987.688333333332</v>
      </c>
      <c r="M2982" t="b">
        <v>0</v>
      </c>
      <c r="N2982">
        <v>149</v>
      </c>
      <c r="O2982" t="b">
        <v>1</v>
      </c>
      <c r="P2982" t="s">
        <v>8269</v>
      </c>
      <c r="Q2982" s="10">
        <f t="shared" si="186"/>
        <v>116.08000000000001</v>
      </c>
      <c r="R2982">
        <f t="shared" si="187"/>
        <v>116.85906040268456</v>
      </c>
      <c r="S2982" t="s">
        <v>8314</v>
      </c>
      <c r="T2982" t="s">
        <v>8319</v>
      </c>
    </row>
    <row r="2983" spans="1:20" ht="43.5" x14ac:dyDescent="0.3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 s="9">
        <f t="shared" si="184"/>
        <v>41097.564884259256</v>
      </c>
      <c r="K2983">
        <v>1340372006</v>
      </c>
      <c r="L2983" s="12">
        <f t="shared" si="185"/>
        <v>41082.564884259256</v>
      </c>
      <c r="M2983" t="b">
        <v>0</v>
      </c>
      <c r="N2983">
        <v>196</v>
      </c>
      <c r="O2983" t="b">
        <v>1</v>
      </c>
      <c r="P2983" t="s">
        <v>8269</v>
      </c>
      <c r="Q2983" s="10">
        <f t="shared" si="186"/>
        <v>106.66666666666667</v>
      </c>
      <c r="R2983">
        <f t="shared" si="187"/>
        <v>81.632653061224488</v>
      </c>
      <c r="S2983" t="s">
        <v>8314</v>
      </c>
      <c r="T2983" t="s">
        <v>8319</v>
      </c>
    </row>
    <row r="2984" spans="1:20" ht="58" x14ac:dyDescent="0.3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 s="9">
        <f t="shared" si="184"/>
        <v>42237.491388888884</v>
      </c>
      <c r="K2984">
        <v>1434973656</v>
      </c>
      <c r="L2984" s="12">
        <f t="shared" si="185"/>
        <v>42177.491388888884</v>
      </c>
      <c r="M2984" t="b">
        <v>0</v>
      </c>
      <c r="N2984">
        <v>6</v>
      </c>
      <c r="O2984" t="b">
        <v>0</v>
      </c>
      <c r="P2984" t="s">
        <v>8270</v>
      </c>
      <c r="Q2984" s="10">
        <f t="shared" si="186"/>
        <v>2.0066666666666668</v>
      </c>
      <c r="R2984">
        <f t="shared" si="187"/>
        <v>50.166666666666664</v>
      </c>
      <c r="S2984" t="s">
        <v>8314</v>
      </c>
      <c r="T2984" t="s">
        <v>8320</v>
      </c>
    </row>
    <row r="2985" spans="1:20" ht="43.5" x14ac:dyDescent="0.3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 s="9">
        <f t="shared" si="184"/>
        <v>41964.449479166666</v>
      </c>
      <c r="K2985">
        <v>1411379235</v>
      </c>
      <c r="L2985" s="12">
        <f t="shared" si="185"/>
        <v>41904.407812500001</v>
      </c>
      <c r="M2985" t="b">
        <v>0</v>
      </c>
      <c r="N2985">
        <v>55</v>
      </c>
      <c r="O2985" t="b">
        <v>0</v>
      </c>
      <c r="P2985" t="s">
        <v>8270</v>
      </c>
      <c r="Q2985" s="10">
        <f t="shared" si="186"/>
        <v>32.56</v>
      </c>
      <c r="R2985">
        <f t="shared" si="187"/>
        <v>88.8</v>
      </c>
      <c r="S2985" t="s">
        <v>8314</v>
      </c>
      <c r="T2985" t="s">
        <v>8320</v>
      </c>
    </row>
    <row r="2986" spans="1:20" ht="58" x14ac:dyDescent="0.3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 s="9">
        <f t="shared" si="184"/>
        <v>41303.197592592594</v>
      </c>
      <c r="K2986">
        <v>1354250672</v>
      </c>
      <c r="L2986" s="12">
        <f t="shared" si="185"/>
        <v>41243.197592592594</v>
      </c>
      <c r="M2986" t="b">
        <v>0</v>
      </c>
      <c r="N2986">
        <v>147</v>
      </c>
      <c r="O2986" t="b">
        <v>0</v>
      </c>
      <c r="P2986" t="s">
        <v>8270</v>
      </c>
      <c r="Q2986" s="10">
        <f t="shared" si="186"/>
        <v>50.2</v>
      </c>
      <c r="R2986">
        <f t="shared" si="187"/>
        <v>51.224489795918366</v>
      </c>
      <c r="S2986" t="s">
        <v>8314</v>
      </c>
      <c r="T2986" t="s">
        <v>8320</v>
      </c>
    </row>
    <row r="2987" spans="1:20" ht="43.5" x14ac:dyDescent="0.3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 s="9">
        <f t="shared" si="184"/>
        <v>42768.615289351852</v>
      </c>
      <c r="K2987">
        <v>1483454761</v>
      </c>
      <c r="L2987" s="12">
        <f t="shared" si="185"/>
        <v>42738.615289351852</v>
      </c>
      <c r="M2987" t="b">
        <v>0</v>
      </c>
      <c r="N2987">
        <v>3</v>
      </c>
      <c r="O2987" t="b">
        <v>0</v>
      </c>
      <c r="P2987" t="s">
        <v>8270</v>
      </c>
      <c r="Q2987" s="10">
        <f t="shared" si="186"/>
        <v>1.3666666666666667</v>
      </c>
      <c r="R2987">
        <f t="shared" si="187"/>
        <v>68.333333333333329</v>
      </c>
      <c r="S2987" t="s">
        <v>8314</v>
      </c>
      <c r="T2987" t="s">
        <v>8320</v>
      </c>
    </row>
    <row r="2988" spans="1:20" ht="43.5" x14ac:dyDescent="0.3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 s="9">
        <f t="shared" si="184"/>
        <v>42309.958333333328</v>
      </c>
      <c r="K2988">
        <v>1443036470</v>
      </c>
      <c r="L2988" s="12">
        <f t="shared" si="185"/>
        <v>42270.810995370368</v>
      </c>
      <c r="M2988" t="b">
        <v>0</v>
      </c>
      <c r="N2988">
        <v>48</v>
      </c>
      <c r="O2988" t="b">
        <v>1</v>
      </c>
      <c r="P2988" t="s">
        <v>8271</v>
      </c>
      <c r="Q2988" s="10">
        <f t="shared" si="186"/>
        <v>104.66666666666666</v>
      </c>
      <c r="R2988">
        <f t="shared" si="187"/>
        <v>327.08333333333331</v>
      </c>
      <c r="S2988" t="s">
        <v>8321</v>
      </c>
      <c r="T2988" t="s">
        <v>8322</v>
      </c>
    </row>
    <row r="2989" spans="1:20" ht="58" x14ac:dyDescent="0.3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 s="9">
        <f t="shared" si="184"/>
        <v>42039.817199074074</v>
      </c>
      <c r="K2989">
        <v>1420486606</v>
      </c>
      <c r="L2989" s="12">
        <f t="shared" si="185"/>
        <v>42009.817199074074</v>
      </c>
      <c r="M2989" t="b">
        <v>0</v>
      </c>
      <c r="N2989">
        <v>1</v>
      </c>
      <c r="O2989" t="b">
        <v>0</v>
      </c>
      <c r="P2989" t="s">
        <v>8272</v>
      </c>
      <c r="Q2989" s="10">
        <f t="shared" si="186"/>
        <v>6.6666666666666671E-3</v>
      </c>
      <c r="R2989">
        <f t="shared" si="187"/>
        <v>1</v>
      </c>
      <c r="S2989" t="s">
        <v>8323</v>
      </c>
      <c r="T2989" t="s">
        <v>8324</v>
      </c>
    </row>
    <row r="2990" spans="1:20" ht="43.5" x14ac:dyDescent="0.3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 s="9">
        <f t="shared" si="184"/>
        <v>42303.658715277779</v>
      </c>
      <c r="K2990">
        <v>1442850513</v>
      </c>
      <c r="L2990" s="12">
        <f t="shared" si="185"/>
        <v>42268.658715277779</v>
      </c>
      <c r="M2990" t="b">
        <v>0</v>
      </c>
      <c r="N2990">
        <v>2</v>
      </c>
      <c r="O2990" t="b">
        <v>0</v>
      </c>
      <c r="P2990" t="s">
        <v>8272</v>
      </c>
      <c r="Q2990" s="10">
        <f t="shared" si="186"/>
        <v>0.36666666666666664</v>
      </c>
      <c r="R2990">
        <f t="shared" si="187"/>
        <v>27.5</v>
      </c>
      <c r="S2990" t="s">
        <v>8323</v>
      </c>
      <c r="T2990" t="s">
        <v>8324</v>
      </c>
    </row>
    <row r="2991" spans="1:20" ht="43.5" x14ac:dyDescent="0.3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 s="9">
        <f t="shared" si="184"/>
        <v>41865.639155092591</v>
      </c>
      <c r="K2991">
        <v>1405437623</v>
      </c>
      <c r="L2991" s="12">
        <f t="shared" si="185"/>
        <v>41835.639155092591</v>
      </c>
      <c r="M2991" t="b">
        <v>0</v>
      </c>
      <c r="N2991">
        <v>13</v>
      </c>
      <c r="O2991" t="b">
        <v>0</v>
      </c>
      <c r="P2991" t="s">
        <v>8272</v>
      </c>
      <c r="Q2991" s="10">
        <f t="shared" si="186"/>
        <v>3.9334666666666664</v>
      </c>
      <c r="R2991">
        <f t="shared" si="187"/>
        <v>45.386153846153846</v>
      </c>
      <c r="S2991" t="s">
        <v>8323</v>
      </c>
      <c r="T2991" t="s">
        <v>8324</v>
      </c>
    </row>
    <row r="2992" spans="1:20" ht="43.5" x14ac:dyDescent="0.3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 s="9">
        <f t="shared" si="184"/>
        <v>42361.84574074074</v>
      </c>
      <c r="K2992">
        <v>1448309872</v>
      </c>
      <c r="L2992" s="12">
        <f t="shared" si="185"/>
        <v>42331.84574074074</v>
      </c>
      <c r="M2992" t="b">
        <v>0</v>
      </c>
      <c r="N2992">
        <v>99</v>
      </c>
      <c r="O2992" t="b">
        <v>1</v>
      </c>
      <c r="P2992" t="s">
        <v>8273</v>
      </c>
      <c r="Q2992" s="10">
        <f t="shared" si="186"/>
        <v>125.69999999999999</v>
      </c>
      <c r="R2992">
        <f t="shared" si="187"/>
        <v>190.45454545454547</v>
      </c>
      <c r="S2992" t="s">
        <v>8323</v>
      </c>
      <c r="T2992" t="s">
        <v>8325</v>
      </c>
    </row>
    <row r="2993" spans="1:20" ht="43.5" x14ac:dyDescent="0.3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 s="9">
        <f t="shared" si="184"/>
        <v>42135.831273148149</v>
      </c>
      <c r="K2993">
        <v>1427486222</v>
      </c>
      <c r="L2993" s="12">
        <f t="shared" si="185"/>
        <v>42090.831273148149</v>
      </c>
      <c r="M2993" t="b">
        <v>0</v>
      </c>
      <c r="N2993">
        <v>25</v>
      </c>
      <c r="O2993" t="b">
        <v>0</v>
      </c>
      <c r="P2993" t="s">
        <v>8273</v>
      </c>
      <c r="Q2993" s="10">
        <f t="shared" si="186"/>
        <v>4.5600000000000005</v>
      </c>
      <c r="R2993">
        <f t="shared" si="187"/>
        <v>27.36</v>
      </c>
      <c r="S2993" t="s">
        <v>8323</v>
      </c>
      <c r="T2993" t="s">
        <v>8325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9">
        <f t="shared" si="184"/>
        <v>42745.688437500001</v>
      </c>
      <c r="K2994">
        <v>1481473881</v>
      </c>
      <c r="L2994" s="12">
        <f t="shared" si="185"/>
        <v>42715.688437500001</v>
      </c>
      <c r="M2994" t="b">
        <v>0</v>
      </c>
      <c r="N2994">
        <v>31</v>
      </c>
      <c r="O2994" t="b">
        <v>0</v>
      </c>
      <c r="P2994" t="s">
        <v>8273</v>
      </c>
      <c r="Q2994" s="10">
        <f t="shared" si="186"/>
        <v>2.6866666666666665</v>
      </c>
      <c r="R2994">
        <f t="shared" si="187"/>
        <v>13</v>
      </c>
      <c r="S2994" t="s">
        <v>8323</v>
      </c>
      <c r="T2994" t="s">
        <v>8325</v>
      </c>
    </row>
    <row r="2995" spans="1:20" ht="43.5" x14ac:dyDescent="0.3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 s="9">
        <f t="shared" si="184"/>
        <v>42698.768368055549</v>
      </c>
      <c r="K2995">
        <v>1477416387</v>
      </c>
      <c r="L2995" s="12">
        <f t="shared" si="185"/>
        <v>42668.726701388892</v>
      </c>
      <c r="M2995" t="b">
        <v>0</v>
      </c>
      <c r="N2995">
        <v>37</v>
      </c>
      <c r="O2995" t="b">
        <v>0</v>
      </c>
      <c r="P2995" t="s">
        <v>8273</v>
      </c>
      <c r="Q2995" s="10">
        <f t="shared" si="186"/>
        <v>30.813400000000001</v>
      </c>
      <c r="R2995">
        <f t="shared" si="187"/>
        <v>124.9191891891892</v>
      </c>
      <c r="S2995" t="s">
        <v>8323</v>
      </c>
      <c r="T2995" t="s">
        <v>8325</v>
      </c>
    </row>
    <row r="2996" spans="1:20" ht="43.5" x14ac:dyDescent="0.3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 s="9">
        <f t="shared" si="184"/>
        <v>42766.98055555555</v>
      </c>
      <c r="K2996">
        <v>1481150949</v>
      </c>
      <c r="L2996" s="12">
        <f t="shared" si="185"/>
        <v>42711.950798611113</v>
      </c>
      <c r="M2996" t="b">
        <v>0</v>
      </c>
      <c r="N2996">
        <v>7</v>
      </c>
      <c r="O2996" t="b">
        <v>0</v>
      </c>
      <c r="P2996" t="s">
        <v>8273</v>
      </c>
      <c r="Q2996" s="10">
        <f t="shared" si="186"/>
        <v>5.58</v>
      </c>
      <c r="R2996">
        <f t="shared" si="187"/>
        <v>119.57142857142857</v>
      </c>
      <c r="S2996" t="s">
        <v>8323</v>
      </c>
      <c r="T2996" t="s">
        <v>8325</v>
      </c>
    </row>
    <row r="2997" spans="1:20" ht="29" x14ac:dyDescent="0.3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 s="9">
        <f t="shared" si="184"/>
        <v>41978.041192129633</v>
      </c>
      <c r="K2997">
        <v>1415149159</v>
      </c>
      <c r="L2997" s="12">
        <f t="shared" si="185"/>
        <v>41948.041192129633</v>
      </c>
      <c r="M2997" t="b">
        <v>0</v>
      </c>
      <c r="N2997">
        <v>2</v>
      </c>
      <c r="O2997" t="b">
        <v>0</v>
      </c>
      <c r="P2997" t="s">
        <v>8273</v>
      </c>
      <c r="Q2997" s="10">
        <f t="shared" si="186"/>
        <v>0.40666666666666662</v>
      </c>
      <c r="R2997">
        <f t="shared" si="187"/>
        <v>30.5</v>
      </c>
      <c r="S2997" t="s">
        <v>8323</v>
      </c>
      <c r="T2997" t="s">
        <v>8325</v>
      </c>
    </row>
    <row r="2998" spans="1:20" ht="43.5" x14ac:dyDescent="0.3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 s="9">
        <f t="shared" si="184"/>
        <v>42794.787986111114</v>
      </c>
      <c r="K2998">
        <v>1483124082</v>
      </c>
      <c r="L2998" s="12">
        <f t="shared" si="185"/>
        <v>42734.787986111114</v>
      </c>
      <c r="M2998" t="b">
        <v>0</v>
      </c>
      <c r="N2998">
        <v>28</v>
      </c>
      <c r="O2998" t="b">
        <v>0</v>
      </c>
      <c r="P2998" t="s">
        <v>8273</v>
      </c>
      <c r="Q2998" s="10">
        <f t="shared" si="186"/>
        <v>14.993333333333334</v>
      </c>
      <c r="R2998">
        <f t="shared" si="187"/>
        <v>80.321428571428569</v>
      </c>
      <c r="S2998" t="s">
        <v>8323</v>
      </c>
      <c r="T2998" t="s">
        <v>8325</v>
      </c>
    </row>
    <row r="2999" spans="1:20" ht="43.5" x14ac:dyDescent="0.3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 s="9">
        <f t="shared" si="184"/>
        <v>42423.040231481486</v>
      </c>
      <c r="K2999">
        <v>1454979476</v>
      </c>
      <c r="L2999" s="12">
        <f t="shared" si="185"/>
        <v>42409.040231481486</v>
      </c>
      <c r="M2999" t="b">
        <v>0</v>
      </c>
      <c r="N2999">
        <v>10</v>
      </c>
      <c r="O2999" t="b">
        <v>0</v>
      </c>
      <c r="P2999" t="s">
        <v>8273</v>
      </c>
      <c r="Q2999" s="10">
        <f t="shared" si="186"/>
        <v>1.2933333333333332</v>
      </c>
      <c r="R2999">
        <f t="shared" si="187"/>
        <v>19.399999999999999</v>
      </c>
      <c r="S2999" t="s">
        <v>8323</v>
      </c>
      <c r="T2999" t="s">
        <v>8325</v>
      </c>
    </row>
    <row r="3000" spans="1:20" ht="58" x14ac:dyDescent="0.3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 s="9">
        <f t="shared" si="184"/>
        <v>40466.166666666664</v>
      </c>
      <c r="K3000">
        <v>1284567905</v>
      </c>
      <c r="L3000" s="12">
        <f t="shared" si="185"/>
        <v>40436.68408564815</v>
      </c>
      <c r="M3000" t="b">
        <v>0</v>
      </c>
      <c r="N3000">
        <v>6</v>
      </c>
      <c r="O3000" t="b">
        <v>0</v>
      </c>
      <c r="P3000" t="s">
        <v>8275</v>
      </c>
      <c r="Q3000" s="10">
        <f t="shared" si="186"/>
        <v>2.666666666666667</v>
      </c>
      <c r="R3000">
        <f t="shared" si="187"/>
        <v>66.666666666666671</v>
      </c>
      <c r="S3000" t="s">
        <v>8326</v>
      </c>
      <c r="T3000" t="s">
        <v>8328</v>
      </c>
    </row>
    <row r="3001" spans="1:20" ht="43.5" x14ac:dyDescent="0.3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 s="9">
        <f t="shared" si="184"/>
        <v>40929.342361111114</v>
      </c>
      <c r="K3001">
        <v>1321978335</v>
      </c>
      <c r="L3001" s="12">
        <f t="shared" si="185"/>
        <v>40869.675173611111</v>
      </c>
      <c r="M3001" t="b">
        <v>0</v>
      </c>
      <c r="N3001">
        <v>154</v>
      </c>
      <c r="O3001" t="b">
        <v>1</v>
      </c>
      <c r="P3001" t="s">
        <v>8276</v>
      </c>
      <c r="Q3001" s="10">
        <f t="shared" si="186"/>
        <v>100.60706666666665</v>
      </c>
      <c r="R3001">
        <f t="shared" si="187"/>
        <v>97.993896103896105</v>
      </c>
      <c r="S3001" t="s">
        <v>8329</v>
      </c>
      <c r="T3001" t="s">
        <v>8330</v>
      </c>
    </row>
    <row r="3002" spans="1:20" ht="29" x14ac:dyDescent="0.3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 s="9">
        <f t="shared" si="184"/>
        <v>41711.148032407407</v>
      </c>
      <c r="K3002">
        <v>1392093190</v>
      </c>
      <c r="L3002" s="12">
        <f t="shared" si="185"/>
        <v>41681.189699074072</v>
      </c>
      <c r="M3002" t="b">
        <v>0</v>
      </c>
      <c r="N3002">
        <v>0</v>
      </c>
      <c r="O3002" t="b">
        <v>0</v>
      </c>
      <c r="P3002" t="s">
        <v>8278</v>
      </c>
      <c r="Q3002" s="10">
        <f t="shared" si="186"/>
        <v>0</v>
      </c>
      <c r="R3002" t="e">
        <f t="shared" si="187"/>
        <v>#DIV/0!</v>
      </c>
      <c r="S3002" t="s">
        <v>8329</v>
      </c>
      <c r="T3002" t="s">
        <v>8332</v>
      </c>
    </row>
    <row r="3003" spans="1:20" ht="58" x14ac:dyDescent="0.3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 s="9">
        <f t="shared" si="184"/>
        <v>40889.212685185186</v>
      </c>
      <c r="K3003">
        <v>1320033976</v>
      </c>
      <c r="L3003" s="12">
        <f t="shared" si="185"/>
        <v>40847.171018518515</v>
      </c>
      <c r="M3003" t="b">
        <v>0</v>
      </c>
      <c r="N3003">
        <v>20</v>
      </c>
      <c r="O3003" t="b">
        <v>0</v>
      </c>
      <c r="P3003" t="s">
        <v>8278</v>
      </c>
      <c r="Q3003" s="10">
        <f t="shared" si="186"/>
        <v>30.9</v>
      </c>
      <c r="R3003">
        <f t="shared" si="187"/>
        <v>231.75</v>
      </c>
      <c r="S3003" t="s">
        <v>8329</v>
      </c>
      <c r="T3003" t="s">
        <v>8332</v>
      </c>
    </row>
    <row r="3004" spans="1:20" ht="43.5" x14ac:dyDescent="0.3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 s="9">
        <f t="shared" si="184"/>
        <v>41965.001423611116</v>
      </c>
      <c r="K3004">
        <v>1414018923</v>
      </c>
      <c r="L3004" s="12">
        <f t="shared" si="185"/>
        <v>41934.959756944445</v>
      </c>
      <c r="M3004" t="b">
        <v>0</v>
      </c>
      <c r="N3004">
        <v>6</v>
      </c>
      <c r="O3004" t="b">
        <v>0</v>
      </c>
      <c r="P3004" t="s">
        <v>8278</v>
      </c>
      <c r="Q3004" s="10">
        <f t="shared" si="186"/>
        <v>2.1999999999999997</v>
      </c>
      <c r="R3004">
        <f t="shared" si="187"/>
        <v>55</v>
      </c>
      <c r="S3004" t="s">
        <v>8329</v>
      </c>
      <c r="T3004" t="s">
        <v>8332</v>
      </c>
    </row>
    <row r="3005" spans="1:20" ht="43.5" x14ac:dyDescent="0.3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 s="9">
        <f t="shared" si="184"/>
        <v>42622.750555555554</v>
      </c>
      <c r="K3005">
        <v>1470852048</v>
      </c>
      <c r="L3005" s="12">
        <f t="shared" si="185"/>
        <v>42592.750555555554</v>
      </c>
      <c r="M3005" t="b">
        <v>0</v>
      </c>
      <c r="N3005">
        <v>5</v>
      </c>
      <c r="O3005" t="b">
        <v>0</v>
      </c>
      <c r="P3005" t="s">
        <v>8273</v>
      </c>
      <c r="Q3005" s="10">
        <f t="shared" si="186"/>
        <v>1.9066666666666665</v>
      </c>
      <c r="R3005">
        <f t="shared" si="187"/>
        <v>57.2</v>
      </c>
      <c r="S3005" t="s">
        <v>8323</v>
      </c>
      <c r="T3005" t="s">
        <v>8325</v>
      </c>
    </row>
    <row r="3006" spans="1:20" ht="43.5" x14ac:dyDescent="0.3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 s="9">
        <f t="shared" si="184"/>
        <v>42029.164340277777</v>
      </c>
      <c r="K3006">
        <v>1419566199</v>
      </c>
      <c r="L3006" s="12">
        <f t="shared" si="185"/>
        <v>41999.164340277777</v>
      </c>
      <c r="M3006" t="b">
        <v>0</v>
      </c>
      <c r="N3006">
        <v>5</v>
      </c>
      <c r="O3006" t="b">
        <v>0</v>
      </c>
      <c r="P3006" t="s">
        <v>8273</v>
      </c>
      <c r="Q3006" s="10">
        <f t="shared" si="186"/>
        <v>0.84</v>
      </c>
      <c r="R3006">
        <f t="shared" si="187"/>
        <v>25.2</v>
      </c>
      <c r="S3006" t="s">
        <v>8323</v>
      </c>
      <c r="T3006" t="s">
        <v>8325</v>
      </c>
    </row>
    <row r="3007" spans="1:20" ht="43.5" x14ac:dyDescent="0.3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 s="9">
        <f t="shared" si="184"/>
        <v>42236.833784722221</v>
      </c>
      <c r="K3007">
        <v>1436472039</v>
      </c>
      <c r="L3007" s="12">
        <f t="shared" si="185"/>
        <v>42194.833784722221</v>
      </c>
      <c r="M3007" t="b">
        <v>0</v>
      </c>
      <c r="N3007">
        <v>73</v>
      </c>
      <c r="O3007" t="b">
        <v>0</v>
      </c>
      <c r="P3007" t="s">
        <v>8273</v>
      </c>
      <c r="Q3007" s="10">
        <f t="shared" si="186"/>
        <v>43.406666666666666</v>
      </c>
      <c r="R3007">
        <f t="shared" si="187"/>
        <v>89.191780821917803</v>
      </c>
      <c r="S3007" t="s">
        <v>8323</v>
      </c>
      <c r="T3007" t="s">
        <v>8325</v>
      </c>
    </row>
    <row r="3008" spans="1:20" ht="43.5" x14ac:dyDescent="0.3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 s="9">
        <f t="shared" si="184"/>
        <v>42638.053113425922</v>
      </c>
      <c r="K3008">
        <v>1471310189</v>
      </c>
      <c r="L3008" s="12">
        <f t="shared" si="185"/>
        <v>42598.053113425922</v>
      </c>
      <c r="M3008" t="b">
        <v>0</v>
      </c>
      <c r="N3008">
        <v>4</v>
      </c>
      <c r="O3008" t="b">
        <v>0</v>
      </c>
      <c r="P3008" t="s">
        <v>8281</v>
      </c>
      <c r="Q3008" s="10">
        <f t="shared" si="186"/>
        <v>1.4133333333333333</v>
      </c>
      <c r="R3008">
        <f t="shared" si="187"/>
        <v>53</v>
      </c>
      <c r="S3008" t="s">
        <v>8335</v>
      </c>
      <c r="T3008" t="s">
        <v>8336</v>
      </c>
    </row>
    <row r="3009" spans="1:20" ht="29" x14ac:dyDescent="0.3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 s="9">
        <f t="shared" si="184"/>
        <v>42181.189525462964</v>
      </c>
      <c r="K3009">
        <v>1432701175</v>
      </c>
      <c r="L3009" s="12">
        <f t="shared" si="185"/>
        <v>42151.189525462964</v>
      </c>
      <c r="M3009" t="b">
        <v>0</v>
      </c>
      <c r="N3009">
        <v>49</v>
      </c>
      <c r="O3009" t="b">
        <v>0</v>
      </c>
      <c r="P3009" t="s">
        <v>8282</v>
      </c>
      <c r="Q3009" s="10">
        <f t="shared" si="186"/>
        <v>7.8266666666666662</v>
      </c>
      <c r="R3009">
        <f t="shared" si="187"/>
        <v>23.959183673469386</v>
      </c>
      <c r="S3009" t="s">
        <v>8337</v>
      </c>
      <c r="T3009" t="s">
        <v>8338</v>
      </c>
    </row>
    <row r="3010" spans="1:20" ht="43.5" x14ac:dyDescent="0.3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 s="9">
        <f t="shared" ref="J3010:J3073" si="188">(((I3010/60)/60)/24)+DATE(1970,1,1)</f>
        <v>42539.22210648148</v>
      </c>
      <c r="K3010">
        <v>1461043190</v>
      </c>
      <c r="L3010" s="12">
        <f t="shared" ref="L3010:L3073" si="189">(((K3010/60)/60)/24)+DATE(1970,1,1)</f>
        <v>42479.22210648148</v>
      </c>
      <c r="M3010" t="b">
        <v>0</v>
      </c>
      <c r="N3010">
        <v>15</v>
      </c>
      <c r="O3010" t="b">
        <v>0</v>
      </c>
      <c r="P3010" t="s">
        <v>8282</v>
      </c>
      <c r="Q3010" s="10">
        <f t="shared" ref="Q3010:Q3073" si="190">(E3010/D3010)*100</f>
        <v>1.6199999999999999</v>
      </c>
      <c r="R3010">
        <f t="shared" ref="R3010:R3073" si="191">E3010/N3010</f>
        <v>16.2</v>
      </c>
      <c r="S3010" t="s">
        <v>8337</v>
      </c>
      <c r="T3010" t="s">
        <v>8338</v>
      </c>
    </row>
    <row r="3011" spans="1:20" ht="29" x14ac:dyDescent="0.3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 s="9">
        <f t="shared" si="188"/>
        <v>42705.212743055556</v>
      </c>
      <c r="K3011">
        <v>1477973181</v>
      </c>
      <c r="L3011" s="12">
        <f t="shared" si="189"/>
        <v>42675.171076388884</v>
      </c>
      <c r="M3011" t="b">
        <v>0</v>
      </c>
      <c r="N3011">
        <v>3</v>
      </c>
      <c r="O3011" t="b">
        <v>0</v>
      </c>
      <c r="P3011" t="s">
        <v>8284</v>
      </c>
      <c r="Q3011" s="10">
        <f t="shared" si="190"/>
        <v>0.48666666666666669</v>
      </c>
      <c r="R3011">
        <f t="shared" si="191"/>
        <v>24.333333333333332</v>
      </c>
      <c r="S3011" t="s">
        <v>8340</v>
      </c>
      <c r="T3011" t="s">
        <v>8341</v>
      </c>
    </row>
    <row r="3012" spans="1:20" ht="43.5" x14ac:dyDescent="0.3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 s="9">
        <f t="shared" si="188"/>
        <v>42181.166666666672</v>
      </c>
      <c r="K3012">
        <v>1432640342</v>
      </c>
      <c r="L3012" s="12">
        <f t="shared" si="189"/>
        <v>42150.485439814816</v>
      </c>
      <c r="M3012" t="b">
        <v>0</v>
      </c>
      <c r="N3012">
        <v>8</v>
      </c>
      <c r="O3012" t="b">
        <v>0</v>
      </c>
      <c r="P3012" t="s">
        <v>8284</v>
      </c>
      <c r="Q3012" s="10">
        <f t="shared" si="190"/>
        <v>19.139999999999997</v>
      </c>
      <c r="R3012">
        <f t="shared" si="191"/>
        <v>358.875</v>
      </c>
      <c r="S3012" t="s">
        <v>8340</v>
      </c>
      <c r="T3012" t="s">
        <v>8341</v>
      </c>
    </row>
    <row r="3013" spans="1:20" ht="43.5" x14ac:dyDescent="0.3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 s="9">
        <f t="shared" si="188"/>
        <v>42498.84174768519</v>
      </c>
      <c r="K3013">
        <v>1460146327</v>
      </c>
      <c r="L3013" s="12">
        <f t="shared" si="189"/>
        <v>42468.84174768519</v>
      </c>
      <c r="M3013" t="b">
        <v>0</v>
      </c>
      <c r="N3013">
        <v>19</v>
      </c>
      <c r="O3013" t="b">
        <v>0</v>
      </c>
      <c r="P3013" t="s">
        <v>8284</v>
      </c>
      <c r="Q3013" s="10">
        <f t="shared" si="190"/>
        <v>5.9066666666666672</v>
      </c>
      <c r="R3013">
        <f t="shared" si="191"/>
        <v>46.631578947368418</v>
      </c>
      <c r="S3013" t="s">
        <v>8340</v>
      </c>
      <c r="T3013" t="s">
        <v>8341</v>
      </c>
    </row>
    <row r="3014" spans="1:20" ht="58" x14ac:dyDescent="0.3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 s="9">
        <f t="shared" si="188"/>
        <v>42534.249305555553</v>
      </c>
      <c r="K3014">
        <v>1463155034</v>
      </c>
      <c r="L3014" s="12">
        <f t="shared" si="189"/>
        <v>42503.66474537037</v>
      </c>
      <c r="M3014" t="b">
        <v>0</v>
      </c>
      <c r="N3014">
        <v>314</v>
      </c>
      <c r="O3014" t="b">
        <v>1</v>
      </c>
      <c r="P3014" t="s">
        <v>8285</v>
      </c>
      <c r="Q3014" s="10">
        <f t="shared" si="190"/>
        <v>253.29333333333332</v>
      </c>
      <c r="R3014">
        <f t="shared" si="191"/>
        <v>121</v>
      </c>
      <c r="S3014" t="s">
        <v>8342</v>
      </c>
      <c r="T3014" t="s">
        <v>8343</v>
      </c>
    </row>
    <row r="3015" spans="1:20" ht="43.5" x14ac:dyDescent="0.3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 s="9">
        <f t="shared" si="188"/>
        <v>42241.628611111111</v>
      </c>
      <c r="K3015">
        <v>1437923112</v>
      </c>
      <c r="L3015" s="12">
        <f t="shared" si="189"/>
        <v>42211.628611111111</v>
      </c>
      <c r="M3015" t="b">
        <v>0</v>
      </c>
      <c r="N3015">
        <v>140</v>
      </c>
      <c r="O3015" t="b">
        <v>1</v>
      </c>
      <c r="P3015" t="s">
        <v>8285</v>
      </c>
      <c r="Q3015" s="10">
        <f t="shared" si="190"/>
        <v>103.76666666666668</v>
      </c>
      <c r="R3015">
        <f t="shared" si="191"/>
        <v>111.17857142857143</v>
      </c>
      <c r="S3015" t="s">
        <v>8342</v>
      </c>
      <c r="T3015" t="s">
        <v>8343</v>
      </c>
    </row>
    <row r="3016" spans="1:20" ht="29" x14ac:dyDescent="0.3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 s="9">
        <f t="shared" si="188"/>
        <v>41796.549791666665</v>
      </c>
      <c r="K3016">
        <v>1396876302</v>
      </c>
      <c r="L3016" s="12">
        <f t="shared" si="189"/>
        <v>41736.549791666665</v>
      </c>
      <c r="M3016" t="b">
        <v>0</v>
      </c>
      <c r="N3016">
        <v>18</v>
      </c>
      <c r="O3016" t="b">
        <v>0</v>
      </c>
      <c r="P3016" t="s">
        <v>8286</v>
      </c>
      <c r="Q3016" s="10">
        <f t="shared" si="190"/>
        <v>7.0666666666666673</v>
      </c>
      <c r="R3016">
        <f t="shared" si="191"/>
        <v>58.888888888888886</v>
      </c>
      <c r="S3016" t="s">
        <v>8329</v>
      </c>
      <c r="T3016" t="s">
        <v>8344</v>
      </c>
    </row>
    <row r="3017" spans="1:20" ht="43.5" x14ac:dyDescent="0.3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 s="9">
        <f t="shared" si="188"/>
        <v>41493.867905092593</v>
      </c>
      <c r="K3017">
        <v>1372884587</v>
      </c>
      <c r="L3017" s="12">
        <f t="shared" si="189"/>
        <v>41458.867905092593</v>
      </c>
      <c r="M3017" t="b">
        <v>1</v>
      </c>
      <c r="N3017">
        <v>389</v>
      </c>
      <c r="O3017" t="b">
        <v>1</v>
      </c>
      <c r="P3017" t="s">
        <v>8276</v>
      </c>
      <c r="Q3017" s="10">
        <f t="shared" si="190"/>
        <v>162.14066666666668</v>
      </c>
      <c r="R3017">
        <f t="shared" si="191"/>
        <v>62.522107969151669</v>
      </c>
      <c r="S3017" t="s">
        <v>8329</v>
      </c>
      <c r="T3017" t="s">
        <v>8330</v>
      </c>
    </row>
    <row r="3018" spans="1:20" ht="58" x14ac:dyDescent="0.3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 s="9">
        <f t="shared" si="188"/>
        <v>41156.561886574076</v>
      </c>
      <c r="K3018">
        <v>1343741347</v>
      </c>
      <c r="L3018" s="12">
        <f t="shared" si="189"/>
        <v>41121.561886574076</v>
      </c>
      <c r="M3018" t="b">
        <v>1</v>
      </c>
      <c r="N3018">
        <v>413</v>
      </c>
      <c r="O3018" t="b">
        <v>1</v>
      </c>
      <c r="P3018" t="s">
        <v>8276</v>
      </c>
      <c r="Q3018" s="10">
        <f t="shared" si="190"/>
        <v>106.12433333333333</v>
      </c>
      <c r="R3018">
        <f t="shared" si="191"/>
        <v>38.543946731234868</v>
      </c>
      <c r="S3018" t="s">
        <v>8329</v>
      </c>
      <c r="T3018" t="s">
        <v>8330</v>
      </c>
    </row>
    <row r="3019" spans="1:20" ht="43.5" x14ac:dyDescent="0.3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 s="9">
        <f t="shared" si="188"/>
        <v>40603.757569444446</v>
      </c>
      <c r="K3019">
        <v>1291227054</v>
      </c>
      <c r="L3019" s="12">
        <f t="shared" si="189"/>
        <v>40513.757569444446</v>
      </c>
      <c r="M3019" t="b">
        <v>1</v>
      </c>
      <c r="N3019">
        <v>130</v>
      </c>
      <c r="O3019" t="b">
        <v>1</v>
      </c>
      <c r="P3019" t="s">
        <v>8276</v>
      </c>
      <c r="Q3019" s="10">
        <f t="shared" si="190"/>
        <v>110.91186666666665</v>
      </c>
      <c r="R3019">
        <f t="shared" si="191"/>
        <v>127.97523076923076</v>
      </c>
      <c r="S3019" t="s">
        <v>8329</v>
      </c>
      <c r="T3019" t="s">
        <v>8330</v>
      </c>
    </row>
    <row r="3020" spans="1:20" ht="58" x14ac:dyDescent="0.3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 s="9">
        <f t="shared" si="188"/>
        <v>41617.207638888889</v>
      </c>
      <c r="K3020">
        <v>1383909855</v>
      </c>
      <c r="L3020" s="12">
        <f t="shared" si="189"/>
        <v>41586.475173611114</v>
      </c>
      <c r="M3020" t="b">
        <v>1</v>
      </c>
      <c r="N3020">
        <v>274</v>
      </c>
      <c r="O3020" t="b">
        <v>1</v>
      </c>
      <c r="P3020" t="s">
        <v>8276</v>
      </c>
      <c r="Q3020" s="10">
        <f t="shared" si="190"/>
        <v>123.61333333333333</v>
      </c>
      <c r="R3020">
        <f t="shared" si="191"/>
        <v>67.671532846715323</v>
      </c>
      <c r="S3020" t="s">
        <v>8329</v>
      </c>
      <c r="T3020" t="s">
        <v>8330</v>
      </c>
    </row>
    <row r="3021" spans="1:20" ht="58" x14ac:dyDescent="0.3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 s="9">
        <f t="shared" si="188"/>
        <v>42322.742719907401</v>
      </c>
      <c r="K3021">
        <v>1444927771</v>
      </c>
      <c r="L3021" s="12">
        <f t="shared" si="189"/>
        <v>42292.701053240744</v>
      </c>
      <c r="M3021" t="b">
        <v>0</v>
      </c>
      <c r="N3021">
        <v>120</v>
      </c>
      <c r="O3021" t="b">
        <v>1</v>
      </c>
      <c r="P3021" t="s">
        <v>8271</v>
      </c>
      <c r="Q3021" s="10">
        <f t="shared" si="190"/>
        <v>102.23333333333333</v>
      </c>
      <c r="R3021">
        <f t="shared" si="191"/>
        <v>127.79166666666667</v>
      </c>
      <c r="S3021" t="s">
        <v>8321</v>
      </c>
      <c r="T3021" t="s">
        <v>8322</v>
      </c>
    </row>
    <row r="3022" spans="1:20" ht="43.5" x14ac:dyDescent="0.3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 s="9">
        <f t="shared" si="188"/>
        <v>42486.288194444445</v>
      </c>
      <c r="K3022">
        <v>1458665146</v>
      </c>
      <c r="L3022" s="12">
        <f t="shared" si="189"/>
        <v>42451.698449074072</v>
      </c>
      <c r="M3022" t="b">
        <v>0</v>
      </c>
      <c r="N3022">
        <v>44</v>
      </c>
      <c r="O3022" t="b">
        <v>0</v>
      </c>
      <c r="P3022" t="s">
        <v>8273</v>
      </c>
      <c r="Q3022" s="10">
        <f t="shared" si="190"/>
        <v>8.8800000000000008</v>
      </c>
      <c r="R3022">
        <f t="shared" si="191"/>
        <v>30.272727272727273</v>
      </c>
      <c r="S3022" t="s">
        <v>8323</v>
      </c>
      <c r="T3022" t="s">
        <v>8325</v>
      </c>
    </row>
    <row r="3023" spans="1:20" ht="43.5" x14ac:dyDescent="0.3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 s="9">
        <f t="shared" si="188"/>
        <v>42288.780324074076</v>
      </c>
      <c r="K3023">
        <v>1441997020</v>
      </c>
      <c r="L3023" s="12">
        <f t="shared" si="189"/>
        <v>42258.780324074076</v>
      </c>
      <c r="M3023" t="b">
        <v>0</v>
      </c>
      <c r="N3023">
        <v>2</v>
      </c>
      <c r="O3023" t="b">
        <v>0</v>
      </c>
      <c r="P3023" t="s">
        <v>8287</v>
      </c>
      <c r="Q3023" s="10">
        <f t="shared" si="190"/>
        <v>0.1</v>
      </c>
      <c r="R3023">
        <f t="shared" si="191"/>
        <v>7.5</v>
      </c>
      <c r="S3023" t="s">
        <v>8326</v>
      </c>
      <c r="T3023" t="s">
        <v>8345</v>
      </c>
    </row>
    <row r="3024" spans="1:20" ht="58" x14ac:dyDescent="0.3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 s="9">
        <f t="shared" si="188"/>
        <v>41887.568749999999</v>
      </c>
      <c r="K3024">
        <v>1405181320</v>
      </c>
      <c r="L3024" s="12">
        <f t="shared" si="189"/>
        <v>41832.672685185185</v>
      </c>
      <c r="M3024" t="b">
        <v>0</v>
      </c>
      <c r="N3024">
        <v>7</v>
      </c>
      <c r="O3024" t="b">
        <v>0</v>
      </c>
      <c r="P3024" t="s">
        <v>8287</v>
      </c>
      <c r="Q3024" s="10">
        <f t="shared" si="190"/>
        <v>10.5</v>
      </c>
      <c r="R3024">
        <f t="shared" si="191"/>
        <v>225</v>
      </c>
      <c r="S3024" t="s">
        <v>8326</v>
      </c>
      <c r="T3024" t="s">
        <v>8345</v>
      </c>
    </row>
    <row r="3025" spans="1:20" ht="29" x14ac:dyDescent="0.3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 s="9">
        <f t="shared" si="188"/>
        <v>41933</v>
      </c>
      <c r="K3025">
        <v>1410967754</v>
      </c>
      <c r="L3025" s="12">
        <f t="shared" si="189"/>
        <v>41899.645300925928</v>
      </c>
      <c r="M3025" t="b">
        <v>1</v>
      </c>
      <c r="N3025">
        <v>340</v>
      </c>
      <c r="O3025" t="b">
        <v>1</v>
      </c>
      <c r="P3025" t="s">
        <v>8288</v>
      </c>
      <c r="Q3025" s="10">
        <f t="shared" si="190"/>
        <v>101.24459999999999</v>
      </c>
      <c r="R3025">
        <f t="shared" si="191"/>
        <v>44.66673529411765</v>
      </c>
      <c r="S3025" t="s">
        <v>8326</v>
      </c>
      <c r="T3025" t="s">
        <v>8346</v>
      </c>
    </row>
    <row r="3026" spans="1:20" ht="43.5" x14ac:dyDescent="0.3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 s="9">
        <f t="shared" si="188"/>
        <v>41993.207638888889</v>
      </c>
      <c r="K3026">
        <v>1416244863</v>
      </c>
      <c r="L3026" s="12">
        <f t="shared" si="189"/>
        <v>41960.722951388889</v>
      </c>
      <c r="M3026" t="b">
        <v>1</v>
      </c>
      <c r="N3026">
        <v>441</v>
      </c>
      <c r="O3026" t="b">
        <v>1</v>
      </c>
      <c r="P3026" t="s">
        <v>8288</v>
      </c>
      <c r="Q3026" s="10">
        <f t="shared" si="190"/>
        <v>188.66966666666667</v>
      </c>
      <c r="R3026">
        <f t="shared" si="191"/>
        <v>64.173356009070289</v>
      </c>
      <c r="S3026" t="s">
        <v>8326</v>
      </c>
      <c r="T3026" t="s">
        <v>8346</v>
      </c>
    </row>
    <row r="3027" spans="1:20" ht="43.5" x14ac:dyDescent="0.3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 s="9">
        <f t="shared" si="188"/>
        <v>41644.563194444447</v>
      </c>
      <c r="K3027">
        <v>1386336660</v>
      </c>
      <c r="L3027" s="12">
        <f t="shared" si="189"/>
        <v>41614.563194444447</v>
      </c>
      <c r="M3027" t="b">
        <v>0</v>
      </c>
      <c r="N3027">
        <v>6</v>
      </c>
      <c r="O3027" t="b">
        <v>0</v>
      </c>
      <c r="P3027" t="s">
        <v>8275</v>
      </c>
      <c r="Q3027" s="10">
        <f t="shared" si="190"/>
        <v>2.4</v>
      </c>
      <c r="R3027">
        <f t="shared" si="191"/>
        <v>60</v>
      </c>
      <c r="S3027" t="s">
        <v>8326</v>
      </c>
      <c r="T3027" t="s">
        <v>8328</v>
      </c>
    </row>
    <row r="3028" spans="1:20" ht="58" x14ac:dyDescent="0.3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 s="9">
        <f t="shared" si="188"/>
        <v>41486.821527777778</v>
      </c>
      <c r="K3028">
        <v>1371655522</v>
      </c>
      <c r="L3028" s="12">
        <f t="shared" si="189"/>
        <v>41444.64261574074</v>
      </c>
      <c r="M3028" t="b">
        <v>0</v>
      </c>
      <c r="N3028">
        <v>1</v>
      </c>
      <c r="O3028" t="b">
        <v>0</v>
      </c>
      <c r="P3028" t="s">
        <v>8275</v>
      </c>
      <c r="Q3028" s="10">
        <f t="shared" si="190"/>
        <v>6.6666666666666671E-3</v>
      </c>
      <c r="R3028">
        <f t="shared" si="191"/>
        <v>1</v>
      </c>
      <c r="S3028" t="s">
        <v>8326</v>
      </c>
      <c r="T3028" t="s">
        <v>8328</v>
      </c>
    </row>
    <row r="3029" spans="1:20" ht="43.5" x14ac:dyDescent="0.3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 s="9">
        <f t="shared" si="188"/>
        <v>41979.25</v>
      </c>
      <c r="K3029">
        <v>1415194553</v>
      </c>
      <c r="L3029" s="12">
        <f t="shared" si="189"/>
        <v>41948.56658564815</v>
      </c>
      <c r="M3029" t="b">
        <v>1</v>
      </c>
      <c r="N3029">
        <v>615</v>
      </c>
      <c r="O3029" t="b">
        <v>1</v>
      </c>
      <c r="P3029" t="s">
        <v>8285</v>
      </c>
      <c r="Q3029" s="10">
        <f t="shared" si="190"/>
        <v>161.97999999999999</v>
      </c>
      <c r="R3029">
        <f t="shared" si="191"/>
        <v>39.507317073170732</v>
      </c>
      <c r="S3029" t="s">
        <v>8342</v>
      </c>
      <c r="T3029" t="s">
        <v>8343</v>
      </c>
    </row>
    <row r="3030" spans="1:20" ht="29" x14ac:dyDescent="0.3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 s="9">
        <f t="shared" si="188"/>
        <v>41790.8200462963</v>
      </c>
      <c r="K3030">
        <v>1398973252</v>
      </c>
      <c r="L3030" s="12">
        <f t="shared" si="189"/>
        <v>41760.8200462963</v>
      </c>
      <c r="M3030" t="b">
        <v>1</v>
      </c>
      <c r="N3030">
        <v>236</v>
      </c>
      <c r="O3030" t="b">
        <v>1</v>
      </c>
      <c r="P3030" t="s">
        <v>8285</v>
      </c>
      <c r="Q3030" s="10">
        <f t="shared" si="190"/>
        <v>205.36666666666665</v>
      </c>
      <c r="R3030">
        <f t="shared" si="191"/>
        <v>130.52966101694915</v>
      </c>
      <c r="S3030" t="s">
        <v>8342</v>
      </c>
      <c r="T3030" t="s">
        <v>8343</v>
      </c>
    </row>
    <row r="3031" spans="1:20" ht="43.5" x14ac:dyDescent="0.3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 s="9">
        <f t="shared" si="188"/>
        <v>41969.052083333328</v>
      </c>
      <c r="K3031">
        <v>1414368616</v>
      </c>
      <c r="L3031" s="12">
        <f t="shared" si="189"/>
        <v>41939.00712962963</v>
      </c>
      <c r="M3031" t="b">
        <v>1</v>
      </c>
      <c r="N3031">
        <v>98</v>
      </c>
      <c r="O3031" t="b">
        <v>1</v>
      </c>
      <c r="P3031" t="s">
        <v>8285</v>
      </c>
      <c r="Q3031" s="10">
        <f t="shared" si="190"/>
        <v>117.86666666666667</v>
      </c>
      <c r="R3031">
        <f t="shared" si="191"/>
        <v>180.40816326530611</v>
      </c>
      <c r="S3031" t="s">
        <v>8342</v>
      </c>
      <c r="T3031" t="s">
        <v>8343</v>
      </c>
    </row>
    <row r="3032" spans="1:20" ht="29" x14ac:dyDescent="0.3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 s="9">
        <f t="shared" si="188"/>
        <v>42123.05322916666</v>
      </c>
      <c r="K3032">
        <v>1428974199</v>
      </c>
      <c r="L3032" s="12">
        <f t="shared" si="189"/>
        <v>42108.05322916666</v>
      </c>
      <c r="M3032" t="b">
        <v>0</v>
      </c>
      <c r="N3032">
        <v>1</v>
      </c>
      <c r="O3032" t="b">
        <v>0</v>
      </c>
      <c r="P3032" t="s">
        <v>8289</v>
      </c>
      <c r="Q3032" s="10">
        <f t="shared" si="190"/>
        <v>0.33333333333333337</v>
      </c>
      <c r="R3032">
        <f t="shared" si="191"/>
        <v>50</v>
      </c>
      <c r="S3032" t="s">
        <v>8342</v>
      </c>
      <c r="T3032" t="s">
        <v>8347</v>
      </c>
    </row>
    <row r="3033" spans="1:20" ht="43.5" x14ac:dyDescent="0.3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 s="9">
        <f t="shared" si="188"/>
        <v>42633.354131944448</v>
      </c>
      <c r="K3033">
        <v>1471768197</v>
      </c>
      <c r="L3033" s="12">
        <f t="shared" si="189"/>
        <v>42603.354131944448</v>
      </c>
      <c r="M3033" t="b">
        <v>0</v>
      </c>
      <c r="N3033">
        <v>0</v>
      </c>
      <c r="O3033" t="b">
        <v>0</v>
      </c>
      <c r="P3033" t="s">
        <v>8291</v>
      </c>
      <c r="Q3033" s="10">
        <f t="shared" si="190"/>
        <v>0</v>
      </c>
      <c r="R3033" t="e">
        <f t="shared" si="191"/>
        <v>#DIV/0!</v>
      </c>
      <c r="S3033" t="s">
        <v>8342</v>
      </c>
      <c r="T3033" t="s">
        <v>8349</v>
      </c>
    </row>
    <row r="3034" spans="1:20" ht="58" x14ac:dyDescent="0.3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 s="9">
        <f t="shared" si="188"/>
        <v>42698.083333333328</v>
      </c>
      <c r="K3034">
        <v>1477368867</v>
      </c>
      <c r="L3034" s="12">
        <f t="shared" si="189"/>
        <v>42668.176701388889</v>
      </c>
      <c r="M3034" t="b">
        <v>0</v>
      </c>
      <c r="N3034">
        <v>107</v>
      </c>
      <c r="O3034" t="b">
        <v>1</v>
      </c>
      <c r="P3034" t="s">
        <v>8285</v>
      </c>
      <c r="Q3034" s="10">
        <f t="shared" si="190"/>
        <v>148.10000000000002</v>
      </c>
      <c r="R3034">
        <f t="shared" si="191"/>
        <v>207.61682242990653</v>
      </c>
      <c r="S3034" t="s">
        <v>8342</v>
      </c>
      <c r="T3034" t="s">
        <v>8343</v>
      </c>
    </row>
    <row r="3035" spans="1:20" ht="43.5" x14ac:dyDescent="0.3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 s="9">
        <f t="shared" si="188"/>
        <v>42450.707962962959</v>
      </c>
      <c r="K3035">
        <v>1455991168</v>
      </c>
      <c r="L3035" s="12">
        <f t="shared" si="189"/>
        <v>42420.74962962963</v>
      </c>
      <c r="M3035" t="b">
        <v>0</v>
      </c>
      <c r="N3035">
        <v>35</v>
      </c>
      <c r="O3035" t="b">
        <v>1</v>
      </c>
      <c r="P3035" t="s">
        <v>8285</v>
      </c>
      <c r="Q3035" s="10">
        <f t="shared" si="190"/>
        <v>108</v>
      </c>
      <c r="R3035">
        <f t="shared" si="191"/>
        <v>462.85714285714283</v>
      </c>
      <c r="S3035" t="s">
        <v>8342</v>
      </c>
      <c r="T3035" t="s">
        <v>8343</v>
      </c>
    </row>
    <row r="3036" spans="1:20" ht="29" x14ac:dyDescent="0.3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 s="9">
        <f t="shared" si="188"/>
        <v>42097.192708333328</v>
      </c>
      <c r="K3036">
        <v>1425447450</v>
      </c>
      <c r="L3036" s="12">
        <f t="shared" si="189"/>
        <v>42067.234375</v>
      </c>
      <c r="M3036" t="b">
        <v>0</v>
      </c>
      <c r="N3036">
        <v>0</v>
      </c>
      <c r="O3036" t="b">
        <v>0</v>
      </c>
      <c r="P3036" t="s">
        <v>8285</v>
      </c>
      <c r="Q3036" s="10">
        <f t="shared" si="190"/>
        <v>0</v>
      </c>
      <c r="R3036" t="e">
        <f t="shared" si="191"/>
        <v>#DIV/0!</v>
      </c>
      <c r="S3036" t="s">
        <v>8342</v>
      </c>
      <c r="T3036" t="s">
        <v>8343</v>
      </c>
    </row>
    <row r="3037" spans="1:20" ht="43.5" x14ac:dyDescent="0.3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 s="9">
        <f t="shared" si="188"/>
        <v>41694.684108796297</v>
      </c>
      <c r="K3037">
        <v>1390667107</v>
      </c>
      <c r="L3037" s="12">
        <f t="shared" si="189"/>
        <v>41664.684108796297</v>
      </c>
      <c r="M3037" t="b">
        <v>0</v>
      </c>
      <c r="N3037">
        <v>226</v>
      </c>
      <c r="O3037" t="b">
        <v>1</v>
      </c>
      <c r="P3037" t="s">
        <v>8276</v>
      </c>
      <c r="Q3037" s="10">
        <f t="shared" si="190"/>
        <v>101.53333333333335</v>
      </c>
      <c r="R3037">
        <f t="shared" si="191"/>
        <v>67.389380530973455</v>
      </c>
      <c r="S3037" t="s">
        <v>8329</v>
      </c>
      <c r="T3037" t="s">
        <v>8330</v>
      </c>
    </row>
    <row r="3038" spans="1:20" ht="43.5" x14ac:dyDescent="0.3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 s="9">
        <f t="shared" si="188"/>
        <v>41258.650196759263</v>
      </c>
      <c r="K3038">
        <v>1352993777</v>
      </c>
      <c r="L3038" s="12">
        <f t="shared" si="189"/>
        <v>41228.650196759263</v>
      </c>
      <c r="M3038" t="b">
        <v>0</v>
      </c>
      <c r="N3038">
        <v>209</v>
      </c>
      <c r="O3038" t="b">
        <v>1</v>
      </c>
      <c r="P3038" t="s">
        <v>8276</v>
      </c>
      <c r="Q3038" s="10">
        <f t="shared" si="190"/>
        <v>137.92666666666668</v>
      </c>
      <c r="R3038">
        <f t="shared" si="191"/>
        <v>98.990430622009569</v>
      </c>
      <c r="S3038" t="s">
        <v>8329</v>
      </c>
      <c r="T3038" t="s">
        <v>8330</v>
      </c>
    </row>
    <row r="3039" spans="1:20" ht="58" x14ac:dyDescent="0.3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 s="9">
        <f t="shared" si="188"/>
        <v>42119</v>
      </c>
      <c r="K3039">
        <v>1426703452</v>
      </c>
      <c r="L3039" s="12">
        <f t="shared" si="189"/>
        <v>42081.77143518519</v>
      </c>
      <c r="M3039" t="b">
        <v>0</v>
      </c>
      <c r="N3039">
        <v>131</v>
      </c>
      <c r="O3039" t="b">
        <v>1</v>
      </c>
      <c r="P3039" t="s">
        <v>8276</v>
      </c>
      <c r="Q3039" s="10">
        <f t="shared" si="190"/>
        <v>116.96666666666667</v>
      </c>
      <c r="R3039">
        <f t="shared" si="191"/>
        <v>133.93129770992365</v>
      </c>
      <c r="S3039" t="s">
        <v>8329</v>
      </c>
      <c r="T3039" t="s">
        <v>8330</v>
      </c>
    </row>
    <row r="3040" spans="1:20" ht="43.5" x14ac:dyDescent="0.3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 s="9">
        <f t="shared" si="188"/>
        <v>41418.021261574075</v>
      </c>
      <c r="K3040">
        <v>1366763437</v>
      </c>
      <c r="L3040" s="12">
        <f t="shared" si="189"/>
        <v>41388.021261574075</v>
      </c>
      <c r="M3040" t="b">
        <v>0</v>
      </c>
      <c r="N3040">
        <v>174</v>
      </c>
      <c r="O3040" t="b">
        <v>1</v>
      </c>
      <c r="P3040" t="s">
        <v>8276</v>
      </c>
      <c r="Q3040" s="10">
        <f t="shared" si="190"/>
        <v>102.12366666666665</v>
      </c>
      <c r="R3040">
        <f t="shared" si="191"/>
        <v>88.037643678160919</v>
      </c>
      <c r="S3040" t="s">
        <v>8329</v>
      </c>
      <c r="T3040" t="s">
        <v>8330</v>
      </c>
    </row>
    <row r="3041" spans="1:20" ht="43.5" x14ac:dyDescent="0.3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 s="9">
        <f t="shared" si="188"/>
        <v>41457.208333333336</v>
      </c>
      <c r="K3041">
        <v>1370067231</v>
      </c>
      <c r="L3041" s="12">
        <f t="shared" si="189"/>
        <v>41426.259618055556</v>
      </c>
      <c r="M3041" t="b">
        <v>0</v>
      </c>
      <c r="N3041">
        <v>114</v>
      </c>
      <c r="O3041" t="b">
        <v>1</v>
      </c>
      <c r="P3041" t="s">
        <v>8279</v>
      </c>
      <c r="Q3041" s="10">
        <f t="shared" si="190"/>
        <v>115.93333333333334</v>
      </c>
      <c r="R3041">
        <f t="shared" si="191"/>
        <v>152.54385964912279</v>
      </c>
      <c r="S3041" t="s">
        <v>8329</v>
      </c>
      <c r="T3041" t="s">
        <v>8333</v>
      </c>
    </row>
    <row r="3042" spans="1:20" ht="43.5" x14ac:dyDescent="0.3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 s="9">
        <f t="shared" si="188"/>
        <v>40970.125</v>
      </c>
      <c r="K3042">
        <v>1328158065</v>
      </c>
      <c r="L3042" s="12">
        <f t="shared" si="189"/>
        <v>40941.199826388889</v>
      </c>
      <c r="M3042" t="b">
        <v>1</v>
      </c>
      <c r="N3042">
        <v>147</v>
      </c>
      <c r="O3042" t="b">
        <v>1</v>
      </c>
      <c r="P3042" t="s">
        <v>8295</v>
      </c>
      <c r="Q3042" s="10">
        <f t="shared" si="190"/>
        <v>225.94666666666666</v>
      </c>
      <c r="R3042">
        <f t="shared" si="191"/>
        <v>230.55782312925169</v>
      </c>
      <c r="S3042" t="s">
        <v>8323</v>
      </c>
      <c r="T3042" t="s">
        <v>8353</v>
      </c>
    </row>
    <row r="3043" spans="1:20" ht="58" x14ac:dyDescent="0.3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 s="9">
        <f t="shared" si="188"/>
        <v>41973.831956018519</v>
      </c>
      <c r="K3043">
        <v>1412189881</v>
      </c>
      <c r="L3043" s="12">
        <f t="shared" si="189"/>
        <v>41913.790289351848</v>
      </c>
      <c r="M3043" t="b">
        <v>0</v>
      </c>
      <c r="N3043">
        <v>7</v>
      </c>
      <c r="O3043" t="b">
        <v>0</v>
      </c>
      <c r="P3043" t="s">
        <v>8296</v>
      </c>
      <c r="Q3043" s="10">
        <f t="shared" si="190"/>
        <v>21.146666666666665</v>
      </c>
      <c r="R3043">
        <f t="shared" si="191"/>
        <v>453.14285714285717</v>
      </c>
      <c r="S3043" t="s">
        <v>8342</v>
      </c>
      <c r="T3043" t="s">
        <v>8354</v>
      </c>
    </row>
    <row r="3044" spans="1:20" ht="43.5" x14ac:dyDescent="0.3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 s="9">
        <f t="shared" si="188"/>
        <v>42168.684189814812</v>
      </c>
      <c r="K3044">
        <v>1431620714</v>
      </c>
      <c r="L3044" s="12">
        <f t="shared" si="189"/>
        <v>42138.684189814812</v>
      </c>
      <c r="M3044" t="b">
        <v>0</v>
      </c>
      <c r="N3044">
        <v>180</v>
      </c>
      <c r="O3044" t="b">
        <v>1</v>
      </c>
      <c r="P3044" t="s">
        <v>8295</v>
      </c>
      <c r="Q3044" s="10">
        <f t="shared" si="190"/>
        <v>108.21333333333334</v>
      </c>
      <c r="R3044">
        <f t="shared" si="191"/>
        <v>90.177777777777777</v>
      </c>
      <c r="S3044" t="s">
        <v>8323</v>
      </c>
      <c r="T3044" t="s">
        <v>8353</v>
      </c>
    </row>
    <row r="3045" spans="1:20" ht="58" x14ac:dyDescent="0.3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 s="9">
        <f t="shared" si="188"/>
        <v>42426.494583333333</v>
      </c>
      <c r="K3045">
        <v>1453895532</v>
      </c>
      <c r="L3045" s="12">
        <f t="shared" si="189"/>
        <v>42396.494583333333</v>
      </c>
      <c r="M3045" t="b">
        <v>0</v>
      </c>
      <c r="N3045">
        <v>666</v>
      </c>
      <c r="O3045" t="b">
        <v>1</v>
      </c>
      <c r="P3045" t="s">
        <v>8295</v>
      </c>
      <c r="Q3045" s="10">
        <f t="shared" si="190"/>
        <v>202.23220000000001</v>
      </c>
      <c r="R3045">
        <f t="shared" si="191"/>
        <v>45.547792792792798</v>
      </c>
      <c r="S3045" t="s">
        <v>8323</v>
      </c>
      <c r="T3045" t="s">
        <v>8353</v>
      </c>
    </row>
    <row r="3046" spans="1:20" ht="43.5" x14ac:dyDescent="0.3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 s="9">
        <f t="shared" si="188"/>
        <v>41903.772789351853</v>
      </c>
      <c r="K3046">
        <v>1406140369</v>
      </c>
      <c r="L3046" s="12">
        <f t="shared" si="189"/>
        <v>41843.772789351853</v>
      </c>
      <c r="M3046" t="b">
        <v>0</v>
      </c>
      <c r="N3046">
        <v>1</v>
      </c>
      <c r="O3046" t="b">
        <v>0</v>
      </c>
      <c r="P3046" t="s">
        <v>8282</v>
      </c>
      <c r="Q3046" s="10">
        <f t="shared" si="190"/>
        <v>0.16666666666666669</v>
      </c>
      <c r="R3046">
        <f t="shared" si="191"/>
        <v>25</v>
      </c>
      <c r="S3046" t="s">
        <v>8337</v>
      </c>
      <c r="T3046" t="s">
        <v>8338</v>
      </c>
    </row>
    <row r="3047" spans="1:20" ht="58" x14ac:dyDescent="0.3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 s="9">
        <f t="shared" si="188"/>
        <v>41957.277303240742</v>
      </c>
      <c r="K3047">
        <v>1413351559</v>
      </c>
      <c r="L3047" s="12">
        <f t="shared" si="189"/>
        <v>41927.235636574071</v>
      </c>
      <c r="M3047" t="b">
        <v>0</v>
      </c>
      <c r="N3047">
        <v>0</v>
      </c>
      <c r="O3047" t="b">
        <v>0</v>
      </c>
      <c r="P3047" t="s">
        <v>8282</v>
      </c>
      <c r="Q3047" s="10">
        <f t="shared" si="190"/>
        <v>0</v>
      </c>
      <c r="R3047" t="e">
        <f t="shared" si="191"/>
        <v>#DIV/0!</v>
      </c>
      <c r="S3047" t="s">
        <v>8337</v>
      </c>
      <c r="T3047" t="s">
        <v>8338</v>
      </c>
    </row>
    <row r="3048" spans="1:20" ht="43.5" x14ac:dyDescent="0.3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 s="9">
        <f t="shared" si="188"/>
        <v>41605.279097222221</v>
      </c>
      <c r="K3048">
        <v>1382938914</v>
      </c>
      <c r="L3048" s="12">
        <f t="shared" si="189"/>
        <v>41575.237430555557</v>
      </c>
      <c r="M3048" t="b">
        <v>0</v>
      </c>
      <c r="N3048">
        <v>89</v>
      </c>
      <c r="O3048" t="b">
        <v>0</v>
      </c>
      <c r="P3048" t="s">
        <v>8282</v>
      </c>
      <c r="Q3048" s="10">
        <f t="shared" si="190"/>
        <v>30.433333333333334</v>
      </c>
      <c r="R3048">
        <f t="shared" si="191"/>
        <v>51.292134831460672</v>
      </c>
      <c r="S3048" t="s">
        <v>8337</v>
      </c>
      <c r="T3048" t="s">
        <v>8338</v>
      </c>
    </row>
    <row r="3049" spans="1:20" ht="58" x14ac:dyDescent="0.3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 s="9">
        <f t="shared" si="188"/>
        <v>42695.207638888889</v>
      </c>
      <c r="K3049">
        <v>1477043072</v>
      </c>
      <c r="L3049" s="12">
        <f t="shared" si="189"/>
        <v>42664.405925925923</v>
      </c>
      <c r="M3049" t="b">
        <v>0</v>
      </c>
      <c r="N3049">
        <v>897</v>
      </c>
      <c r="O3049" t="b">
        <v>1</v>
      </c>
      <c r="P3049" t="s">
        <v>8297</v>
      </c>
      <c r="Q3049" s="10">
        <f t="shared" si="190"/>
        <v>452.37333333333333</v>
      </c>
      <c r="R3049">
        <f t="shared" si="191"/>
        <v>75.647714604236342</v>
      </c>
      <c r="S3049" t="s">
        <v>8337</v>
      </c>
      <c r="T3049" t="s">
        <v>8355</v>
      </c>
    </row>
    <row r="3050" spans="1:20" ht="58" x14ac:dyDescent="0.3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 s="9">
        <f t="shared" si="188"/>
        <v>40156.76666666667</v>
      </c>
      <c r="K3050">
        <v>1253726650</v>
      </c>
      <c r="L3050" s="12">
        <f t="shared" si="189"/>
        <v>40079.725115740745</v>
      </c>
      <c r="M3050" t="b">
        <v>1</v>
      </c>
      <c r="N3050">
        <v>200</v>
      </c>
      <c r="O3050" t="b">
        <v>1</v>
      </c>
      <c r="P3050" t="s">
        <v>8279</v>
      </c>
      <c r="Q3050" s="10">
        <f t="shared" si="190"/>
        <v>104.04266666666666</v>
      </c>
      <c r="R3050">
        <f t="shared" si="191"/>
        <v>78.031999999999996</v>
      </c>
      <c r="S3050" t="s">
        <v>8329</v>
      </c>
      <c r="T3050" t="s">
        <v>8333</v>
      </c>
    </row>
    <row r="3051" spans="1:20" ht="43.5" x14ac:dyDescent="0.3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 s="9">
        <f t="shared" si="188"/>
        <v>42855.708333333328</v>
      </c>
      <c r="K3051">
        <v>1489106948</v>
      </c>
      <c r="L3051" s="12">
        <f t="shared" si="189"/>
        <v>42804.034120370372</v>
      </c>
      <c r="M3051" t="b">
        <v>0</v>
      </c>
      <c r="N3051">
        <v>1</v>
      </c>
      <c r="O3051" t="b">
        <v>0</v>
      </c>
      <c r="P3051" t="s">
        <v>8298</v>
      </c>
      <c r="Q3051" s="10">
        <f t="shared" si="190"/>
        <v>0.72</v>
      </c>
      <c r="R3051">
        <f t="shared" si="191"/>
        <v>108</v>
      </c>
      <c r="S3051" t="s">
        <v>8340</v>
      </c>
      <c r="T3051" t="s">
        <v>8356</v>
      </c>
    </row>
    <row r="3052" spans="1:20" ht="43.5" x14ac:dyDescent="0.3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 s="9">
        <f t="shared" si="188"/>
        <v>41819.896805555552</v>
      </c>
      <c r="K3052">
        <v>1401485484</v>
      </c>
      <c r="L3052" s="12">
        <f t="shared" si="189"/>
        <v>41789.896805555552</v>
      </c>
      <c r="M3052" t="b">
        <v>1</v>
      </c>
      <c r="N3052">
        <v>123</v>
      </c>
      <c r="O3052" t="b">
        <v>1</v>
      </c>
      <c r="P3052" t="s">
        <v>8298</v>
      </c>
      <c r="Q3052" s="10">
        <f t="shared" si="190"/>
        <v>101.14333333333335</v>
      </c>
      <c r="R3052">
        <f t="shared" si="191"/>
        <v>123.34552845528455</v>
      </c>
      <c r="S3052" t="s">
        <v>8340</v>
      </c>
      <c r="T3052" t="s">
        <v>8356</v>
      </c>
    </row>
    <row r="3053" spans="1:20" ht="43.5" x14ac:dyDescent="0.3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 s="9">
        <f t="shared" si="188"/>
        <v>42278.793310185181</v>
      </c>
      <c r="K3053">
        <v>1441134142</v>
      </c>
      <c r="L3053" s="12">
        <f t="shared" si="189"/>
        <v>42248.793310185181</v>
      </c>
      <c r="M3053" t="b">
        <v>0</v>
      </c>
      <c r="N3053">
        <v>3</v>
      </c>
      <c r="O3053" t="b">
        <v>0</v>
      </c>
      <c r="P3053" t="s">
        <v>8272</v>
      </c>
      <c r="Q3053" s="10">
        <f t="shared" si="190"/>
        <v>0.36666666666666664</v>
      </c>
      <c r="R3053">
        <f t="shared" si="191"/>
        <v>18.333333333333332</v>
      </c>
      <c r="S3053" t="s">
        <v>8323</v>
      </c>
      <c r="T3053" t="s">
        <v>8324</v>
      </c>
    </row>
    <row r="3054" spans="1:20" ht="43.5" x14ac:dyDescent="0.3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 s="9">
        <f t="shared" si="188"/>
        <v>42372.03943287037</v>
      </c>
      <c r="K3054">
        <v>1449190607</v>
      </c>
      <c r="L3054" s="12">
        <f t="shared" si="189"/>
        <v>42342.03943287037</v>
      </c>
      <c r="M3054" t="b">
        <v>0</v>
      </c>
      <c r="N3054">
        <v>0</v>
      </c>
      <c r="O3054" t="b">
        <v>0</v>
      </c>
      <c r="P3054" t="s">
        <v>8284</v>
      </c>
      <c r="Q3054" s="10">
        <f t="shared" si="190"/>
        <v>0</v>
      </c>
      <c r="R3054" t="e">
        <f t="shared" si="191"/>
        <v>#DIV/0!</v>
      </c>
      <c r="S3054" t="s">
        <v>8340</v>
      </c>
      <c r="T3054" t="s">
        <v>8341</v>
      </c>
    </row>
    <row r="3055" spans="1:20" ht="43.5" x14ac:dyDescent="0.3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 s="9">
        <f t="shared" si="188"/>
        <v>41949.182372685187</v>
      </c>
      <c r="K3055">
        <v>1412652157</v>
      </c>
      <c r="L3055" s="12">
        <f t="shared" si="189"/>
        <v>41919.140706018516</v>
      </c>
      <c r="M3055" t="b">
        <v>0</v>
      </c>
      <c r="N3055">
        <v>2</v>
      </c>
      <c r="O3055" t="b">
        <v>0</v>
      </c>
      <c r="P3055" t="s">
        <v>8284</v>
      </c>
      <c r="Q3055" s="10">
        <f t="shared" si="190"/>
        <v>0.2</v>
      </c>
      <c r="R3055">
        <f t="shared" si="191"/>
        <v>15</v>
      </c>
      <c r="S3055" t="s">
        <v>8340</v>
      </c>
      <c r="T3055" t="s">
        <v>8341</v>
      </c>
    </row>
    <row r="3056" spans="1:20" ht="58" x14ac:dyDescent="0.3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 s="9">
        <f t="shared" si="188"/>
        <v>42254.408275462964</v>
      </c>
      <c r="K3056">
        <v>1439027275</v>
      </c>
      <c r="L3056" s="12">
        <f t="shared" si="189"/>
        <v>42224.408275462964</v>
      </c>
      <c r="M3056" t="b">
        <v>0</v>
      </c>
      <c r="N3056">
        <v>0</v>
      </c>
      <c r="O3056" t="b">
        <v>0</v>
      </c>
      <c r="P3056" t="s">
        <v>8284</v>
      </c>
      <c r="Q3056" s="10">
        <f t="shared" si="190"/>
        <v>0</v>
      </c>
      <c r="R3056" t="e">
        <f t="shared" si="191"/>
        <v>#DIV/0!</v>
      </c>
      <c r="S3056" t="s">
        <v>8340</v>
      </c>
      <c r="T3056" t="s">
        <v>8341</v>
      </c>
    </row>
    <row r="3057" spans="1:20" ht="43.5" x14ac:dyDescent="0.3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 s="9">
        <f t="shared" si="188"/>
        <v>42238.165972222225</v>
      </c>
      <c r="K3057">
        <v>1436805660</v>
      </c>
      <c r="L3057" s="12">
        <f t="shared" si="189"/>
        <v>42198.695138888885</v>
      </c>
      <c r="M3057" t="b">
        <v>0</v>
      </c>
      <c r="N3057">
        <v>13</v>
      </c>
      <c r="O3057" t="b">
        <v>0</v>
      </c>
      <c r="P3057" t="s">
        <v>8284</v>
      </c>
      <c r="Q3057" s="10">
        <f t="shared" si="190"/>
        <v>3.0666666666666664</v>
      </c>
      <c r="R3057">
        <f t="shared" si="191"/>
        <v>35.384615384615387</v>
      </c>
      <c r="S3057" t="s">
        <v>8340</v>
      </c>
      <c r="T3057" t="s">
        <v>8341</v>
      </c>
    </row>
    <row r="3058" spans="1:20" ht="43.5" x14ac:dyDescent="0.3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 s="9">
        <f t="shared" si="188"/>
        <v>42345.956736111111</v>
      </c>
      <c r="K3058">
        <v>1444341462</v>
      </c>
      <c r="L3058" s="12">
        <f t="shared" si="189"/>
        <v>42285.91506944444</v>
      </c>
      <c r="M3058" t="b">
        <v>0</v>
      </c>
      <c r="N3058">
        <v>1</v>
      </c>
      <c r="O3058" t="b">
        <v>0</v>
      </c>
      <c r="P3058" t="s">
        <v>8284</v>
      </c>
      <c r="Q3058" s="10">
        <f t="shared" si="190"/>
        <v>0.33333333333333337</v>
      </c>
      <c r="R3058">
        <f t="shared" si="191"/>
        <v>50</v>
      </c>
      <c r="S3058" t="s">
        <v>8340</v>
      </c>
      <c r="T3058" t="s">
        <v>8341</v>
      </c>
    </row>
    <row r="3059" spans="1:20" ht="43.5" x14ac:dyDescent="0.3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 s="9">
        <f t="shared" si="188"/>
        <v>41940.132638888892</v>
      </c>
      <c r="K3059">
        <v>1411177456</v>
      </c>
      <c r="L3059" s="12">
        <f t="shared" si="189"/>
        <v>41902.07240740741</v>
      </c>
      <c r="M3059" t="b">
        <v>0</v>
      </c>
      <c r="N3059">
        <v>102</v>
      </c>
      <c r="O3059" t="b">
        <v>1</v>
      </c>
      <c r="P3059" t="s">
        <v>8298</v>
      </c>
      <c r="Q3059" s="10">
        <f t="shared" si="190"/>
        <v>101.53353333333335</v>
      </c>
      <c r="R3059">
        <f t="shared" si="191"/>
        <v>149.31401960784314</v>
      </c>
      <c r="S3059" t="s">
        <v>8340</v>
      </c>
      <c r="T3059" t="s">
        <v>8356</v>
      </c>
    </row>
    <row r="3060" spans="1:20" ht="43.5" x14ac:dyDescent="0.3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 s="9">
        <f t="shared" si="188"/>
        <v>41855.820567129631</v>
      </c>
      <c r="K3060">
        <v>1405021297</v>
      </c>
      <c r="L3060" s="12">
        <f t="shared" si="189"/>
        <v>41830.820567129631</v>
      </c>
      <c r="M3060" t="b">
        <v>0</v>
      </c>
      <c r="N3060">
        <v>0</v>
      </c>
      <c r="O3060" t="b">
        <v>0</v>
      </c>
      <c r="P3060" t="s">
        <v>8284</v>
      </c>
      <c r="Q3060" s="10">
        <f t="shared" si="190"/>
        <v>0</v>
      </c>
      <c r="R3060" t="e">
        <f t="shared" si="191"/>
        <v>#DIV/0!</v>
      </c>
      <c r="S3060" t="s">
        <v>8340</v>
      </c>
      <c r="T3060" t="s">
        <v>8341</v>
      </c>
    </row>
    <row r="3061" spans="1:20" ht="29" x14ac:dyDescent="0.3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 s="9">
        <f t="shared" si="188"/>
        <v>42790.244212962964</v>
      </c>
      <c r="K3061">
        <v>1485323500</v>
      </c>
      <c r="L3061" s="12">
        <f t="shared" si="189"/>
        <v>42760.244212962964</v>
      </c>
      <c r="M3061" t="b">
        <v>0</v>
      </c>
      <c r="N3061">
        <v>19</v>
      </c>
      <c r="O3061" t="b">
        <v>0</v>
      </c>
      <c r="P3061" t="s">
        <v>8284</v>
      </c>
      <c r="Q3061" s="10">
        <f t="shared" si="190"/>
        <v>12.166666666666668</v>
      </c>
      <c r="R3061">
        <f t="shared" si="191"/>
        <v>96.05263157894737</v>
      </c>
      <c r="S3061" t="s">
        <v>8340</v>
      </c>
      <c r="T3061" t="s">
        <v>8341</v>
      </c>
    </row>
    <row r="3062" spans="1:20" ht="29" x14ac:dyDescent="0.3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 s="9">
        <f t="shared" si="188"/>
        <v>42339.834039351852</v>
      </c>
      <c r="K3062">
        <v>1443812461</v>
      </c>
      <c r="L3062" s="12">
        <f t="shared" si="189"/>
        <v>42279.792372685188</v>
      </c>
      <c r="M3062" t="b">
        <v>1</v>
      </c>
      <c r="N3062">
        <v>77</v>
      </c>
      <c r="O3062" t="b">
        <v>1</v>
      </c>
      <c r="P3062" t="s">
        <v>8301</v>
      </c>
      <c r="Q3062" s="10">
        <f t="shared" si="190"/>
        <v>105.38666666666667</v>
      </c>
      <c r="R3062">
        <f t="shared" si="191"/>
        <v>205.2987012987013</v>
      </c>
      <c r="S3062" t="s">
        <v>8323</v>
      </c>
      <c r="T3062" t="s">
        <v>8359</v>
      </c>
    </row>
    <row r="3063" spans="1:20" ht="43.5" x14ac:dyDescent="0.3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 s="9">
        <f t="shared" si="188"/>
        <v>42145.74754629629</v>
      </c>
      <c r="K3063">
        <v>1429638988</v>
      </c>
      <c r="L3063" s="12">
        <f t="shared" si="189"/>
        <v>42115.74754629629</v>
      </c>
      <c r="M3063" t="b">
        <v>1</v>
      </c>
      <c r="N3063">
        <v>465</v>
      </c>
      <c r="O3063" t="b">
        <v>1</v>
      </c>
      <c r="P3063" t="s">
        <v>8301</v>
      </c>
      <c r="Q3063" s="10">
        <f t="shared" si="190"/>
        <v>145.88</v>
      </c>
      <c r="R3063">
        <f t="shared" si="191"/>
        <v>47.058064516129029</v>
      </c>
      <c r="S3063" t="s">
        <v>8323</v>
      </c>
      <c r="T3063" t="s">
        <v>8359</v>
      </c>
    </row>
    <row r="3064" spans="1:20" x14ac:dyDescent="0.3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 s="9">
        <f t="shared" si="188"/>
        <v>42409.833333333328</v>
      </c>
      <c r="K3064">
        <v>1452631647</v>
      </c>
      <c r="L3064" s="12">
        <f t="shared" si="189"/>
        <v>42381.866284722222</v>
      </c>
      <c r="M3064" t="b">
        <v>0</v>
      </c>
      <c r="N3064">
        <v>43</v>
      </c>
      <c r="O3064" t="b">
        <v>0</v>
      </c>
      <c r="P3064" t="s">
        <v>8301</v>
      </c>
      <c r="Q3064" s="10">
        <f t="shared" si="190"/>
        <v>21.033333333333335</v>
      </c>
      <c r="R3064">
        <f t="shared" si="191"/>
        <v>73.372093023255815</v>
      </c>
      <c r="S3064" t="s">
        <v>8323</v>
      </c>
      <c r="T3064" t="s">
        <v>8359</v>
      </c>
    </row>
    <row r="3065" spans="1:20" ht="43.5" x14ac:dyDescent="0.3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 s="9">
        <f t="shared" si="188"/>
        <v>42064.75509259259</v>
      </c>
      <c r="K3065">
        <v>1422641240</v>
      </c>
      <c r="L3065" s="12">
        <f t="shared" si="189"/>
        <v>42034.75509259259</v>
      </c>
      <c r="M3065" t="b">
        <v>0</v>
      </c>
      <c r="N3065">
        <v>3</v>
      </c>
      <c r="O3065" t="b">
        <v>0</v>
      </c>
      <c r="P3065" t="s">
        <v>8284</v>
      </c>
      <c r="Q3065" s="10">
        <f t="shared" si="190"/>
        <v>0.24</v>
      </c>
      <c r="R3065">
        <f t="shared" si="191"/>
        <v>12</v>
      </c>
      <c r="S3065" t="s">
        <v>8340</v>
      </c>
      <c r="T3065" t="s">
        <v>8341</v>
      </c>
    </row>
    <row r="3066" spans="1:20" ht="43.5" x14ac:dyDescent="0.3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 s="9">
        <f t="shared" si="188"/>
        <v>42184.64025462963</v>
      </c>
      <c r="K3066">
        <v>1432999318</v>
      </c>
      <c r="L3066" s="12">
        <f t="shared" si="189"/>
        <v>42154.64025462963</v>
      </c>
      <c r="M3066" t="b">
        <v>0</v>
      </c>
      <c r="N3066">
        <v>0</v>
      </c>
      <c r="O3066" t="b">
        <v>0</v>
      </c>
      <c r="P3066" t="s">
        <v>8284</v>
      </c>
      <c r="Q3066" s="10">
        <f t="shared" si="190"/>
        <v>0</v>
      </c>
      <c r="R3066" t="e">
        <f t="shared" si="191"/>
        <v>#DIV/0!</v>
      </c>
      <c r="S3066" t="s">
        <v>8340</v>
      </c>
      <c r="T3066" t="s">
        <v>8341</v>
      </c>
    </row>
    <row r="3067" spans="1:20" ht="43.5" x14ac:dyDescent="0.3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 s="9">
        <f t="shared" si="188"/>
        <v>42108.14025462963</v>
      </c>
      <c r="K3067">
        <v>1423801318</v>
      </c>
      <c r="L3067" s="12">
        <f t="shared" si="189"/>
        <v>42048.181921296295</v>
      </c>
      <c r="M3067" t="b">
        <v>0</v>
      </c>
      <c r="N3067">
        <v>3</v>
      </c>
      <c r="O3067" t="b">
        <v>0</v>
      </c>
      <c r="P3067" t="s">
        <v>8284</v>
      </c>
      <c r="Q3067" s="10">
        <f t="shared" si="190"/>
        <v>0.47333333333333333</v>
      </c>
      <c r="R3067">
        <f t="shared" si="191"/>
        <v>23.666666666666668</v>
      </c>
      <c r="S3067" t="s">
        <v>8340</v>
      </c>
      <c r="T3067" t="s">
        <v>8341</v>
      </c>
    </row>
    <row r="3068" spans="1:20" ht="29" x14ac:dyDescent="0.3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 s="9">
        <f t="shared" si="188"/>
        <v>42368.59993055556</v>
      </c>
      <c r="K3068">
        <v>1448461434</v>
      </c>
      <c r="L3068" s="12">
        <f t="shared" si="189"/>
        <v>42333.59993055556</v>
      </c>
      <c r="M3068" t="b">
        <v>0</v>
      </c>
      <c r="N3068">
        <v>392</v>
      </c>
      <c r="O3068" t="b">
        <v>1</v>
      </c>
      <c r="P3068" t="s">
        <v>8295</v>
      </c>
      <c r="Q3068" s="10">
        <f t="shared" si="190"/>
        <v>201.82666666666668</v>
      </c>
      <c r="R3068">
        <f t="shared" si="191"/>
        <v>77.229591836734699</v>
      </c>
      <c r="S3068" t="s">
        <v>8323</v>
      </c>
      <c r="T3068" t="s">
        <v>8353</v>
      </c>
    </row>
    <row r="3069" spans="1:20" ht="58" x14ac:dyDescent="0.3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 s="9">
        <f t="shared" si="188"/>
        <v>42648.827013888891</v>
      </c>
      <c r="K3069">
        <v>1473105054</v>
      </c>
      <c r="L3069" s="12">
        <f t="shared" si="189"/>
        <v>42618.827013888891</v>
      </c>
      <c r="M3069" t="b">
        <v>0</v>
      </c>
      <c r="N3069">
        <v>60</v>
      </c>
      <c r="O3069" t="b">
        <v>0</v>
      </c>
      <c r="P3069" t="s">
        <v>8271</v>
      </c>
      <c r="Q3069" s="10">
        <f t="shared" si="190"/>
        <v>42.011733333333332</v>
      </c>
      <c r="R3069">
        <f t="shared" si="191"/>
        <v>105.02933333333334</v>
      </c>
      <c r="S3069" t="s">
        <v>8321</v>
      </c>
      <c r="T3069" t="s">
        <v>8322</v>
      </c>
    </row>
    <row r="3070" spans="1:20" ht="43.5" x14ac:dyDescent="0.3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 s="9">
        <f t="shared" si="188"/>
        <v>42810.541701388895</v>
      </c>
      <c r="K3070">
        <v>1487944803</v>
      </c>
      <c r="L3070" s="12">
        <f t="shared" si="189"/>
        <v>42790.583368055552</v>
      </c>
      <c r="M3070" t="b">
        <v>0</v>
      </c>
      <c r="N3070">
        <v>0</v>
      </c>
      <c r="O3070" t="b">
        <v>0</v>
      </c>
      <c r="P3070" t="s">
        <v>8303</v>
      </c>
      <c r="Q3070" s="10">
        <f t="shared" si="190"/>
        <v>0</v>
      </c>
      <c r="R3070" t="e">
        <f t="shared" si="191"/>
        <v>#DIV/0!</v>
      </c>
      <c r="S3070" t="s">
        <v>8321</v>
      </c>
      <c r="T3070" t="s">
        <v>8361</v>
      </c>
    </row>
    <row r="3071" spans="1:20" ht="43.5" x14ac:dyDescent="0.3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 s="9">
        <f t="shared" si="188"/>
        <v>42090.969583333332</v>
      </c>
      <c r="K3071">
        <v>1422317772</v>
      </c>
      <c r="L3071" s="12">
        <f t="shared" si="189"/>
        <v>42031.011249999996</v>
      </c>
      <c r="M3071" t="b">
        <v>0</v>
      </c>
      <c r="N3071">
        <v>3</v>
      </c>
      <c r="O3071" t="b">
        <v>0</v>
      </c>
      <c r="P3071" t="s">
        <v>8303</v>
      </c>
      <c r="Q3071" s="10">
        <f t="shared" si="190"/>
        <v>1.8666666666666669</v>
      </c>
      <c r="R3071">
        <f t="shared" si="191"/>
        <v>93.333333333333329</v>
      </c>
      <c r="S3071" t="s">
        <v>8321</v>
      </c>
      <c r="T3071" t="s">
        <v>8361</v>
      </c>
    </row>
    <row r="3072" spans="1:20" ht="43.5" x14ac:dyDescent="0.3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 s="9">
        <f t="shared" si="188"/>
        <v>42754.665173611109</v>
      </c>
      <c r="K3072">
        <v>1482249471</v>
      </c>
      <c r="L3072" s="12">
        <f t="shared" si="189"/>
        <v>42724.665173611109</v>
      </c>
      <c r="M3072" t="b">
        <v>0</v>
      </c>
      <c r="N3072">
        <v>249</v>
      </c>
      <c r="O3072" t="b">
        <v>1</v>
      </c>
      <c r="P3072" t="s">
        <v>8303</v>
      </c>
      <c r="Q3072" s="10">
        <f t="shared" si="190"/>
        <v>104.96000000000001</v>
      </c>
      <c r="R3072">
        <f t="shared" si="191"/>
        <v>63.2289156626506</v>
      </c>
      <c r="S3072" t="s">
        <v>8321</v>
      </c>
      <c r="T3072" t="s">
        <v>8361</v>
      </c>
    </row>
    <row r="3073" spans="1:20" ht="43.5" x14ac:dyDescent="0.3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 s="9">
        <f t="shared" si="188"/>
        <v>41786.125</v>
      </c>
      <c r="K3073">
        <v>1398801620</v>
      </c>
      <c r="L3073" s="12">
        <f t="shared" si="189"/>
        <v>41758.833564814813</v>
      </c>
      <c r="M3073" t="b">
        <v>0</v>
      </c>
      <c r="N3073">
        <v>226</v>
      </c>
      <c r="O3073" t="b">
        <v>1</v>
      </c>
      <c r="P3073" t="s">
        <v>8303</v>
      </c>
      <c r="Q3073" s="10">
        <f t="shared" si="190"/>
        <v>121.23333333333332</v>
      </c>
      <c r="R3073">
        <f t="shared" si="191"/>
        <v>80.464601769911511</v>
      </c>
      <c r="S3073" t="s">
        <v>8321</v>
      </c>
      <c r="T3073" t="s">
        <v>8361</v>
      </c>
    </row>
    <row r="3074" spans="1:20" ht="43.5" x14ac:dyDescent="0.3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 s="9">
        <f t="shared" ref="J3074:J3137" si="192">(((I3074/60)/60)/24)+DATE(1970,1,1)</f>
        <v>42110.118055555555</v>
      </c>
      <c r="K3074">
        <v>1426815699</v>
      </c>
      <c r="L3074" s="12">
        <f t="shared" ref="L3074:L3137" si="193">(((K3074/60)/60)/24)+DATE(1970,1,1)</f>
        <v>42083.070590277777</v>
      </c>
      <c r="M3074" t="b">
        <v>0</v>
      </c>
      <c r="N3074">
        <v>128</v>
      </c>
      <c r="O3074" t="b">
        <v>1</v>
      </c>
      <c r="P3074" t="s">
        <v>8303</v>
      </c>
      <c r="Q3074" s="10">
        <f t="shared" ref="Q3074:Q3137" si="194">(E3074/D3074)*100</f>
        <v>110.00666666666667</v>
      </c>
      <c r="R3074">
        <f t="shared" ref="R3074:R3137" si="195">E3074/N3074</f>
        <v>128.9140625</v>
      </c>
      <c r="S3074" t="s">
        <v>8321</v>
      </c>
      <c r="T3074" t="s">
        <v>8361</v>
      </c>
    </row>
    <row r="3075" spans="1:20" ht="43.5" x14ac:dyDescent="0.3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 s="9">
        <f t="shared" si="192"/>
        <v>41859.935717592591</v>
      </c>
      <c r="K3075">
        <v>1404944846</v>
      </c>
      <c r="L3075" s="12">
        <f t="shared" si="193"/>
        <v>41829.935717592591</v>
      </c>
      <c r="M3075" t="b">
        <v>0</v>
      </c>
      <c r="N3075">
        <v>11</v>
      </c>
      <c r="O3075" t="b">
        <v>0</v>
      </c>
      <c r="P3075" t="s">
        <v>8303</v>
      </c>
      <c r="Q3075" s="10">
        <f t="shared" si="194"/>
        <v>3.0066666666666664</v>
      </c>
      <c r="R3075">
        <f t="shared" si="195"/>
        <v>41</v>
      </c>
      <c r="S3075" t="s">
        <v>8321</v>
      </c>
      <c r="T3075" t="s">
        <v>8361</v>
      </c>
    </row>
    <row r="3076" spans="1:20" ht="43.5" x14ac:dyDescent="0.3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 s="9">
        <f t="shared" si="192"/>
        <v>42601.102314814809</v>
      </c>
      <c r="K3076">
        <v>1467253640</v>
      </c>
      <c r="L3076" s="12">
        <f t="shared" si="193"/>
        <v>42551.102314814809</v>
      </c>
      <c r="M3076" t="b">
        <v>0</v>
      </c>
      <c r="N3076">
        <v>20</v>
      </c>
      <c r="O3076" t="b">
        <v>0</v>
      </c>
      <c r="P3076" t="s">
        <v>8303</v>
      </c>
      <c r="Q3076" s="10">
        <f t="shared" si="194"/>
        <v>8.64</v>
      </c>
      <c r="R3076">
        <f t="shared" si="195"/>
        <v>64.8</v>
      </c>
      <c r="S3076" t="s">
        <v>8321</v>
      </c>
      <c r="T3076" t="s">
        <v>8361</v>
      </c>
    </row>
    <row r="3077" spans="1:20" ht="43.5" x14ac:dyDescent="0.3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 s="9">
        <f t="shared" si="192"/>
        <v>42810.784039351856</v>
      </c>
      <c r="K3077">
        <v>1487101741</v>
      </c>
      <c r="L3077" s="12">
        <f t="shared" si="193"/>
        <v>42780.825706018513</v>
      </c>
      <c r="M3077" t="b">
        <v>0</v>
      </c>
      <c r="N3077">
        <v>117</v>
      </c>
      <c r="O3077" t="b">
        <v>0</v>
      </c>
      <c r="P3077" t="s">
        <v>8271</v>
      </c>
      <c r="Q3077" s="10">
        <f t="shared" si="194"/>
        <v>108.60666666666667</v>
      </c>
      <c r="R3077">
        <f t="shared" si="195"/>
        <v>139.23931623931625</v>
      </c>
      <c r="S3077" t="s">
        <v>8321</v>
      </c>
      <c r="T3077" t="s">
        <v>8322</v>
      </c>
    </row>
    <row r="3078" spans="1:20" ht="58" x14ac:dyDescent="0.3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 s="9">
        <f t="shared" si="192"/>
        <v>41855.666354166664</v>
      </c>
      <c r="K3078">
        <v>1405439973</v>
      </c>
      <c r="L3078" s="12">
        <f t="shared" si="193"/>
        <v>41835.666354166664</v>
      </c>
      <c r="M3078" t="b">
        <v>1</v>
      </c>
      <c r="N3078">
        <v>244</v>
      </c>
      <c r="O3078" t="b">
        <v>1</v>
      </c>
      <c r="P3078" t="s">
        <v>8271</v>
      </c>
      <c r="Q3078" s="10">
        <f t="shared" si="194"/>
        <v>116.29333333333334</v>
      </c>
      <c r="R3078">
        <f t="shared" si="195"/>
        <v>71.491803278688522</v>
      </c>
      <c r="S3078" t="s">
        <v>8321</v>
      </c>
      <c r="T3078" t="s">
        <v>8322</v>
      </c>
    </row>
    <row r="3079" spans="1:20" ht="29" x14ac:dyDescent="0.3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 s="9">
        <f t="shared" si="192"/>
        <v>42806.875</v>
      </c>
      <c r="K3079">
        <v>1486411204</v>
      </c>
      <c r="L3079" s="12">
        <f t="shared" si="193"/>
        <v>42772.833379629628</v>
      </c>
      <c r="M3079" t="b">
        <v>1</v>
      </c>
      <c r="N3079">
        <v>59</v>
      </c>
      <c r="O3079" t="b">
        <v>1</v>
      </c>
      <c r="P3079" t="s">
        <v>8271</v>
      </c>
      <c r="Q3079" s="10">
        <f t="shared" si="194"/>
        <v>100.84</v>
      </c>
      <c r="R3079">
        <f t="shared" si="195"/>
        <v>256.37288135593218</v>
      </c>
      <c r="S3079" t="s">
        <v>8321</v>
      </c>
      <c r="T3079" t="s">
        <v>8322</v>
      </c>
    </row>
    <row r="3080" spans="1:20" ht="43.5" x14ac:dyDescent="0.3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 s="9">
        <f t="shared" si="192"/>
        <v>42552.347812499997</v>
      </c>
      <c r="K3080">
        <v>1464769251</v>
      </c>
      <c r="L3080" s="12">
        <f t="shared" si="193"/>
        <v>42522.347812499997</v>
      </c>
      <c r="M3080" t="b">
        <v>1</v>
      </c>
      <c r="N3080">
        <v>181</v>
      </c>
      <c r="O3080" t="b">
        <v>1</v>
      </c>
      <c r="P3080" t="s">
        <v>8271</v>
      </c>
      <c r="Q3080" s="10">
        <f t="shared" si="194"/>
        <v>103.20666666666666</v>
      </c>
      <c r="R3080">
        <f t="shared" si="195"/>
        <v>85.530386740331494</v>
      </c>
      <c r="S3080" t="s">
        <v>8321</v>
      </c>
      <c r="T3080" t="s">
        <v>8322</v>
      </c>
    </row>
    <row r="3081" spans="1:20" ht="43.5" x14ac:dyDescent="0.3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 s="9">
        <f t="shared" si="192"/>
        <v>42202.757638888885</v>
      </c>
      <c r="K3081">
        <v>1434564660</v>
      </c>
      <c r="L3081" s="12">
        <f t="shared" si="193"/>
        <v>42172.757638888885</v>
      </c>
      <c r="M3081" t="b">
        <v>1</v>
      </c>
      <c r="N3081">
        <v>288</v>
      </c>
      <c r="O3081" t="b">
        <v>1</v>
      </c>
      <c r="P3081" t="s">
        <v>8271</v>
      </c>
      <c r="Q3081" s="10">
        <f t="shared" si="194"/>
        <v>102.1</v>
      </c>
      <c r="R3081">
        <f t="shared" si="195"/>
        <v>53.177083333333336</v>
      </c>
      <c r="S3081" t="s">
        <v>8321</v>
      </c>
      <c r="T3081" t="s">
        <v>8322</v>
      </c>
    </row>
    <row r="3082" spans="1:20" ht="58" x14ac:dyDescent="0.3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 s="9">
        <f t="shared" si="192"/>
        <v>42597.840069444443</v>
      </c>
      <c r="K3082">
        <v>1468699782</v>
      </c>
      <c r="L3082" s="12">
        <f t="shared" si="193"/>
        <v>42567.840069444443</v>
      </c>
      <c r="M3082" t="b">
        <v>0</v>
      </c>
      <c r="N3082">
        <v>122</v>
      </c>
      <c r="O3082" t="b">
        <v>1</v>
      </c>
      <c r="P3082" t="s">
        <v>8271</v>
      </c>
      <c r="Q3082" s="10">
        <f t="shared" si="194"/>
        <v>101.76666666666667</v>
      </c>
      <c r="R3082">
        <f t="shared" si="195"/>
        <v>125.12295081967213</v>
      </c>
      <c r="S3082" t="s">
        <v>8321</v>
      </c>
      <c r="T3082" t="s">
        <v>8322</v>
      </c>
    </row>
    <row r="3083" spans="1:20" ht="43.5" x14ac:dyDescent="0.3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 s="9">
        <f t="shared" si="192"/>
        <v>42726.624444444446</v>
      </c>
      <c r="K3083">
        <v>1479826752</v>
      </c>
      <c r="L3083" s="12">
        <f t="shared" si="193"/>
        <v>42696.624444444446</v>
      </c>
      <c r="M3083" t="b">
        <v>0</v>
      </c>
      <c r="N3083">
        <v>175</v>
      </c>
      <c r="O3083" t="b">
        <v>1</v>
      </c>
      <c r="P3083" t="s">
        <v>8271</v>
      </c>
      <c r="Q3083" s="10">
        <f t="shared" si="194"/>
        <v>104.51666666666665</v>
      </c>
      <c r="R3083">
        <f t="shared" si="195"/>
        <v>89.585714285714289</v>
      </c>
      <c r="S3083" t="s">
        <v>8321</v>
      </c>
      <c r="T3083" t="s">
        <v>8322</v>
      </c>
    </row>
    <row r="3084" spans="1:20" ht="29" x14ac:dyDescent="0.3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 s="9">
        <f t="shared" si="192"/>
        <v>42790.574999999997</v>
      </c>
      <c r="K3084">
        <v>1486129680</v>
      </c>
      <c r="L3084" s="12">
        <f t="shared" si="193"/>
        <v>42769.574999999997</v>
      </c>
      <c r="M3084" t="b">
        <v>0</v>
      </c>
      <c r="N3084">
        <v>112</v>
      </c>
      <c r="O3084" t="b">
        <v>1</v>
      </c>
      <c r="P3084" t="s">
        <v>8271</v>
      </c>
      <c r="Q3084" s="10">
        <f t="shared" si="194"/>
        <v>102.18</v>
      </c>
      <c r="R3084">
        <f t="shared" si="195"/>
        <v>136.84821428571428</v>
      </c>
      <c r="S3084" t="s">
        <v>8321</v>
      </c>
      <c r="T3084" t="s">
        <v>8322</v>
      </c>
    </row>
    <row r="3085" spans="1:20" ht="43.5" x14ac:dyDescent="0.3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 s="9">
        <f t="shared" si="192"/>
        <v>42320.104861111111</v>
      </c>
      <c r="K3085">
        <v>1444747843</v>
      </c>
      <c r="L3085" s="12">
        <f t="shared" si="193"/>
        <v>42290.61855324074</v>
      </c>
      <c r="M3085" t="b">
        <v>0</v>
      </c>
      <c r="N3085">
        <v>165</v>
      </c>
      <c r="O3085" t="b">
        <v>1</v>
      </c>
      <c r="P3085" t="s">
        <v>8271</v>
      </c>
      <c r="Q3085" s="10">
        <f t="shared" si="194"/>
        <v>109.76666666666665</v>
      </c>
      <c r="R3085">
        <f t="shared" si="195"/>
        <v>99.787878787878782</v>
      </c>
      <c r="S3085" t="s">
        <v>8321</v>
      </c>
      <c r="T3085" t="s">
        <v>8322</v>
      </c>
    </row>
    <row r="3086" spans="1:20" ht="43.5" x14ac:dyDescent="0.3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 s="9">
        <f t="shared" si="192"/>
        <v>42285.022824074069</v>
      </c>
      <c r="K3086">
        <v>1442536372</v>
      </c>
      <c r="L3086" s="12">
        <f t="shared" si="193"/>
        <v>42265.022824074069</v>
      </c>
      <c r="M3086" t="b">
        <v>0</v>
      </c>
      <c r="N3086">
        <v>78</v>
      </c>
      <c r="O3086" t="b">
        <v>1</v>
      </c>
      <c r="P3086" t="s">
        <v>8271</v>
      </c>
      <c r="Q3086" s="10">
        <f t="shared" si="194"/>
        <v>103.56666666666668</v>
      </c>
      <c r="R3086">
        <f t="shared" si="195"/>
        <v>199.16666666666666</v>
      </c>
      <c r="S3086" t="s">
        <v>8321</v>
      </c>
      <c r="T3086" t="s">
        <v>8322</v>
      </c>
    </row>
    <row r="3087" spans="1:20" ht="29" x14ac:dyDescent="0.3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 s="9">
        <f t="shared" si="192"/>
        <v>42455.693750000006</v>
      </c>
      <c r="K3087">
        <v>1456421940</v>
      </c>
      <c r="L3087" s="12">
        <f t="shared" si="193"/>
        <v>42425.735416666663</v>
      </c>
      <c r="M3087" t="b">
        <v>0</v>
      </c>
      <c r="N3087">
        <v>115</v>
      </c>
      <c r="O3087" t="b">
        <v>1</v>
      </c>
      <c r="P3087" t="s">
        <v>8305</v>
      </c>
      <c r="Q3087" s="10">
        <f t="shared" si="194"/>
        <v>103.98</v>
      </c>
      <c r="R3087">
        <f t="shared" si="195"/>
        <v>135.62608695652173</v>
      </c>
      <c r="S3087" t="s">
        <v>8321</v>
      </c>
      <c r="T3087" t="s">
        <v>8363</v>
      </c>
    </row>
    <row r="3088" spans="1:20" ht="43.5" x14ac:dyDescent="0.3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 s="9">
        <f t="shared" si="192"/>
        <v>42696.708599537036</v>
      </c>
      <c r="K3088">
        <v>1477238423</v>
      </c>
      <c r="L3088" s="12">
        <f t="shared" si="193"/>
        <v>42666.666932870372</v>
      </c>
      <c r="M3088" t="b">
        <v>0</v>
      </c>
      <c r="N3088">
        <v>0</v>
      </c>
      <c r="O3088" t="b">
        <v>0</v>
      </c>
      <c r="P3088" t="s">
        <v>8305</v>
      </c>
      <c r="Q3088" s="10">
        <f t="shared" si="194"/>
        <v>0</v>
      </c>
      <c r="R3088" t="e">
        <f t="shared" si="195"/>
        <v>#DIV/0!</v>
      </c>
      <c r="S3088" t="s">
        <v>8321</v>
      </c>
      <c r="T3088" t="s">
        <v>8363</v>
      </c>
    </row>
    <row r="3089" spans="1:20" ht="43.5" x14ac:dyDescent="0.3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 s="9">
        <f t="shared" si="192"/>
        <v>42230.145787037036</v>
      </c>
      <c r="K3089">
        <v>1435202996</v>
      </c>
      <c r="L3089" s="12">
        <f t="shared" si="193"/>
        <v>42180.145787037036</v>
      </c>
      <c r="M3089" t="b">
        <v>0</v>
      </c>
      <c r="N3089">
        <v>0</v>
      </c>
      <c r="O3089" t="b">
        <v>0</v>
      </c>
      <c r="P3089" t="s">
        <v>8305</v>
      </c>
      <c r="Q3089" s="10">
        <f t="shared" si="194"/>
        <v>0</v>
      </c>
      <c r="R3089" t="e">
        <f t="shared" si="195"/>
        <v>#DIV/0!</v>
      </c>
      <c r="S3089" t="s">
        <v>8321</v>
      </c>
      <c r="T3089" t="s">
        <v>8363</v>
      </c>
    </row>
    <row r="3090" spans="1:20" ht="43.5" x14ac:dyDescent="0.3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 s="9">
        <f t="shared" si="192"/>
        <v>42029.861064814817</v>
      </c>
      <c r="K3090">
        <v>1419626396</v>
      </c>
      <c r="L3090" s="12">
        <f t="shared" si="193"/>
        <v>41999.861064814817</v>
      </c>
      <c r="M3090" t="b">
        <v>0</v>
      </c>
      <c r="N3090">
        <v>0</v>
      </c>
      <c r="O3090" t="b">
        <v>0</v>
      </c>
      <c r="P3090" t="s">
        <v>8305</v>
      </c>
      <c r="Q3090" s="10">
        <f t="shared" si="194"/>
        <v>0</v>
      </c>
      <c r="R3090" t="e">
        <f t="shared" si="195"/>
        <v>#DIV/0!</v>
      </c>
      <c r="S3090" t="s">
        <v>8321</v>
      </c>
      <c r="T3090" t="s">
        <v>8363</v>
      </c>
    </row>
    <row r="3091" spans="1:20" ht="58" x14ac:dyDescent="0.3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 s="9">
        <f t="shared" si="192"/>
        <v>41884.602650462963</v>
      </c>
      <c r="K3091">
        <v>1407076069</v>
      </c>
      <c r="L3091" s="12">
        <f t="shared" si="193"/>
        <v>41854.602650462963</v>
      </c>
      <c r="M3091" t="b">
        <v>0</v>
      </c>
      <c r="N3091">
        <v>0</v>
      </c>
      <c r="O3091" t="b">
        <v>0</v>
      </c>
      <c r="P3091" t="s">
        <v>8305</v>
      </c>
      <c r="Q3091" s="10">
        <f t="shared" si="194"/>
        <v>0</v>
      </c>
      <c r="R3091" t="e">
        <f t="shared" si="195"/>
        <v>#DIV/0!</v>
      </c>
      <c r="S3091" t="s">
        <v>8321</v>
      </c>
      <c r="T3091" t="s">
        <v>8363</v>
      </c>
    </row>
    <row r="3092" spans="1:20" ht="43.5" x14ac:dyDescent="0.3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 s="9">
        <f t="shared" si="192"/>
        <v>42231.758611111116</v>
      </c>
      <c r="K3092">
        <v>1434478344</v>
      </c>
      <c r="L3092" s="12">
        <f t="shared" si="193"/>
        <v>42171.758611111116</v>
      </c>
      <c r="M3092" t="b">
        <v>0</v>
      </c>
      <c r="N3092">
        <v>8</v>
      </c>
      <c r="O3092" t="b">
        <v>0</v>
      </c>
      <c r="P3092" t="s">
        <v>8271</v>
      </c>
      <c r="Q3092" s="10">
        <f t="shared" si="194"/>
        <v>16.826666666666668</v>
      </c>
      <c r="R3092">
        <f t="shared" si="195"/>
        <v>315.5</v>
      </c>
      <c r="S3092" t="s">
        <v>8321</v>
      </c>
      <c r="T3092" t="s">
        <v>8322</v>
      </c>
    </row>
    <row r="3093" spans="1:20" ht="58" x14ac:dyDescent="0.3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 s="9">
        <f t="shared" si="192"/>
        <v>42710.207638888889</v>
      </c>
      <c r="K3093">
        <v>1478386812</v>
      </c>
      <c r="L3093" s="12">
        <f t="shared" si="193"/>
        <v>42679.958472222221</v>
      </c>
      <c r="M3093" t="b">
        <v>0</v>
      </c>
      <c r="N3093">
        <v>11</v>
      </c>
      <c r="O3093" t="b">
        <v>0</v>
      </c>
      <c r="P3093" t="s">
        <v>8271</v>
      </c>
      <c r="Q3093" s="10">
        <f t="shared" si="194"/>
        <v>3.4666666666666663</v>
      </c>
      <c r="R3093">
        <f t="shared" si="195"/>
        <v>47.272727272727273</v>
      </c>
      <c r="S3093" t="s">
        <v>8321</v>
      </c>
      <c r="T3093" t="s">
        <v>8322</v>
      </c>
    </row>
    <row r="3094" spans="1:20" ht="43.5" x14ac:dyDescent="0.3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 s="9">
        <f t="shared" si="192"/>
        <v>42119.190972222219</v>
      </c>
      <c r="K3094">
        <v>1424759330</v>
      </c>
      <c r="L3094" s="12">
        <f t="shared" si="193"/>
        <v>42059.270023148143</v>
      </c>
      <c r="M3094" t="b">
        <v>0</v>
      </c>
      <c r="N3094">
        <v>1</v>
      </c>
      <c r="O3094" t="b">
        <v>0</v>
      </c>
      <c r="P3094" t="s">
        <v>8271</v>
      </c>
      <c r="Q3094" s="10">
        <f t="shared" si="194"/>
        <v>6.6666666666666671E-3</v>
      </c>
      <c r="R3094">
        <f t="shared" si="195"/>
        <v>1</v>
      </c>
      <c r="S3094" t="s">
        <v>8321</v>
      </c>
      <c r="T3094" t="s">
        <v>8322</v>
      </c>
    </row>
    <row r="3095" spans="1:20" ht="43.5" x14ac:dyDescent="0.3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 s="9">
        <f t="shared" si="192"/>
        <v>41816.959745370368</v>
      </c>
      <c r="K3095">
        <v>1401231722</v>
      </c>
      <c r="L3095" s="12">
        <f t="shared" si="193"/>
        <v>41786.959745370368</v>
      </c>
      <c r="M3095" t="b">
        <v>0</v>
      </c>
      <c r="N3095">
        <v>40</v>
      </c>
      <c r="O3095" t="b">
        <v>0</v>
      </c>
      <c r="P3095" t="s">
        <v>8271</v>
      </c>
      <c r="Q3095" s="10">
        <f t="shared" si="194"/>
        <v>15.266666666666667</v>
      </c>
      <c r="R3095">
        <f t="shared" si="195"/>
        <v>57.25</v>
      </c>
      <c r="S3095" t="s">
        <v>8321</v>
      </c>
      <c r="T3095" t="s">
        <v>8322</v>
      </c>
    </row>
    <row r="3096" spans="1:20" ht="58" x14ac:dyDescent="0.3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 s="9">
        <f t="shared" si="192"/>
        <v>42477.863553240735</v>
      </c>
      <c r="K3096">
        <v>1458333811</v>
      </c>
      <c r="L3096" s="12">
        <f t="shared" si="193"/>
        <v>42447.863553240735</v>
      </c>
      <c r="M3096" t="b">
        <v>0</v>
      </c>
      <c r="N3096">
        <v>2</v>
      </c>
      <c r="O3096" t="b">
        <v>0</v>
      </c>
      <c r="P3096" t="s">
        <v>8271</v>
      </c>
      <c r="Q3096" s="10">
        <f t="shared" si="194"/>
        <v>7.3333333333333334E-2</v>
      </c>
      <c r="R3096">
        <f t="shared" si="195"/>
        <v>5.5</v>
      </c>
      <c r="S3096" t="s">
        <v>8321</v>
      </c>
      <c r="T3096" t="s">
        <v>8322</v>
      </c>
    </row>
    <row r="3097" spans="1:20" ht="43.5" x14ac:dyDescent="0.3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 s="9">
        <f t="shared" si="192"/>
        <v>41938.911550925928</v>
      </c>
      <c r="K3097">
        <v>1409176358</v>
      </c>
      <c r="L3097" s="12">
        <f t="shared" si="193"/>
        <v>41878.911550925928</v>
      </c>
      <c r="M3097" t="b">
        <v>0</v>
      </c>
      <c r="N3097">
        <v>2</v>
      </c>
      <c r="O3097" t="b">
        <v>0</v>
      </c>
      <c r="P3097" t="s">
        <v>8271</v>
      </c>
      <c r="Q3097" s="10">
        <f t="shared" si="194"/>
        <v>0.83333333333333337</v>
      </c>
      <c r="R3097">
        <f t="shared" si="195"/>
        <v>62.5</v>
      </c>
      <c r="S3097" t="s">
        <v>8321</v>
      </c>
      <c r="T3097" t="s">
        <v>8322</v>
      </c>
    </row>
    <row r="3098" spans="1:20" ht="58" x14ac:dyDescent="0.3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 s="9">
        <f t="shared" si="192"/>
        <v>42509.039212962962</v>
      </c>
      <c r="K3098">
        <v>1461027388</v>
      </c>
      <c r="L3098" s="12">
        <f t="shared" si="193"/>
        <v>42479.039212962962</v>
      </c>
      <c r="M3098" t="b">
        <v>0</v>
      </c>
      <c r="N3098">
        <v>1</v>
      </c>
      <c r="O3098" t="b">
        <v>0</v>
      </c>
      <c r="P3098" t="s">
        <v>8271</v>
      </c>
      <c r="Q3098" s="10">
        <f t="shared" si="194"/>
        <v>0.16666666666666669</v>
      </c>
      <c r="R3098">
        <f t="shared" si="195"/>
        <v>25</v>
      </c>
      <c r="S3098" t="s">
        <v>8321</v>
      </c>
      <c r="T3098" t="s">
        <v>8322</v>
      </c>
    </row>
    <row r="3099" spans="1:20" ht="43.5" x14ac:dyDescent="0.3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 s="9">
        <f t="shared" si="192"/>
        <v>42725.7105787037</v>
      </c>
      <c r="K3099">
        <v>1479747794</v>
      </c>
      <c r="L3099" s="12">
        <f t="shared" si="193"/>
        <v>42695.7105787037</v>
      </c>
      <c r="M3099" t="b">
        <v>0</v>
      </c>
      <c r="N3099">
        <v>6</v>
      </c>
      <c r="O3099" t="b">
        <v>0</v>
      </c>
      <c r="P3099" t="s">
        <v>8271</v>
      </c>
      <c r="Q3099" s="10">
        <f t="shared" si="194"/>
        <v>8.9</v>
      </c>
      <c r="R3099">
        <f t="shared" si="195"/>
        <v>222.5</v>
      </c>
      <c r="S3099" t="s">
        <v>8321</v>
      </c>
      <c r="T3099" t="s">
        <v>8322</v>
      </c>
    </row>
    <row r="3100" spans="1:20" ht="43.5" x14ac:dyDescent="0.3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 s="9">
        <f t="shared" si="192"/>
        <v>42322.719953703709</v>
      </c>
      <c r="K3100">
        <v>1444061804</v>
      </c>
      <c r="L3100" s="12">
        <f t="shared" si="193"/>
        <v>42282.678287037037</v>
      </c>
      <c r="M3100" t="b">
        <v>1</v>
      </c>
      <c r="N3100">
        <v>52</v>
      </c>
      <c r="O3100" t="b">
        <v>0</v>
      </c>
      <c r="P3100" t="s">
        <v>8285</v>
      </c>
      <c r="Q3100" s="10">
        <f t="shared" si="194"/>
        <v>35.174193548387095</v>
      </c>
      <c r="R3100">
        <f t="shared" si="195"/>
        <v>104.84615384615384</v>
      </c>
      <c r="S3100" t="s">
        <v>8342</v>
      </c>
      <c r="T3100" t="s">
        <v>8343</v>
      </c>
    </row>
    <row r="3101" spans="1:20" ht="43.5" x14ac:dyDescent="0.3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 s="9">
        <f t="shared" si="192"/>
        <v>42444.875</v>
      </c>
      <c r="K3101">
        <v>1454259272</v>
      </c>
      <c r="L3101" s="12">
        <f t="shared" si="193"/>
        <v>42400.704537037032</v>
      </c>
      <c r="M3101" t="b">
        <v>1</v>
      </c>
      <c r="N3101">
        <v>286</v>
      </c>
      <c r="O3101" t="b">
        <v>1</v>
      </c>
      <c r="P3101" t="s">
        <v>8271</v>
      </c>
      <c r="Q3101" s="10">
        <f t="shared" si="194"/>
        <v>101.32258064516128</v>
      </c>
      <c r="R3101">
        <f t="shared" si="195"/>
        <v>54.912587412587413</v>
      </c>
      <c r="S3101" t="s">
        <v>8321</v>
      </c>
      <c r="T3101" t="s">
        <v>8322</v>
      </c>
    </row>
    <row r="3102" spans="1:20" ht="58" x14ac:dyDescent="0.3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 s="9">
        <f t="shared" si="192"/>
        <v>41113.166666666664</v>
      </c>
      <c r="K3102">
        <v>1340296440</v>
      </c>
      <c r="L3102" s="12">
        <f t="shared" si="193"/>
        <v>41081.69027777778</v>
      </c>
      <c r="M3102" t="b">
        <v>0</v>
      </c>
      <c r="N3102">
        <v>8</v>
      </c>
      <c r="O3102" t="b">
        <v>0</v>
      </c>
      <c r="P3102" t="s">
        <v>8278</v>
      </c>
      <c r="Q3102" s="10">
        <f t="shared" si="194"/>
        <v>3.25</v>
      </c>
      <c r="R3102">
        <f t="shared" si="195"/>
        <v>65</v>
      </c>
      <c r="S3102" t="s">
        <v>8329</v>
      </c>
      <c r="T3102" t="s">
        <v>8332</v>
      </c>
    </row>
    <row r="3103" spans="1:20" x14ac:dyDescent="0.3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 s="9">
        <f t="shared" si="192"/>
        <v>42139.709629629629</v>
      </c>
      <c r="K3103">
        <v>1429117312</v>
      </c>
      <c r="L3103" s="12">
        <f t="shared" si="193"/>
        <v>42109.709629629629</v>
      </c>
      <c r="M3103" t="b">
        <v>0</v>
      </c>
      <c r="N3103">
        <v>15</v>
      </c>
      <c r="O3103" t="b">
        <v>0</v>
      </c>
      <c r="P3103" t="s">
        <v>8284</v>
      </c>
      <c r="Q3103" s="10">
        <f t="shared" si="194"/>
        <v>5.6937500000000005</v>
      </c>
      <c r="R3103">
        <f t="shared" si="195"/>
        <v>60.733333333333334</v>
      </c>
      <c r="S3103" t="s">
        <v>8340</v>
      </c>
      <c r="T3103" t="s">
        <v>8341</v>
      </c>
    </row>
    <row r="3104" spans="1:20" ht="43.5" x14ac:dyDescent="0.3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 s="9">
        <f t="shared" si="192"/>
        <v>42381.208333333328</v>
      </c>
      <c r="K3104">
        <v>1449029266</v>
      </c>
      <c r="L3104" s="12">
        <f t="shared" si="193"/>
        <v>42340.172060185185</v>
      </c>
      <c r="M3104" t="b">
        <v>1</v>
      </c>
      <c r="N3104">
        <v>248</v>
      </c>
      <c r="O3104" t="b">
        <v>1</v>
      </c>
      <c r="P3104" t="s">
        <v>8288</v>
      </c>
      <c r="Q3104" s="10">
        <f t="shared" si="194"/>
        <v>107.87731249999999</v>
      </c>
      <c r="R3104">
        <f t="shared" si="195"/>
        <v>69.598266129032254</v>
      </c>
      <c r="S3104" t="s">
        <v>8326</v>
      </c>
      <c r="T3104" t="s">
        <v>8346</v>
      </c>
    </row>
    <row r="3105" spans="1:20" ht="58" x14ac:dyDescent="0.3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 s="9">
        <f t="shared" si="192"/>
        <v>42451.834027777775</v>
      </c>
      <c r="K3105">
        <v>1455446303</v>
      </c>
      <c r="L3105" s="12">
        <f t="shared" si="193"/>
        <v>42414.44332175926</v>
      </c>
      <c r="M3105" t="b">
        <v>1</v>
      </c>
      <c r="N3105">
        <v>345</v>
      </c>
      <c r="O3105" t="b">
        <v>1</v>
      </c>
      <c r="P3105" t="s">
        <v>8285</v>
      </c>
      <c r="Q3105" s="10">
        <f t="shared" si="194"/>
        <v>103.58125</v>
      </c>
      <c r="R3105">
        <f t="shared" si="195"/>
        <v>48.037681159420288</v>
      </c>
      <c r="S3105" t="s">
        <v>8342</v>
      </c>
      <c r="T3105" t="s">
        <v>8343</v>
      </c>
    </row>
    <row r="3106" spans="1:20" ht="43.5" x14ac:dyDescent="0.3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 s="9">
        <f t="shared" si="192"/>
        <v>41839.385162037033</v>
      </c>
      <c r="K3106">
        <v>1403169278</v>
      </c>
      <c r="L3106" s="12">
        <f t="shared" si="193"/>
        <v>41809.385162037033</v>
      </c>
      <c r="M3106" t="b">
        <v>1</v>
      </c>
      <c r="N3106">
        <v>405</v>
      </c>
      <c r="O3106" t="b">
        <v>1</v>
      </c>
      <c r="P3106" t="s">
        <v>8285</v>
      </c>
      <c r="Q3106" s="10">
        <f t="shared" si="194"/>
        <v>101.03500000000001</v>
      </c>
      <c r="R3106">
        <f t="shared" si="195"/>
        <v>39.91506172839506</v>
      </c>
      <c r="S3106" t="s">
        <v>8342</v>
      </c>
      <c r="T3106" t="s">
        <v>8343</v>
      </c>
    </row>
    <row r="3107" spans="1:20" ht="43.5" x14ac:dyDescent="0.3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 s="9">
        <f t="shared" si="192"/>
        <v>42404.32677083333</v>
      </c>
      <c r="K3107">
        <v>1449388233</v>
      </c>
      <c r="L3107" s="12">
        <f t="shared" si="193"/>
        <v>42344.32677083333</v>
      </c>
      <c r="M3107" t="b">
        <v>1</v>
      </c>
      <c r="N3107">
        <v>37</v>
      </c>
      <c r="O3107" t="b">
        <v>0</v>
      </c>
      <c r="P3107" t="s">
        <v>8285</v>
      </c>
      <c r="Q3107" s="10">
        <f t="shared" si="194"/>
        <v>13.637499999999999</v>
      </c>
      <c r="R3107">
        <f t="shared" si="195"/>
        <v>58.972972972972975</v>
      </c>
      <c r="S3107" t="s">
        <v>8342</v>
      </c>
      <c r="T3107" t="s">
        <v>8343</v>
      </c>
    </row>
    <row r="3108" spans="1:20" ht="29" x14ac:dyDescent="0.3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 s="9">
        <f t="shared" si="192"/>
        <v>41343.755219907405</v>
      </c>
      <c r="K3108">
        <v>1360346851</v>
      </c>
      <c r="L3108" s="12">
        <f t="shared" si="193"/>
        <v>41313.755219907405</v>
      </c>
      <c r="M3108" t="b">
        <v>1</v>
      </c>
      <c r="N3108">
        <v>253</v>
      </c>
      <c r="O3108" t="b">
        <v>1</v>
      </c>
      <c r="P3108" t="s">
        <v>8295</v>
      </c>
      <c r="Q3108" s="10">
        <f t="shared" si="194"/>
        <v>208.70837499999996</v>
      </c>
      <c r="R3108">
        <f t="shared" si="195"/>
        <v>131.98948616600788</v>
      </c>
      <c r="S3108" t="s">
        <v>8323</v>
      </c>
      <c r="T3108" t="s">
        <v>8353</v>
      </c>
    </row>
    <row r="3109" spans="1:20" ht="58" x14ac:dyDescent="0.3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 s="9">
        <f t="shared" si="192"/>
        <v>41162.163194444445</v>
      </c>
      <c r="K3109">
        <v>1344917580</v>
      </c>
      <c r="L3109" s="12">
        <f t="shared" si="193"/>
        <v>41135.175694444442</v>
      </c>
      <c r="M3109" t="b">
        <v>0</v>
      </c>
      <c r="N3109">
        <v>191</v>
      </c>
      <c r="O3109" t="b">
        <v>1</v>
      </c>
      <c r="P3109" t="s">
        <v>8279</v>
      </c>
      <c r="Q3109" s="10">
        <f t="shared" si="194"/>
        <v>107.31250000000001</v>
      </c>
      <c r="R3109">
        <f t="shared" si="195"/>
        <v>89.895287958115176</v>
      </c>
      <c r="S3109" t="s">
        <v>8329</v>
      </c>
      <c r="T3109" t="s">
        <v>8333</v>
      </c>
    </row>
    <row r="3110" spans="1:20" ht="58" x14ac:dyDescent="0.3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 s="9">
        <f t="shared" si="192"/>
        <v>42210.915972222225</v>
      </c>
      <c r="K3110">
        <v>1435160452</v>
      </c>
      <c r="L3110" s="12">
        <f t="shared" si="193"/>
        <v>42179.653379629628</v>
      </c>
      <c r="M3110" t="b">
        <v>0</v>
      </c>
      <c r="N3110">
        <v>1</v>
      </c>
      <c r="O3110" t="b">
        <v>0</v>
      </c>
      <c r="P3110" t="s">
        <v>8272</v>
      </c>
      <c r="Q3110" s="10">
        <f t="shared" si="194"/>
        <v>0.1875</v>
      </c>
      <c r="R3110">
        <f t="shared" si="195"/>
        <v>30</v>
      </c>
      <c r="S3110" t="s">
        <v>8323</v>
      </c>
      <c r="T3110" t="s">
        <v>8324</v>
      </c>
    </row>
    <row r="3111" spans="1:20" ht="43.5" x14ac:dyDescent="0.3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 s="9">
        <f t="shared" si="192"/>
        <v>40968.062476851854</v>
      </c>
      <c r="K3111">
        <v>1327886998</v>
      </c>
      <c r="L3111" s="12">
        <f t="shared" si="193"/>
        <v>40938.062476851854</v>
      </c>
      <c r="M3111" t="b">
        <v>0</v>
      </c>
      <c r="N3111">
        <v>22</v>
      </c>
      <c r="O3111" t="b">
        <v>0</v>
      </c>
      <c r="P3111" t="s">
        <v>8304</v>
      </c>
      <c r="Q3111" s="10">
        <f t="shared" si="194"/>
        <v>5.21875</v>
      </c>
      <c r="R3111">
        <f t="shared" si="195"/>
        <v>37.954545454545453</v>
      </c>
      <c r="S3111" t="s">
        <v>8326</v>
      </c>
      <c r="T3111" t="s">
        <v>8362</v>
      </c>
    </row>
    <row r="3112" spans="1:20" ht="58" x14ac:dyDescent="0.3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 s="9">
        <f t="shared" si="192"/>
        <v>42605.340486111112</v>
      </c>
      <c r="K3112">
        <v>1467619818</v>
      </c>
      <c r="L3112" s="12">
        <f t="shared" si="193"/>
        <v>42555.340486111112</v>
      </c>
      <c r="M3112" t="b">
        <v>0</v>
      </c>
      <c r="N3112">
        <v>90</v>
      </c>
      <c r="O3112" t="b">
        <v>0</v>
      </c>
      <c r="P3112" t="s">
        <v>8303</v>
      </c>
      <c r="Q3112" s="10">
        <f t="shared" si="194"/>
        <v>39.112499999999997</v>
      </c>
      <c r="R3112">
        <f t="shared" si="195"/>
        <v>69.533333333333331</v>
      </c>
      <c r="S3112" t="s">
        <v>8321</v>
      </c>
      <c r="T3112" t="s">
        <v>8361</v>
      </c>
    </row>
    <row r="3113" spans="1:20" ht="43.5" x14ac:dyDescent="0.3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 s="9">
        <f t="shared" si="192"/>
        <v>42155.614895833336</v>
      </c>
      <c r="K3113">
        <v>1430491527</v>
      </c>
      <c r="L3113" s="12">
        <f t="shared" si="193"/>
        <v>42125.614895833336</v>
      </c>
      <c r="M3113" t="b">
        <v>0</v>
      </c>
      <c r="N3113">
        <v>101</v>
      </c>
      <c r="O3113" t="b">
        <v>1</v>
      </c>
      <c r="P3113" t="s">
        <v>8285</v>
      </c>
      <c r="Q3113" s="10">
        <f t="shared" si="194"/>
        <v>102.45398773006136</v>
      </c>
      <c r="R3113">
        <f t="shared" si="195"/>
        <v>165.34653465346534</v>
      </c>
      <c r="S3113" t="s">
        <v>8342</v>
      </c>
      <c r="T3113" t="s">
        <v>8343</v>
      </c>
    </row>
    <row r="3114" spans="1:20" ht="29" x14ac:dyDescent="0.3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 s="9">
        <f t="shared" si="192"/>
        <v>42663.461956018517</v>
      </c>
      <c r="K3114">
        <v>1474369513</v>
      </c>
      <c r="L3114" s="12">
        <f t="shared" si="193"/>
        <v>42633.461956018517</v>
      </c>
      <c r="M3114" t="b">
        <v>0</v>
      </c>
      <c r="N3114">
        <v>253</v>
      </c>
      <c r="O3114" t="b">
        <v>1</v>
      </c>
      <c r="P3114" t="s">
        <v>8285</v>
      </c>
      <c r="Q3114" s="10">
        <f t="shared" si="194"/>
        <v>159.16819571865443</v>
      </c>
      <c r="R3114">
        <f t="shared" si="195"/>
        <v>102.86166007905139</v>
      </c>
      <c r="S3114" t="s">
        <v>8342</v>
      </c>
      <c r="T3114" t="s">
        <v>8343</v>
      </c>
    </row>
    <row r="3115" spans="1:20" ht="29" x14ac:dyDescent="0.3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 s="9">
        <f t="shared" si="192"/>
        <v>42093.828125</v>
      </c>
      <c r="K3115">
        <v>1425156750</v>
      </c>
      <c r="L3115" s="12">
        <f t="shared" si="193"/>
        <v>42063.869791666672</v>
      </c>
      <c r="M3115" t="b">
        <v>0</v>
      </c>
      <c r="N3115">
        <v>1</v>
      </c>
      <c r="O3115" t="b">
        <v>0</v>
      </c>
      <c r="P3115" t="s">
        <v>8293</v>
      </c>
      <c r="Q3115" s="10">
        <f t="shared" si="194"/>
        <v>6.0606060606060606E-3</v>
      </c>
      <c r="R3115">
        <f t="shared" si="195"/>
        <v>1</v>
      </c>
      <c r="S3115" t="s">
        <v>8329</v>
      </c>
      <c r="T3115" t="s">
        <v>8351</v>
      </c>
    </row>
    <row r="3116" spans="1:20" ht="29" x14ac:dyDescent="0.3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 s="9">
        <f t="shared" si="192"/>
        <v>42818.874513888892</v>
      </c>
      <c r="K3116">
        <v>1486504758</v>
      </c>
      <c r="L3116" s="12">
        <f t="shared" si="193"/>
        <v>42773.916180555556</v>
      </c>
      <c r="M3116" t="b">
        <v>0</v>
      </c>
      <c r="N3116">
        <v>8</v>
      </c>
      <c r="O3116" t="b">
        <v>0</v>
      </c>
      <c r="P3116" t="s">
        <v>8303</v>
      </c>
      <c r="Q3116" s="10">
        <f t="shared" si="194"/>
        <v>10.539393939393939</v>
      </c>
      <c r="R3116">
        <f t="shared" si="195"/>
        <v>217.375</v>
      </c>
      <c r="S3116" t="s">
        <v>8321</v>
      </c>
      <c r="T3116" t="s">
        <v>8361</v>
      </c>
    </row>
    <row r="3117" spans="1:20" ht="29" x14ac:dyDescent="0.3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 s="9">
        <f t="shared" si="192"/>
        <v>42460.416666666672</v>
      </c>
      <c r="K3117">
        <v>1456827573</v>
      </c>
      <c r="L3117" s="12">
        <f t="shared" si="193"/>
        <v>42430.430243055554</v>
      </c>
      <c r="M3117" t="b">
        <v>0</v>
      </c>
      <c r="N3117">
        <v>141</v>
      </c>
      <c r="O3117" t="b">
        <v>1</v>
      </c>
      <c r="P3117" t="s">
        <v>8285</v>
      </c>
      <c r="Q3117" s="10">
        <f t="shared" si="194"/>
        <v>104.16766467065868</v>
      </c>
      <c r="R3117">
        <f t="shared" si="195"/>
        <v>123.37588652482269</v>
      </c>
      <c r="S3117" t="s">
        <v>8342</v>
      </c>
      <c r="T3117" t="s">
        <v>8343</v>
      </c>
    </row>
    <row r="3118" spans="1:20" ht="43.5" x14ac:dyDescent="0.3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 s="9">
        <f t="shared" si="192"/>
        <v>41953.070543981477</v>
      </c>
      <c r="K3118">
        <v>1410396095</v>
      </c>
      <c r="L3118" s="12">
        <f t="shared" si="193"/>
        <v>41893.028877314813</v>
      </c>
      <c r="M3118" t="b">
        <v>0</v>
      </c>
      <c r="N3118">
        <v>36</v>
      </c>
      <c r="O3118" t="b">
        <v>0</v>
      </c>
      <c r="P3118" t="s">
        <v>8284</v>
      </c>
      <c r="Q3118" s="10">
        <f t="shared" si="194"/>
        <v>14.825133372851216</v>
      </c>
      <c r="R3118">
        <f t="shared" si="195"/>
        <v>69.472222222222229</v>
      </c>
      <c r="S3118" t="s">
        <v>8340</v>
      </c>
      <c r="T3118" t="s">
        <v>8341</v>
      </c>
    </row>
    <row r="3119" spans="1:20" ht="29" x14ac:dyDescent="0.3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 s="9">
        <f t="shared" si="192"/>
        <v>42381.658842592587</v>
      </c>
      <c r="K3119">
        <v>1450021724</v>
      </c>
      <c r="L3119" s="12">
        <f t="shared" si="193"/>
        <v>42351.658842592587</v>
      </c>
      <c r="M3119" t="b">
        <v>0</v>
      </c>
      <c r="N3119">
        <v>0</v>
      </c>
      <c r="O3119" t="b">
        <v>0</v>
      </c>
      <c r="P3119" t="s">
        <v>8268</v>
      </c>
      <c r="Q3119" s="10">
        <f t="shared" si="194"/>
        <v>0</v>
      </c>
      <c r="R3119" t="e">
        <f t="shared" si="195"/>
        <v>#DIV/0!</v>
      </c>
      <c r="S3119" t="s">
        <v>8314</v>
      </c>
      <c r="T3119" t="s">
        <v>8318</v>
      </c>
    </row>
    <row r="3120" spans="1:20" ht="43.5" x14ac:dyDescent="0.3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 s="9">
        <f t="shared" si="192"/>
        <v>42793.084027777775</v>
      </c>
      <c r="K3120">
        <v>1485237096</v>
      </c>
      <c r="L3120" s="12">
        <f t="shared" si="193"/>
        <v>42759.244166666671</v>
      </c>
      <c r="M3120" t="b">
        <v>1</v>
      </c>
      <c r="N3120">
        <v>305</v>
      </c>
      <c r="O3120" t="b">
        <v>1</v>
      </c>
      <c r="P3120" t="s">
        <v>8269</v>
      </c>
      <c r="Q3120" s="10">
        <f t="shared" si="194"/>
        <v>157.31829411764707</v>
      </c>
      <c r="R3120">
        <f t="shared" si="195"/>
        <v>87.685606557377056</v>
      </c>
      <c r="S3120" t="s">
        <v>8314</v>
      </c>
      <c r="T3120" t="s">
        <v>8319</v>
      </c>
    </row>
    <row r="3121" spans="1:20" ht="58" x14ac:dyDescent="0.3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 s="9">
        <f t="shared" si="192"/>
        <v>40401.665972222225</v>
      </c>
      <c r="K3121">
        <v>1277702894</v>
      </c>
      <c r="L3121" s="12">
        <f t="shared" si="193"/>
        <v>40357.227939814817</v>
      </c>
      <c r="M3121" t="b">
        <v>1</v>
      </c>
      <c r="N3121">
        <v>222</v>
      </c>
      <c r="O3121" t="b">
        <v>1</v>
      </c>
      <c r="P3121" t="s">
        <v>8269</v>
      </c>
      <c r="Q3121" s="10">
        <f t="shared" si="194"/>
        <v>104.73529411764706</v>
      </c>
      <c r="R3121">
        <f t="shared" si="195"/>
        <v>80.202702702702709</v>
      </c>
      <c r="S3121" t="s">
        <v>8314</v>
      </c>
      <c r="T3121" t="s">
        <v>8319</v>
      </c>
    </row>
    <row r="3122" spans="1:20" x14ac:dyDescent="0.3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 s="9">
        <f t="shared" si="192"/>
        <v>42054.888692129629</v>
      </c>
      <c r="K3122">
        <v>1421788783</v>
      </c>
      <c r="L3122" s="12">
        <f t="shared" si="193"/>
        <v>42024.888692129629</v>
      </c>
      <c r="M3122" t="b">
        <v>0</v>
      </c>
      <c r="N3122">
        <v>17</v>
      </c>
      <c r="O3122" t="b">
        <v>0</v>
      </c>
      <c r="P3122" t="s">
        <v>8270</v>
      </c>
      <c r="Q3122" s="10">
        <f t="shared" si="194"/>
        <v>39.358823529411765</v>
      </c>
      <c r="R3122">
        <f t="shared" si="195"/>
        <v>393.58823529411762</v>
      </c>
      <c r="S3122" t="s">
        <v>8314</v>
      </c>
      <c r="T3122" t="s">
        <v>8320</v>
      </c>
    </row>
    <row r="3123" spans="1:20" ht="58" x14ac:dyDescent="0.3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 s="9">
        <f t="shared" si="192"/>
        <v>42334.252500000002</v>
      </c>
      <c r="K3123">
        <v>1445922216</v>
      </c>
      <c r="L3123" s="12">
        <f t="shared" si="193"/>
        <v>42304.210833333331</v>
      </c>
      <c r="M3123" t="b">
        <v>0</v>
      </c>
      <c r="N3123">
        <v>47</v>
      </c>
      <c r="O3123" t="b">
        <v>0</v>
      </c>
      <c r="P3123" t="s">
        <v>8287</v>
      </c>
      <c r="Q3123" s="10">
        <f t="shared" si="194"/>
        <v>31.94705882352941</v>
      </c>
      <c r="R3123">
        <f t="shared" si="195"/>
        <v>115.55319148936171</v>
      </c>
      <c r="S3123" t="s">
        <v>8326</v>
      </c>
      <c r="T3123" t="s">
        <v>8345</v>
      </c>
    </row>
    <row r="3124" spans="1:20" ht="43.5" x14ac:dyDescent="0.3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 s="9">
        <f t="shared" si="192"/>
        <v>42649.583333333328</v>
      </c>
      <c r="K3124">
        <v>1473160292</v>
      </c>
      <c r="L3124" s="12">
        <f t="shared" si="193"/>
        <v>42619.466342592597</v>
      </c>
      <c r="M3124" t="b">
        <v>1</v>
      </c>
      <c r="N3124">
        <v>116</v>
      </c>
      <c r="O3124" t="b">
        <v>1</v>
      </c>
      <c r="P3124" t="s">
        <v>8285</v>
      </c>
      <c r="Q3124" s="10">
        <f t="shared" si="194"/>
        <v>108.65882352941176</v>
      </c>
      <c r="R3124">
        <f t="shared" si="195"/>
        <v>159.24137931034483</v>
      </c>
      <c r="S3124" t="s">
        <v>8342</v>
      </c>
      <c r="T3124" t="s">
        <v>8343</v>
      </c>
    </row>
    <row r="3125" spans="1:20" ht="58" x14ac:dyDescent="0.3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 s="9">
        <f t="shared" si="192"/>
        <v>42353.506944444445</v>
      </c>
      <c r="K3125">
        <v>1447429868</v>
      </c>
      <c r="L3125" s="12">
        <f t="shared" si="193"/>
        <v>42321.660509259258</v>
      </c>
      <c r="M3125" t="b">
        <v>1</v>
      </c>
      <c r="N3125">
        <v>37</v>
      </c>
      <c r="O3125" t="b">
        <v>0</v>
      </c>
      <c r="P3125" t="s">
        <v>8285</v>
      </c>
      <c r="Q3125" s="10">
        <f t="shared" si="194"/>
        <v>13.852941176470587</v>
      </c>
      <c r="R3125">
        <f t="shared" si="195"/>
        <v>63.648648648648646</v>
      </c>
      <c r="S3125" t="s">
        <v>8342</v>
      </c>
      <c r="T3125" t="s">
        <v>8343</v>
      </c>
    </row>
    <row r="3126" spans="1:20" ht="58" x14ac:dyDescent="0.3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 s="9">
        <f t="shared" si="192"/>
        <v>42471.467442129629</v>
      </c>
      <c r="K3126">
        <v>1457352787</v>
      </c>
      <c r="L3126" s="12">
        <f t="shared" si="193"/>
        <v>42436.509108796294</v>
      </c>
      <c r="M3126" t="b">
        <v>0</v>
      </c>
      <c r="N3126">
        <v>91</v>
      </c>
      <c r="O3126" t="b">
        <v>0</v>
      </c>
      <c r="P3126" t="s">
        <v>8271</v>
      </c>
      <c r="Q3126" s="10">
        <f t="shared" si="194"/>
        <v>17.652941176470588</v>
      </c>
      <c r="R3126">
        <f t="shared" si="195"/>
        <v>32.978021978021978</v>
      </c>
      <c r="S3126" t="s">
        <v>8321</v>
      </c>
      <c r="T3126" t="s">
        <v>8322</v>
      </c>
    </row>
    <row r="3127" spans="1:20" ht="58" x14ac:dyDescent="0.3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 s="9">
        <f t="shared" si="192"/>
        <v>41905.165972222225</v>
      </c>
      <c r="K3127">
        <v>1409335497</v>
      </c>
      <c r="L3127" s="12">
        <f t="shared" si="193"/>
        <v>41880.753437499996</v>
      </c>
      <c r="M3127" t="b">
        <v>0</v>
      </c>
      <c r="N3127">
        <v>59</v>
      </c>
      <c r="O3127" t="b">
        <v>0</v>
      </c>
      <c r="P3127" t="s">
        <v>8305</v>
      </c>
      <c r="Q3127" s="10">
        <f t="shared" si="194"/>
        <v>51.023391812865491</v>
      </c>
      <c r="R3127">
        <f t="shared" si="195"/>
        <v>147.88135593220338</v>
      </c>
      <c r="S3127" t="s">
        <v>8321</v>
      </c>
      <c r="T3127" t="s">
        <v>8363</v>
      </c>
    </row>
    <row r="3128" spans="1:20" ht="43.5" x14ac:dyDescent="0.3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 s="9">
        <f t="shared" si="192"/>
        <v>42128.167361111111</v>
      </c>
      <c r="K3128">
        <v>1427753265</v>
      </c>
      <c r="L3128" s="12">
        <f t="shared" si="193"/>
        <v>42093.922048611115</v>
      </c>
      <c r="M3128" t="b">
        <v>0</v>
      </c>
      <c r="N3128">
        <v>78</v>
      </c>
      <c r="O3128" t="b">
        <v>1</v>
      </c>
      <c r="P3128" t="s">
        <v>8276</v>
      </c>
      <c r="Q3128" s="10">
        <f t="shared" si="194"/>
        <v>100</v>
      </c>
      <c r="R3128">
        <f t="shared" si="195"/>
        <v>224.12820512820514</v>
      </c>
      <c r="S3128" t="s">
        <v>8329</v>
      </c>
      <c r="T3128" t="s">
        <v>8330</v>
      </c>
    </row>
    <row r="3129" spans="1:20" ht="43.5" x14ac:dyDescent="0.3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 s="9">
        <f t="shared" si="192"/>
        <v>41329.999641203707</v>
      </c>
      <c r="K3129">
        <v>1358294369</v>
      </c>
      <c r="L3129" s="12">
        <f t="shared" si="193"/>
        <v>41289.999641203707</v>
      </c>
      <c r="M3129" t="b">
        <v>0</v>
      </c>
      <c r="N3129">
        <v>0</v>
      </c>
      <c r="O3129" t="b">
        <v>0</v>
      </c>
      <c r="P3129" t="s">
        <v>8275</v>
      </c>
      <c r="Q3129" s="10">
        <f t="shared" si="194"/>
        <v>0</v>
      </c>
      <c r="R3129" t="e">
        <f t="shared" si="195"/>
        <v>#DIV/0!</v>
      </c>
      <c r="S3129" t="s">
        <v>8326</v>
      </c>
      <c r="T3129" t="s">
        <v>8328</v>
      </c>
    </row>
    <row r="3130" spans="1:20" ht="29" x14ac:dyDescent="0.3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 s="9">
        <f t="shared" si="192"/>
        <v>42645.753310185188</v>
      </c>
      <c r="K3130">
        <v>1472839486</v>
      </c>
      <c r="L3130" s="12">
        <f t="shared" si="193"/>
        <v>42615.753310185188</v>
      </c>
      <c r="M3130" t="b">
        <v>0</v>
      </c>
      <c r="N3130">
        <v>3</v>
      </c>
      <c r="O3130" t="b">
        <v>0</v>
      </c>
      <c r="P3130" t="s">
        <v>8273</v>
      </c>
      <c r="Q3130" s="10">
        <f t="shared" si="194"/>
        <v>1.7142857142857144E-2</v>
      </c>
      <c r="R3130">
        <f t="shared" si="195"/>
        <v>1</v>
      </c>
      <c r="S3130" t="s">
        <v>8323</v>
      </c>
      <c r="T3130" t="s">
        <v>8325</v>
      </c>
    </row>
    <row r="3131" spans="1:20" ht="43.5" x14ac:dyDescent="0.3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 s="9">
        <f t="shared" si="192"/>
        <v>42780.957638888889</v>
      </c>
      <c r="K3131">
        <v>1484570885</v>
      </c>
      <c r="L3131" s="12">
        <f t="shared" si="193"/>
        <v>42751.533391203702</v>
      </c>
      <c r="M3131" t="b">
        <v>1</v>
      </c>
      <c r="N3131">
        <v>196</v>
      </c>
      <c r="O3131" t="b">
        <v>1</v>
      </c>
      <c r="P3131" t="s">
        <v>8285</v>
      </c>
      <c r="Q3131" s="10">
        <f t="shared" si="194"/>
        <v>123.64125714285714</v>
      </c>
      <c r="R3131">
        <f t="shared" si="195"/>
        <v>110.39397959183674</v>
      </c>
      <c r="S3131" t="s">
        <v>8342</v>
      </c>
      <c r="T3131" t="s">
        <v>8343</v>
      </c>
    </row>
    <row r="3132" spans="1:20" ht="43.5" x14ac:dyDescent="0.3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 s="9">
        <f t="shared" si="192"/>
        <v>42049.071550925932</v>
      </c>
      <c r="K3132">
        <v>1421199782</v>
      </c>
      <c r="L3132" s="12">
        <f t="shared" si="193"/>
        <v>42018.071550925932</v>
      </c>
      <c r="M3132" t="b">
        <v>1</v>
      </c>
      <c r="N3132">
        <v>75</v>
      </c>
      <c r="O3132" t="b">
        <v>0</v>
      </c>
      <c r="P3132" t="s">
        <v>8285</v>
      </c>
      <c r="Q3132" s="10">
        <f t="shared" si="194"/>
        <v>30.8</v>
      </c>
      <c r="R3132">
        <f t="shared" si="195"/>
        <v>71.86666666666666</v>
      </c>
      <c r="S3132" t="s">
        <v>8342</v>
      </c>
      <c r="T3132" t="s">
        <v>8343</v>
      </c>
    </row>
    <row r="3133" spans="1:20" ht="43.5" x14ac:dyDescent="0.3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 s="9">
        <f t="shared" si="192"/>
        <v>42347.290972222225</v>
      </c>
      <c r="K3133">
        <v>1446683797</v>
      </c>
      <c r="L3133" s="12">
        <f t="shared" si="193"/>
        <v>42313.02542824074</v>
      </c>
      <c r="M3133" t="b">
        <v>0</v>
      </c>
      <c r="N3133">
        <v>104</v>
      </c>
      <c r="O3133" t="b">
        <v>1</v>
      </c>
      <c r="P3133" t="s">
        <v>8302</v>
      </c>
      <c r="Q3133" s="10">
        <f t="shared" si="194"/>
        <v>103.42857142857143</v>
      </c>
      <c r="R3133">
        <f t="shared" si="195"/>
        <v>174.03846153846155</v>
      </c>
      <c r="S3133" t="s">
        <v>8323</v>
      </c>
      <c r="T3133" t="s">
        <v>8360</v>
      </c>
    </row>
    <row r="3134" spans="1:20" ht="43.5" x14ac:dyDescent="0.3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 s="9">
        <f t="shared" si="192"/>
        <v>42580.978472222225</v>
      </c>
      <c r="K3134">
        <v>1467162586</v>
      </c>
      <c r="L3134" s="12">
        <f t="shared" si="193"/>
        <v>42550.048449074078</v>
      </c>
      <c r="M3134" t="b">
        <v>0</v>
      </c>
      <c r="N3134">
        <v>0</v>
      </c>
      <c r="O3134" t="b">
        <v>0</v>
      </c>
      <c r="P3134" t="s">
        <v>8271</v>
      </c>
      <c r="Q3134" s="10">
        <f t="shared" si="194"/>
        <v>0</v>
      </c>
      <c r="R3134" t="e">
        <f t="shared" si="195"/>
        <v>#DIV/0!</v>
      </c>
      <c r="S3134" t="s">
        <v>8321</v>
      </c>
      <c r="T3134" t="s">
        <v>8322</v>
      </c>
    </row>
    <row r="3135" spans="1:20" ht="29" x14ac:dyDescent="0.3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 s="9">
        <f t="shared" si="192"/>
        <v>40695.207638888889</v>
      </c>
      <c r="K3135">
        <v>1305219744</v>
      </c>
      <c r="L3135" s="12">
        <f t="shared" si="193"/>
        <v>40675.71</v>
      </c>
      <c r="M3135" t="b">
        <v>1</v>
      </c>
      <c r="N3135">
        <v>202</v>
      </c>
      <c r="O3135" t="b">
        <v>1</v>
      </c>
      <c r="P3135" t="s">
        <v>8269</v>
      </c>
      <c r="Q3135" s="10">
        <f t="shared" si="194"/>
        <v>114.27249999999999</v>
      </c>
      <c r="R3135">
        <f t="shared" si="195"/>
        <v>101.8269801980198</v>
      </c>
      <c r="S3135" t="s">
        <v>8314</v>
      </c>
      <c r="T3135" t="s">
        <v>8319</v>
      </c>
    </row>
    <row r="3136" spans="1:20" ht="43.5" x14ac:dyDescent="0.3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 s="9">
        <f t="shared" si="192"/>
        <v>41155.751550925925</v>
      </c>
      <c r="K3136">
        <v>1344880934</v>
      </c>
      <c r="L3136" s="12">
        <f t="shared" si="193"/>
        <v>41134.751550925925</v>
      </c>
      <c r="M3136" t="b">
        <v>1</v>
      </c>
      <c r="N3136">
        <v>238</v>
      </c>
      <c r="O3136" t="b">
        <v>1</v>
      </c>
      <c r="P3136" t="s">
        <v>8269</v>
      </c>
      <c r="Q3136" s="10">
        <f t="shared" si="194"/>
        <v>118.94444444444446</v>
      </c>
      <c r="R3136">
        <f t="shared" si="195"/>
        <v>89.957983193277315</v>
      </c>
      <c r="S3136" t="s">
        <v>8314</v>
      </c>
      <c r="T3136" t="s">
        <v>8319</v>
      </c>
    </row>
    <row r="3137" spans="1:20" ht="58" x14ac:dyDescent="0.3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 s="9">
        <f t="shared" si="192"/>
        <v>42441.942997685182</v>
      </c>
      <c r="K3137">
        <v>1455230275</v>
      </c>
      <c r="L3137" s="12">
        <f t="shared" si="193"/>
        <v>42411.942997685182</v>
      </c>
      <c r="M3137" t="b">
        <v>0</v>
      </c>
      <c r="N3137">
        <v>1</v>
      </c>
      <c r="O3137" t="b">
        <v>0</v>
      </c>
      <c r="P3137" t="s">
        <v>8272</v>
      </c>
      <c r="Q3137" s="10">
        <f t="shared" si="194"/>
        <v>5.5555555555555558E-3</v>
      </c>
      <c r="R3137">
        <f t="shared" si="195"/>
        <v>1</v>
      </c>
      <c r="S3137" t="s">
        <v>8323</v>
      </c>
      <c r="T3137" t="s">
        <v>8324</v>
      </c>
    </row>
    <row r="3138" spans="1:20" x14ac:dyDescent="0.3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 s="9">
        <f t="shared" ref="J3138:J3201" si="196">(((I3138/60)/60)/24)+DATE(1970,1,1)</f>
        <v>41875.866793981484</v>
      </c>
      <c r="K3138">
        <v>1406321291</v>
      </c>
      <c r="L3138" s="12">
        <f t="shared" ref="L3138:L3201" si="197">(((K3138/60)/60)/24)+DATE(1970,1,1)</f>
        <v>41845.866793981484</v>
      </c>
      <c r="M3138" t="b">
        <v>0</v>
      </c>
      <c r="N3138">
        <v>2</v>
      </c>
      <c r="O3138" t="b">
        <v>0</v>
      </c>
      <c r="P3138" t="s">
        <v>8282</v>
      </c>
      <c r="Q3138" s="10">
        <f t="shared" ref="Q3138:Q3201" si="198">(E3138/D3138)*100</f>
        <v>8.3333333333333343E-2</v>
      </c>
      <c r="R3138">
        <f t="shared" ref="R3138:R3201" si="199">E3138/N3138</f>
        <v>7.5</v>
      </c>
      <c r="S3138" t="s">
        <v>8337</v>
      </c>
      <c r="T3138" t="s">
        <v>8338</v>
      </c>
    </row>
    <row r="3139" spans="1:20" ht="43.5" x14ac:dyDescent="0.3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 s="9">
        <f t="shared" si="196"/>
        <v>40825.713344907403</v>
      </c>
      <c r="K3139">
        <v>1315588033</v>
      </c>
      <c r="L3139" s="12">
        <f t="shared" si="197"/>
        <v>40795.713344907403</v>
      </c>
      <c r="M3139" t="b">
        <v>0</v>
      </c>
      <c r="N3139">
        <v>27</v>
      </c>
      <c r="O3139" t="b">
        <v>0</v>
      </c>
      <c r="P3139" t="s">
        <v>8282</v>
      </c>
      <c r="Q3139" s="10">
        <f t="shared" si="198"/>
        <v>18.300055555555556</v>
      </c>
      <c r="R3139">
        <f t="shared" si="199"/>
        <v>122.00037037037038</v>
      </c>
      <c r="S3139" t="s">
        <v>8337</v>
      </c>
      <c r="T3139" t="s">
        <v>8338</v>
      </c>
    </row>
    <row r="3140" spans="1:20" ht="43.5" x14ac:dyDescent="0.3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 s="9">
        <f t="shared" si="196"/>
        <v>42143.629502314812</v>
      </c>
      <c r="K3140">
        <v>1430233589</v>
      </c>
      <c r="L3140" s="12">
        <f t="shared" si="197"/>
        <v>42122.629502314812</v>
      </c>
      <c r="M3140" t="b">
        <v>0</v>
      </c>
      <c r="N3140">
        <v>0</v>
      </c>
      <c r="O3140" t="b">
        <v>0</v>
      </c>
      <c r="P3140" t="s">
        <v>8284</v>
      </c>
      <c r="Q3140" s="10">
        <f t="shared" si="198"/>
        <v>0</v>
      </c>
      <c r="R3140" t="e">
        <f t="shared" si="199"/>
        <v>#DIV/0!</v>
      </c>
      <c r="S3140" t="s">
        <v>8340</v>
      </c>
      <c r="T3140" t="s">
        <v>8341</v>
      </c>
    </row>
    <row r="3141" spans="1:20" ht="43.5" x14ac:dyDescent="0.3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 s="9">
        <f t="shared" si="196"/>
        <v>42635.053993055553</v>
      </c>
      <c r="K3141">
        <v>1471915065</v>
      </c>
      <c r="L3141" s="12">
        <f t="shared" si="197"/>
        <v>42605.053993055553</v>
      </c>
      <c r="M3141" t="b">
        <v>0</v>
      </c>
      <c r="N3141">
        <v>3</v>
      </c>
      <c r="O3141" t="b">
        <v>0</v>
      </c>
      <c r="P3141" t="s">
        <v>8284</v>
      </c>
      <c r="Q3141" s="10">
        <f t="shared" si="198"/>
        <v>5.6666666666666661</v>
      </c>
      <c r="R3141">
        <f t="shared" si="199"/>
        <v>340</v>
      </c>
      <c r="S3141" t="s">
        <v>8340</v>
      </c>
      <c r="T3141" t="s">
        <v>8341</v>
      </c>
    </row>
    <row r="3142" spans="1:20" ht="29" x14ac:dyDescent="0.3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 s="9">
        <f t="shared" si="196"/>
        <v>41992.166666666672</v>
      </c>
      <c r="K3142">
        <v>1415824513</v>
      </c>
      <c r="L3142" s="12">
        <f t="shared" si="197"/>
        <v>41955.857789351852</v>
      </c>
      <c r="M3142" t="b">
        <v>1</v>
      </c>
      <c r="N3142">
        <v>167</v>
      </c>
      <c r="O3142" t="b">
        <v>1</v>
      </c>
      <c r="P3142" t="s">
        <v>8285</v>
      </c>
      <c r="Q3142" s="10">
        <f t="shared" si="198"/>
        <v>103.47222222222223</v>
      </c>
      <c r="R3142">
        <f t="shared" si="199"/>
        <v>111.52694610778443</v>
      </c>
      <c r="S3142" t="s">
        <v>8342</v>
      </c>
      <c r="T3142" t="s">
        <v>8343</v>
      </c>
    </row>
    <row r="3143" spans="1:20" ht="43.5" x14ac:dyDescent="0.3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 s="9">
        <f t="shared" si="196"/>
        <v>42004.712245370371</v>
      </c>
      <c r="K3143">
        <v>1417453538</v>
      </c>
      <c r="L3143" s="12">
        <f t="shared" si="197"/>
        <v>41974.712245370371</v>
      </c>
      <c r="M3143" t="b">
        <v>0</v>
      </c>
      <c r="N3143">
        <v>2</v>
      </c>
      <c r="O3143" t="b">
        <v>0</v>
      </c>
      <c r="P3143" t="s">
        <v>8289</v>
      </c>
      <c r="Q3143" s="10">
        <f t="shared" si="198"/>
        <v>3.3333333333333333E-2</v>
      </c>
      <c r="R3143">
        <f t="shared" si="199"/>
        <v>3</v>
      </c>
      <c r="S3143" t="s">
        <v>8342</v>
      </c>
      <c r="T3143" t="s">
        <v>8347</v>
      </c>
    </row>
    <row r="3144" spans="1:20" ht="29" x14ac:dyDescent="0.3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 s="9">
        <f t="shared" si="196"/>
        <v>42765.290972222225</v>
      </c>
      <c r="K3144">
        <v>1480607607</v>
      </c>
      <c r="L3144" s="12">
        <f t="shared" si="197"/>
        <v>42705.662118055552</v>
      </c>
      <c r="M3144" t="b">
        <v>0</v>
      </c>
      <c r="N3144">
        <v>100</v>
      </c>
      <c r="O3144" t="b">
        <v>0</v>
      </c>
      <c r="P3144" t="s">
        <v>8285</v>
      </c>
      <c r="Q3144" s="10">
        <f t="shared" si="198"/>
        <v>52.327777777777776</v>
      </c>
      <c r="R3144">
        <f t="shared" si="199"/>
        <v>94.19</v>
      </c>
      <c r="S3144" t="s">
        <v>8342</v>
      </c>
      <c r="T3144" t="s">
        <v>8343</v>
      </c>
    </row>
    <row r="3145" spans="1:20" ht="43.5" x14ac:dyDescent="0.3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 s="9">
        <f t="shared" si="196"/>
        <v>42802.3125</v>
      </c>
      <c r="K3145">
        <v>1484912974</v>
      </c>
      <c r="L3145" s="12">
        <f t="shared" si="197"/>
        <v>42755.492754629624</v>
      </c>
      <c r="M3145" t="b">
        <v>0</v>
      </c>
      <c r="N3145">
        <v>16</v>
      </c>
      <c r="O3145" t="b">
        <v>0</v>
      </c>
      <c r="P3145" t="s">
        <v>8283</v>
      </c>
      <c r="Q3145" s="10">
        <f t="shared" si="198"/>
        <v>8.0833333333333321</v>
      </c>
      <c r="R3145">
        <f t="shared" si="199"/>
        <v>90.9375</v>
      </c>
      <c r="S3145" t="s">
        <v>8337</v>
      </c>
      <c r="T3145" t="s">
        <v>8339</v>
      </c>
    </row>
    <row r="3146" spans="1:20" ht="58" x14ac:dyDescent="0.3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 s="9">
        <f t="shared" si="196"/>
        <v>40603.833333333336</v>
      </c>
      <c r="K3146">
        <v>1294818278</v>
      </c>
      <c r="L3146" s="12">
        <f t="shared" si="197"/>
        <v>40555.322662037033</v>
      </c>
      <c r="M3146" t="b">
        <v>0</v>
      </c>
      <c r="N3146">
        <v>246</v>
      </c>
      <c r="O3146" t="b">
        <v>1</v>
      </c>
      <c r="P3146" t="s">
        <v>8279</v>
      </c>
      <c r="Q3146" s="10">
        <f t="shared" si="198"/>
        <v>120.46777777777777</v>
      </c>
      <c r="R3146">
        <f t="shared" si="199"/>
        <v>88.147154471544724</v>
      </c>
      <c r="S3146" t="s">
        <v>8329</v>
      </c>
      <c r="T3146" t="s">
        <v>8333</v>
      </c>
    </row>
    <row r="3147" spans="1:20" ht="43.5" x14ac:dyDescent="0.3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 s="9">
        <f t="shared" si="196"/>
        <v>42776.208333333328</v>
      </c>
      <c r="K3147">
        <v>1484058261</v>
      </c>
      <c r="L3147" s="12">
        <f t="shared" si="197"/>
        <v>42745.600243055553</v>
      </c>
      <c r="M3147" t="b">
        <v>0</v>
      </c>
      <c r="N3147">
        <v>340</v>
      </c>
      <c r="O3147" t="b">
        <v>1</v>
      </c>
      <c r="P3147" t="s">
        <v>8276</v>
      </c>
      <c r="Q3147" s="10">
        <f t="shared" si="198"/>
        <v>121.5816111111111</v>
      </c>
      <c r="R3147">
        <f t="shared" si="199"/>
        <v>64.366735294117646</v>
      </c>
      <c r="S3147" t="s">
        <v>8329</v>
      </c>
      <c r="T3147" t="s">
        <v>8330</v>
      </c>
    </row>
    <row r="3148" spans="1:20" ht="43.5" x14ac:dyDescent="0.3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 s="9">
        <f t="shared" si="196"/>
        <v>42412.207638888889</v>
      </c>
      <c r="K3148">
        <v>1452625822</v>
      </c>
      <c r="L3148" s="12">
        <f t="shared" si="197"/>
        <v>42381.79886574074</v>
      </c>
      <c r="M3148" t="b">
        <v>0</v>
      </c>
      <c r="N3148">
        <v>321</v>
      </c>
      <c r="O3148" t="b">
        <v>1</v>
      </c>
      <c r="P3148" t="s">
        <v>8297</v>
      </c>
      <c r="Q3148" s="10">
        <f t="shared" si="198"/>
        <v>108.46283333333334</v>
      </c>
      <c r="R3148">
        <f t="shared" si="199"/>
        <v>60.820280373831778</v>
      </c>
      <c r="S3148" t="s">
        <v>8337</v>
      </c>
      <c r="T3148" t="s">
        <v>8355</v>
      </c>
    </row>
    <row r="3149" spans="1:20" ht="43.5" x14ac:dyDescent="0.3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 s="9">
        <f t="shared" si="196"/>
        <v>41955.332638888889</v>
      </c>
      <c r="K3149">
        <v>1412294683</v>
      </c>
      <c r="L3149" s="12">
        <f t="shared" si="197"/>
        <v>41915.003275462965</v>
      </c>
      <c r="M3149" t="b">
        <v>0</v>
      </c>
      <c r="N3149">
        <v>983</v>
      </c>
      <c r="O3149" t="b">
        <v>1</v>
      </c>
      <c r="P3149" t="s">
        <v>8297</v>
      </c>
      <c r="Q3149" s="10">
        <f t="shared" si="198"/>
        <v>352.92777777777775</v>
      </c>
      <c r="R3149">
        <f t="shared" si="199"/>
        <v>64.625635808748726</v>
      </c>
      <c r="S3149" t="s">
        <v>8337</v>
      </c>
      <c r="T3149" t="s">
        <v>8355</v>
      </c>
    </row>
    <row r="3150" spans="1:20" ht="43.5" x14ac:dyDescent="0.3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 s="9">
        <f t="shared" si="196"/>
        <v>41859.75</v>
      </c>
      <c r="K3150">
        <v>1405356072</v>
      </c>
      <c r="L3150" s="12">
        <f t="shared" si="197"/>
        <v>41834.695277777777</v>
      </c>
      <c r="M3150" t="b">
        <v>1</v>
      </c>
      <c r="N3150">
        <v>167</v>
      </c>
      <c r="O3150" t="b">
        <v>1</v>
      </c>
      <c r="P3150" t="s">
        <v>8279</v>
      </c>
      <c r="Q3150" s="10">
        <f t="shared" si="198"/>
        <v>101.22777777777779</v>
      </c>
      <c r="R3150">
        <f t="shared" si="199"/>
        <v>109.10778443113773</v>
      </c>
      <c r="S3150" t="s">
        <v>8329</v>
      </c>
      <c r="T3150" t="s">
        <v>8333</v>
      </c>
    </row>
    <row r="3151" spans="1:20" ht="43.5" x14ac:dyDescent="0.3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 s="9">
        <f t="shared" si="196"/>
        <v>42082.760763888888</v>
      </c>
      <c r="K3151">
        <v>1424200530</v>
      </c>
      <c r="L3151" s="12">
        <f t="shared" si="197"/>
        <v>42052.802430555559</v>
      </c>
      <c r="M3151" t="b">
        <v>0</v>
      </c>
      <c r="N3151">
        <v>33</v>
      </c>
      <c r="O3151" t="b">
        <v>0</v>
      </c>
      <c r="P3151" t="s">
        <v>8299</v>
      </c>
      <c r="Q3151" s="10">
        <f t="shared" si="198"/>
        <v>9.8166666666666664</v>
      </c>
      <c r="R3151">
        <f t="shared" si="199"/>
        <v>53.545454545454547</v>
      </c>
      <c r="S3151" t="s">
        <v>8340</v>
      </c>
      <c r="T3151" t="s">
        <v>8357</v>
      </c>
    </row>
    <row r="3152" spans="1:20" ht="29" x14ac:dyDescent="0.3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 s="9">
        <f t="shared" si="196"/>
        <v>41329.207638888889</v>
      </c>
      <c r="K3152">
        <v>1359029661</v>
      </c>
      <c r="L3152" s="12">
        <f t="shared" si="197"/>
        <v>41298.509965277779</v>
      </c>
      <c r="M3152" t="b">
        <v>0</v>
      </c>
      <c r="N3152">
        <v>185</v>
      </c>
      <c r="O3152" t="b">
        <v>1</v>
      </c>
      <c r="P3152" t="s">
        <v>8300</v>
      </c>
      <c r="Q3152" s="10">
        <f t="shared" si="198"/>
        <v>113.01761111111111</v>
      </c>
      <c r="R3152">
        <f t="shared" si="199"/>
        <v>109.96308108108107</v>
      </c>
      <c r="S3152" t="s">
        <v>8329</v>
      </c>
      <c r="T3152" t="s">
        <v>8358</v>
      </c>
    </row>
    <row r="3153" spans="1:20" ht="43.5" x14ac:dyDescent="0.3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 s="9">
        <f t="shared" si="196"/>
        <v>42493.958333333328</v>
      </c>
      <c r="K3153">
        <v>1459865945</v>
      </c>
      <c r="L3153" s="12">
        <f t="shared" si="197"/>
        <v>42465.596585648149</v>
      </c>
      <c r="M3153" t="b">
        <v>1</v>
      </c>
      <c r="N3153">
        <v>148</v>
      </c>
      <c r="O3153" t="b">
        <v>1</v>
      </c>
      <c r="P3153" t="s">
        <v>8303</v>
      </c>
      <c r="Q3153" s="10">
        <f t="shared" si="198"/>
        <v>103.58333333333334</v>
      </c>
      <c r="R3153">
        <f t="shared" si="199"/>
        <v>125.97972972972973</v>
      </c>
      <c r="S3153" t="s">
        <v>8321</v>
      </c>
      <c r="T3153" t="s">
        <v>8361</v>
      </c>
    </row>
    <row r="3154" spans="1:20" ht="58" x14ac:dyDescent="0.3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 s="9">
        <f t="shared" si="196"/>
        <v>42510.374305555553</v>
      </c>
      <c r="K3154">
        <v>1459414740</v>
      </c>
      <c r="L3154" s="12">
        <f t="shared" si="197"/>
        <v>42460.374305555553</v>
      </c>
      <c r="M3154" t="b">
        <v>0</v>
      </c>
      <c r="N3154">
        <v>3</v>
      </c>
      <c r="O3154" t="b">
        <v>0</v>
      </c>
      <c r="P3154" t="s">
        <v>8303</v>
      </c>
      <c r="Q3154" s="10">
        <f t="shared" si="198"/>
        <v>1.6666666666666666E-2</v>
      </c>
      <c r="R3154">
        <f t="shared" si="199"/>
        <v>1</v>
      </c>
      <c r="S3154" t="s">
        <v>8321</v>
      </c>
      <c r="T3154" t="s">
        <v>8361</v>
      </c>
    </row>
    <row r="3155" spans="1:20" ht="43.5" x14ac:dyDescent="0.3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 s="9">
        <f t="shared" si="196"/>
        <v>42185.165972222225</v>
      </c>
      <c r="K3155">
        <v>1433014746</v>
      </c>
      <c r="L3155" s="12">
        <f t="shared" si="197"/>
        <v>42154.818819444445</v>
      </c>
      <c r="M3155" t="b">
        <v>0</v>
      </c>
      <c r="N3155">
        <v>1</v>
      </c>
      <c r="O3155" t="b">
        <v>0</v>
      </c>
      <c r="P3155" t="s">
        <v>8305</v>
      </c>
      <c r="Q3155" s="10">
        <f t="shared" si="198"/>
        <v>5.5555555555555552E-2</v>
      </c>
      <c r="R3155">
        <f t="shared" si="199"/>
        <v>10</v>
      </c>
      <c r="S3155" t="s">
        <v>8321</v>
      </c>
      <c r="T3155" t="s">
        <v>8363</v>
      </c>
    </row>
    <row r="3156" spans="1:20" ht="29" x14ac:dyDescent="0.3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 s="9">
        <f t="shared" si="196"/>
        <v>42036.120833333334</v>
      </c>
      <c r="K3156">
        <v>1418824867</v>
      </c>
      <c r="L3156" s="12">
        <f t="shared" si="197"/>
        <v>41990.584108796291</v>
      </c>
      <c r="M3156" t="b">
        <v>0</v>
      </c>
      <c r="N3156">
        <v>197</v>
      </c>
      <c r="O3156" t="b">
        <v>0</v>
      </c>
      <c r="P3156" t="s">
        <v>8271</v>
      </c>
      <c r="Q3156" s="10">
        <f t="shared" si="198"/>
        <v>69.561111111111103</v>
      </c>
      <c r="R3156">
        <f t="shared" si="199"/>
        <v>63.558375634517766</v>
      </c>
      <c r="S3156" t="s">
        <v>8321</v>
      </c>
      <c r="T3156" t="s">
        <v>8322</v>
      </c>
    </row>
    <row r="3157" spans="1:20" ht="43.5" x14ac:dyDescent="0.3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 s="9">
        <f t="shared" si="196"/>
        <v>41908.627187500002</v>
      </c>
      <c r="K3157">
        <v>1409151789</v>
      </c>
      <c r="L3157" s="12">
        <f t="shared" si="197"/>
        <v>41878.627187500002</v>
      </c>
      <c r="M3157" t="b">
        <v>0</v>
      </c>
      <c r="N3157">
        <v>101</v>
      </c>
      <c r="O3157" t="b">
        <v>1</v>
      </c>
      <c r="P3157" t="s">
        <v>8265</v>
      </c>
      <c r="Q3157" s="10">
        <f t="shared" si="198"/>
        <v>109.13513513513513</v>
      </c>
      <c r="R3157">
        <f t="shared" si="199"/>
        <v>199.9009900990099</v>
      </c>
      <c r="S3157" t="s">
        <v>8314</v>
      </c>
      <c r="T3157" t="s">
        <v>8315</v>
      </c>
    </row>
    <row r="3158" spans="1:20" ht="43.5" x14ac:dyDescent="0.3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 s="9">
        <f t="shared" si="196"/>
        <v>40794.125</v>
      </c>
      <c r="K3158">
        <v>1312823571</v>
      </c>
      <c r="L3158" s="12">
        <f t="shared" si="197"/>
        <v>40763.717256944445</v>
      </c>
      <c r="M3158" t="b">
        <v>0</v>
      </c>
      <c r="N3158">
        <v>206</v>
      </c>
      <c r="O3158" t="b">
        <v>1</v>
      </c>
      <c r="P3158" t="s">
        <v>8269</v>
      </c>
      <c r="Q3158" s="10">
        <f t="shared" si="198"/>
        <v>100.9027027027027</v>
      </c>
      <c r="R3158">
        <f t="shared" si="199"/>
        <v>90.616504854368927</v>
      </c>
      <c r="S3158" t="s">
        <v>8314</v>
      </c>
      <c r="T3158" t="s">
        <v>8319</v>
      </c>
    </row>
    <row r="3159" spans="1:20" ht="43.5" x14ac:dyDescent="0.3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 s="9">
        <f t="shared" si="196"/>
        <v>41559.063252314816</v>
      </c>
      <c r="K3159">
        <v>1378949465</v>
      </c>
      <c r="L3159" s="12">
        <f t="shared" si="197"/>
        <v>41529.063252314816</v>
      </c>
      <c r="M3159" t="b">
        <v>0</v>
      </c>
      <c r="N3159">
        <v>208</v>
      </c>
      <c r="O3159" t="b">
        <v>1</v>
      </c>
      <c r="P3159" t="s">
        <v>8269</v>
      </c>
      <c r="Q3159" s="10">
        <f t="shared" si="198"/>
        <v>102.85405405405406</v>
      </c>
      <c r="R3159">
        <f t="shared" si="199"/>
        <v>91.480769230769226</v>
      </c>
      <c r="S3159" t="s">
        <v>8314</v>
      </c>
      <c r="T3159" t="s">
        <v>8319</v>
      </c>
    </row>
    <row r="3160" spans="1:20" ht="43.5" x14ac:dyDescent="0.3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 s="9">
        <f t="shared" si="196"/>
        <v>41817.614363425928</v>
      </c>
      <c r="K3160">
        <v>1401201881</v>
      </c>
      <c r="L3160" s="12">
        <f t="shared" si="197"/>
        <v>41786.614363425928</v>
      </c>
      <c r="M3160" t="b">
        <v>1</v>
      </c>
      <c r="N3160">
        <v>211</v>
      </c>
      <c r="O3160" t="b">
        <v>1</v>
      </c>
      <c r="P3160" t="s">
        <v>8285</v>
      </c>
      <c r="Q3160" s="10">
        <f t="shared" si="198"/>
        <v>110.76216216216217</v>
      </c>
      <c r="R3160">
        <f t="shared" si="199"/>
        <v>97.113744075829388</v>
      </c>
      <c r="S3160" t="s">
        <v>8342</v>
      </c>
      <c r="T3160" t="s">
        <v>8343</v>
      </c>
    </row>
    <row r="3161" spans="1:20" ht="43.5" x14ac:dyDescent="0.3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 s="9">
        <f t="shared" si="196"/>
        <v>41996</v>
      </c>
      <c r="K3161">
        <v>1416592916</v>
      </c>
      <c r="L3161" s="12">
        <f t="shared" si="197"/>
        <v>41964.751342592594</v>
      </c>
      <c r="M3161" t="b">
        <v>1</v>
      </c>
      <c r="N3161">
        <v>241</v>
      </c>
      <c r="O3161" t="b">
        <v>1</v>
      </c>
      <c r="P3161" t="s">
        <v>8285</v>
      </c>
      <c r="Q3161" s="10">
        <f t="shared" si="198"/>
        <v>124.84324324324325</v>
      </c>
      <c r="R3161">
        <f t="shared" si="199"/>
        <v>95.834024896265561</v>
      </c>
      <c r="S3161" t="s">
        <v>8342</v>
      </c>
      <c r="T3161" t="s">
        <v>8343</v>
      </c>
    </row>
    <row r="3162" spans="1:20" ht="29" x14ac:dyDescent="0.3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 s="9">
        <f t="shared" si="196"/>
        <v>42214.666261574079</v>
      </c>
      <c r="K3162">
        <v>1436975965</v>
      </c>
      <c r="L3162" s="12">
        <f t="shared" si="197"/>
        <v>42200.666261574079</v>
      </c>
      <c r="M3162" t="b">
        <v>0</v>
      </c>
      <c r="N3162">
        <v>380</v>
      </c>
      <c r="O3162" t="b">
        <v>1</v>
      </c>
      <c r="P3162" t="s">
        <v>8297</v>
      </c>
      <c r="Q3162" s="10">
        <f t="shared" si="198"/>
        <v>104.45405405405405</v>
      </c>
      <c r="R3162">
        <f t="shared" si="199"/>
        <v>50.852631578947367</v>
      </c>
      <c r="S3162" t="s">
        <v>8337</v>
      </c>
      <c r="T3162" t="s">
        <v>8355</v>
      </c>
    </row>
    <row r="3163" spans="1:20" ht="58" x14ac:dyDescent="0.3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 s="9">
        <f t="shared" si="196"/>
        <v>41354.752488425926</v>
      </c>
      <c r="K3163">
        <v>1361300615</v>
      </c>
      <c r="L3163" s="12">
        <f t="shared" si="197"/>
        <v>41324.79415509259</v>
      </c>
      <c r="M3163" t="b">
        <v>1</v>
      </c>
      <c r="N3163">
        <v>1224</v>
      </c>
      <c r="O3163" t="b">
        <v>1</v>
      </c>
      <c r="P3163" t="s">
        <v>8279</v>
      </c>
      <c r="Q3163" s="10">
        <f t="shared" si="198"/>
        <v>428.83978378378379</v>
      </c>
      <c r="R3163">
        <f t="shared" si="199"/>
        <v>64.816470588235291</v>
      </c>
      <c r="S3163" t="s">
        <v>8329</v>
      </c>
      <c r="T3163" t="s">
        <v>8333</v>
      </c>
    </row>
    <row r="3164" spans="1:20" ht="58" x14ac:dyDescent="0.3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 s="9">
        <f t="shared" si="196"/>
        <v>42476</v>
      </c>
      <c r="K3164">
        <v>1458157512</v>
      </c>
      <c r="L3164" s="12">
        <f t="shared" si="197"/>
        <v>42445.823055555549</v>
      </c>
      <c r="M3164" t="b">
        <v>1</v>
      </c>
      <c r="N3164">
        <v>206</v>
      </c>
      <c r="O3164" t="b">
        <v>1</v>
      </c>
      <c r="P3164" t="s">
        <v>8276</v>
      </c>
      <c r="Q3164" s="10">
        <f t="shared" si="198"/>
        <v>108.64893617021276</v>
      </c>
      <c r="R3164">
        <f t="shared" si="199"/>
        <v>99.15533980582525</v>
      </c>
      <c r="S3164" t="s">
        <v>8329</v>
      </c>
      <c r="T3164" t="s">
        <v>8330</v>
      </c>
    </row>
    <row r="3165" spans="1:20" ht="29" x14ac:dyDescent="0.3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 s="9">
        <f t="shared" si="196"/>
        <v>42124.101145833338</v>
      </c>
      <c r="K3165">
        <v>1427768739</v>
      </c>
      <c r="L3165" s="12">
        <f t="shared" si="197"/>
        <v>42094.101145833338</v>
      </c>
      <c r="M3165" t="b">
        <v>0</v>
      </c>
      <c r="N3165">
        <v>7</v>
      </c>
      <c r="O3165" t="b">
        <v>0</v>
      </c>
      <c r="P3165" t="s">
        <v>8272</v>
      </c>
      <c r="Q3165" s="10">
        <f t="shared" si="198"/>
        <v>0.5714285714285714</v>
      </c>
      <c r="R3165">
        <f t="shared" si="199"/>
        <v>15.428571428571429</v>
      </c>
      <c r="S3165" t="s">
        <v>8323</v>
      </c>
      <c r="T3165" t="s">
        <v>8324</v>
      </c>
    </row>
    <row r="3166" spans="1:20" ht="43.5" x14ac:dyDescent="0.3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 s="9">
        <f t="shared" si="196"/>
        <v>41962.00068287037</v>
      </c>
      <c r="K3166">
        <v>1413759659</v>
      </c>
      <c r="L3166" s="12">
        <f t="shared" si="197"/>
        <v>41931.959016203706</v>
      </c>
      <c r="M3166" t="b">
        <v>0</v>
      </c>
      <c r="N3166">
        <v>2</v>
      </c>
      <c r="O3166" t="b">
        <v>0</v>
      </c>
      <c r="P3166" t="s">
        <v>8287</v>
      </c>
      <c r="Q3166" s="10">
        <f t="shared" si="198"/>
        <v>1.0554089709762533E-2</v>
      </c>
      <c r="R3166">
        <f t="shared" si="199"/>
        <v>1</v>
      </c>
      <c r="S3166" t="s">
        <v>8326</v>
      </c>
      <c r="T3166" t="s">
        <v>8345</v>
      </c>
    </row>
    <row r="3167" spans="1:20" ht="43.5" x14ac:dyDescent="0.3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 s="9">
        <f t="shared" si="196"/>
        <v>42082.587037037039</v>
      </c>
      <c r="K3167">
        <v>1424185520</v>
      </c>
      <c r="L3167" s="12">
        <f t="shared" si="197"/>
        <v>42052.628703703704</v>
      </c>
      <c r="M3167" t="b">
        <v>1</v>
      </c>
      <c r="N3167">
        <v>141</v>
      </c>
      <c r="O3167" t="b">
        <v>1</v>
      </c>
      <c r="P3167" t="s">
        <v>8285</v>
      </c>
      <c r="Q3167" s="10">
        <f t="shared" si="198"/>
        <v>100.67894736842105</v>
      </c>
      <c r="R3167">
        <f t="shared" si="199"/>
        <v>135.66666666666666</v>
      </c>
      <c r="S3167" t="s">
        <v>8342</v>
      </c>
      <c r="T3167" t="s">
        <v>8343</v>
      </c>
    </row>
    <row r="3168" spans="1:20" ht="58" x14ac:dyDescent="0.3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 s="9">
        <f t="shared" si="196"/>
        <v>42575.439421296294</v>
      </c>
      <c r="K3168">
        <v>1464172366</v>
      </c>
      <c r="L3168" s="12">
        <f t="shared" si="197"/>
        <v>42515.439421296294</v>
      </c>
      <c r="M3168" t="b">
        <v>1</v>
      </c>
      <c r="N3168">
        <v>86</v>
      </c>
      <c r="O3168" t="b">
        <v>0</v>
      </c>
      <c r="P3168" t="s">
        <v>8285</v>
      </c>
      <c r="Q3168" s="10">
        <f t="shared" si="198"/>
        <v>22.05263157894737</v>
      </c>
      <c r="R3168">
        <f t="shared" si="199"/>
        <v>48.720930232558139</v>
      </c>
      <c r="S3168" t="s">
        <v>8342</v>
      </c>
      <c r="T3168" t="s">
        <v>8343</v>
      </c>
    </row>
    <row r="3169" spans="1:20" ht="58" x14ac:dyDescent="0.3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 s="9">
        <f t="shared" si="196"/>
        <v>41898.429791666669</v>
      </c>
      <c r="K3169">
        <v>1407838734</v>
      </c>
      <c r="L3169" s="12">
        <f t="shared" si="197"/>
        <v>41863.429791666669</v>
      </c>
      <c r="M3169" t="b">
        <v>1</v>
      </c>
      <c r="N3169">
        <v>205</v>
      </c>
      <c r="O3169" t="b">
        <v>1</v>
      </c>
      <c r="P3169" t="s">
        <v>8295</v>
      </c>
      <c r="Q3169" s="10">
        <f t="shared" si="198"/>
        <v>126.8842105263158</v>
      </c>
      <c r="R3169">
        <f t="shared" si="199"/>
        <v>117.6</v>
      </c>
      <c r="S3169" t="s">
        <v>8323</v>
      </c>
      <c r="T3169" t="s">
        <v>8353</v>
      </c>
    </row>
    <row r="3170" spans="1:20" ht="43.5" x14ac:dyDescent="0.3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 s="9">
        <f t="shared" si="196"/>
        <v>42452.290972222225</v>
      </c>
      <c r="K3170">
        <v>1455721204</v>
      </c>
      <c r="L3170" s="12">
        <f t="shared" si="197"/>
        <v>42417.625046296293</v>
      </c>
      <c r="M3170" t="b">
        <v>0</v>
      </c>
      <c r="N3170">
        <v>537</v>
      </c>
      <c r="O3170" t="b">
        <v>1</v>
      </c>
      <c r="P3170" t="s">
        <v>8297</v>
      </c>
      <c r="Q3170" s="10">
        <f t="shared" si="198"/>
        <v>184.61052631578946</v>
      </c>
      <c r="R3170">
        <f t="shared" si="199"/>
        <v>65.318435754189949</v>
      </c>
      <c r="S3170" t="s">
        <v>8337</v>
      </c>
      <c r="T3170" t="s">
        <v>8355</v>
      </c>
    </row>
    <row r="3171" spans="1:20" ht="43.5" x14ac:dyDescent="0.3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 s="9">
        <f t="shared" si="196"/>
        <v>42830.820763888885</v>
      </c>
      <c r="K3171">
        <v>1487709714</v>
      </c>
      <c r="L3171" s="12">
        <f t="shared" si="197"/>
        <v>42787.862430555557</v>
      </c>
      <c r="M3171" t="b">
        <v>0</v>
      </c>
      <c r="N3171">
        <v>7</v>
      </c>
      <c r="O3171" t="b">
        <v>0</v>
      </c>
      <c r="P3171" t="s">
        <v>8303</v>
      </c>
      <c r="Q3171" s="10">
        <f t="shared" si="198"/>
        <v>6.0263157894736841</v>
      </c>
      <c r="R3171">
        <f t="shared" si="199"/>
        <v>163.57142857142858</v>
      </c>
      <c r="S3171" t="s">
        <v>8321</v>
      </c>
      <c r="T3171" t="s">
        <v>8361</v>
      </c>
    </row>
    <row r="3172" spans="1:20" ht="58" x14ac:dyDescent="0.3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 s="9">
        <f t="shared" si="196"/>
        <v>42182.640833333338</v>
      </c>
      <c r="K3172">
        <v>1432826568</v>
      </c>
      <c r="L3172" s="12">
        <f t="shared" si="197"/>
        <v>42152.640833333338</v>
      </c>
      <c r="M3172" t="b">
        <v>0</v>
      </c>
      <c r="N3172">
        <v>100</v>
      </c>
      <c r="O3172" t="b">
        <v>1</v>
      </c>
      <c r="P3172" t="s">
        <v>8297</v>
      </c>
      <c r="Q3172" s="10">
        <f t="shared" si="198"/>
        <v>105.80000000000001</v>
      </c>
      <c r="R3172">
        <f t="shared" si="199"/>
        <v>206.31</v>
      </c>
      <c r="S3172" t="s">
        <v>8337</v>
      </c>
      <c r="T3172" t="s">
        <v>8355</v>
      </c>
    </row>
    <row r="3173" spans="1:20" ht="43.5" x14ac:dyDescent="0.3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 s="9">
        <f t="shared" si="196"/>
        <v>41823.029432870368</v>
      </c>
      <c r="K3173">
        <v>1401756143</v>
      </c>
      <c r="L3173" s="12">
        <f t="shared" si="197"/>
        <v>41793.029432870368</v>
      </c>
      <c r="M3173" t="b">
        <v>0</v>
      </c>
      <c r="N3173">
        <v>27</v>
      </c>
      <c r="O3173" t="b">
        <v>0</v>
      </c>
      <c r="P3173" t="s">
        <v>8302</v>
      </c>
      <c r="Q3173" s="10">
        <f t="shared" si="198"/>
        <v>17.512820512820511</v>
      </c>
      <c r="R3173">
        <f t="shared" si="199"/>
        <v>126.48148148148148</v>
      </c>
      <c r="S3173" t="s">
        <v>8323</v>
      </c>
      <c r="T3173" t="s">
        <v>8360</v>
      </c>
    </row>
    <row r="3174" spans="1:20" ht="43.5" x14ac:dyDescent="0.3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 s="9">
        <f t="shared" si="196"/>
        <v>42684.218854166669</v>
      </c>
      <c r="K3174">
        <v>1476159309</v>
      </c>
      <c r="L3174" s="12">
        <f t="shared" si="197"/>
        <v>42654.177187499998</v>
      </c>
      <c r="M3174" t="b">
        <v>0</v>
      </c>
      <c r="N3174">
        <v>191</v>
      </c>
      <c r="O3174" t="b">
        <v>1</v>
      </c>
      <c r="P3174" t="s">
        <v>8285</v>
      </c>
      <c r="Q3174" s="10">
        <f t="shared" si="198"/>
        <v>112.10606060606061</v>
      </c>
      <c r="R3174">
        <f t="shared" si="199"/>
        <v>116.21465968586388</v>
      </c>
      <c r="S3174" t="s">
        <v>8342</v>
      </c>
      <c r="T3174" t="s">
        <v>8343</v>
      </c>
    </row>
    <row r="3175" spans="1:20" ht="43.5" x14ac:dyDescent="0.3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 s="9">
        <f t="shared" si="196"/>
        <v>41306.708333333336</v>
      </c>
      <c r="K3175">
        <v>1355489140</v>
      </c>
      <c r="L3175" s="12">
        <f t="shared" si="197"/>
        <v>41257.531712962962</v>
      </c>
      <c r="M3175" t="b">
        <v>0</v>
      </c>
      <c r="N3175">
        <v>0</v>
      </c>
      <c r="O3175" t="b">
        <v>0</v>
      </c>
      <c r="P3175" t="s">
        <v>8304</v>
      </c>
      <c r="Q3175" s="10">
        <f t="shared" si="198"/>
        <v>0</v>
      </c>
      <c r="R3175" t="e">
        <f t="shared" si="199"/>
        <v>#DIV/0!</v>
      </c>
      <c r="S3175" t="s">
        <v>8326</v>
      </c>
      <c r="T3175" t="s">
        <v>8362</v>
      </c>
    </row>
    <row r="3176" spans="1:20" ht="43.5" x14ac:dyDescent="0.3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 s="9">
        <f t="shared" si="196"/>
        <v>41959.206400462965</v>
      </c>
      <c r="K3176">
        <v>1413518233</v>
      </c>
      <c r="L3176" s="12">
        <f t="shared" si="197"/>
        <v>41929.164733796293</v>
      </c>
      <c r="M3176" t="b">
        <v>0</v>
      </c>
      <c r="N3176">
        <v>150</v>
      </c>
      <c r="O3176" t="b">
        <v>1</v>
      </c>
      <c r="P3176" t="s">
        <v>8265</v>
      </c>
      <c r="Q3176" s="10">
        <f t="shared" si="198"/>
        <v>111.72500000000001</v>
      </c>
      <c r="R3176">
        <f t="shared" si="199"/>
        <v>148.96666666666667</v>
      </c>
      <c r="S3176" t="s">
        <v>8314</v>
      </c>
      <c r="T3176" t="s">
        <v>8315</v>
      </c>
    </row>
    <row r="3177" spans="1:20" ht="43.5" x14ac:dyDescent="0.3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 s="9">
        <f t="shared" si="196"/>
        <v>42261.875</v>
      </c>
      <c r="K3177">
        <v>1439530776</v>
      </c>
      <c r="L3177" s="12">
        <f t="shared" si="197"/>
        <v>42230.23583333334</v>
      </c>
      <c r="M3177" t="b">
        <v>0</v>
      </c>
      <c r="N3177">
        <v>33</v>
      </c>
      <c r="O3177" t="b">
        <v>1</v>
      </c>
      <c r="P3177" t="s">
        <v>8265</v>
      </c>
      <c r="Q3177" s="10">
        <f t="shared" si="198"/>
        <v>100.12570000000001</v>
      </c>
      <c r="R3177">
        <f t="shared" si="199"/>
        <v>606.82242424242418</v>
      </c>
      <c r="S3177" t="s">
        <v>8314</v>
      </c>
      <c r="T3177" t="s">
        <v>8315</v>
      </c>
    </row>
    <row r="3178" spans="1:20" ht="58" x14ac:dyDescent="0.3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 s="9">
        <f t="shared" si="196"/>
        <v>41942.937303240738</v>
      </c>
      <c r="K3178">
        <v>1409524183</v>
      </c>
      <c r="L3178" s="12">
        <f t="shared" si="197"/>
        <v>41882.937303240738</v>
      </c>
      <c r="M3178" t="b">
        <v>0</v>
      </c>
      <c r="N3178">
        <v>0</v>
      </c>
      <c r="O3178" t="b">
        <v>0</v>
      </c>
      <c r="P3178" t="s">
        <v>8267</v>
      </c>
      <c r="Q3178" s="10">
        <f t="shared" si="198"/>
        <v>0</v>
      </c>
      <c r="R3178" t="e">
        <f t="shared" si="199"/>
        <v>#DIV/0!</v>
      </c>
      <c r="S3178" t="s">
        <v>8314</v>
      </c>
      <c r="T3178" t="s">
        <v>8317</v>
      </c>
    </row>
    <row r="3179" spans="1:20" ht="43.5" x14ac:dyDescent="0.3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 s="9">
        <f t="shared" si="196"/>
        <v>42753.016180555554</v>
      </c>
      <c r="K3179">
        <v>1479514998</v>
      </c>
      <c r="L3179" s="12">
        <f t="shared" si="197"/>
        <v>42693.016180555554</v>
      </c>
      <c r="M3179" t="b">
        <v>0</v>
      </c>
      <c r="N3179">
        <v>3</v>
      </c>
      <c r="O3179" t="b">
        <v>0</v>
      </c>
      <c r="P3179" t="s">
        <v>8267</v>
      </c>
      <c r="Q3179" s="10">
        <f t="shared" si="198"/>
        <v>0.57499999999999996</v>
      </c>
      <c r="R3179">
        <f t="shared" si="199"/>
        <v>38.333333333333336</v>
      </c>
      <c r="S3179" t="s">
        <v>8314</v>
      </c>
      <c r="T3179" t="s">
        <v>8317</v>
      </c>
    </row>
    <row r="3180" spans="1:20" ht="58" x14ac:dyDescent="0.3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 s="9">
        <f t="shared" si="196"/>
        <v>41880.777905092589</v>
      </c>
      <c r="K3180">
        <v>1407177611</v>
      </c>
      <c r="L3180" s="12">
        <f t="shared" si="197"/>
        <v>41855.777905092589</v>
      </c>
      <c r="M3180" t="b">
        <v>0</v>
      </c>
      <c r="N3180">
        <v>26</v>
      </c>
      <c r="O3180" t="b">
        <v>0</v>
      </c>
      <c r="P3180" t="s">
        <v>8268</v>
      </c>
      <c r="Q3180" s="10">
        <f t="shared" si="198"/>
        <v>6.4850000000000003</v>
      </c>
      <c r="R3180">
        <f t="shared" si="199"/>
        <v>49.884615384615387</v>
      </c>
      <c r="S3180" t="s">
        <v>8314</v>
      </c>
      <c r="T3180" t="s">
        <v>8318</v>
      </c>
    </row>
    <row r="3181" spans="1:20" ht="29" x14ac:dyDescent="0.3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 s="9">
        <f t="shared" si="196"/>
        <v>41067.621527777781</v>
      </c>
      <c r="K3181">
        <v>1334783704</v>
      </c>
      <c r="L3181" s="12">
        <f t="shared" si="197"/>
        <v>41017.885462962964</v>
      </c>
      <c r="M3181" t="b">
        <v>1</v>
      </c>
      <c r="N3181">
        <v>220</v>
      </c>
      <c r="O3181" t="b">
        <v>1</v>
      </c>
      <c r="P3181" t="s">
        <v>8269</v>
      </c>
      <c r="Q3181" s="10">
        <f t="shared" si="198"/>
        <v>107.4</v>
      </c>
      <c r="R3181">
        <f t="shared" si="199"/>
        <v>97.63636363636364</v>
      </c>
      <c r="S3181" t="s">
        <v>8314</v>
      </c>
      <c r="T3181" t="s">
        <v>8319</v>
      </c>
    </row>
    <row r="3182" spans="1:20" ht="43.5" x14ac:dyDescent="0.3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 s="9">
        <f t="shared" si="196"/>
        <v>41223.073680555557</v>
      </c>
      <c r="K3182">
        <v>1349916366</v>
      </c>
      <c r="L3182" s="12">
        <f t="shared" si="197"/>
        <v>41193.032013888893</v>
      </c>
      <c r="M3182" t="b">
        <v>1</v>
      </c>
      <c r="N3182">
        <v>332</v>
      </c>
      <c r="O3182" t="b">
        <v>1</v>
      </c>
      <c r="P3182" t="s">
        <v>8269</v>
      </c>
      <c r="Q3182" s="10">
        <f t="shared" si="198"/>
        <v>108.395</v>
      </c>
      <c r="R3182">
        <f t="shared" si="199"/>
        <v>65.298192771084331</v>
      </c>
      <c r="S3182" t="s">
        <v>8314</v>
      </c>
      <c r="T3182" t="s">
        <v>8319</v>
      </c>
    </row>
    <row r="3183" spans="1:20" ht="43.5" x14ac:dyDescent="0.3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 s="9">
        <f t="shared" si="196"/>
        <v>42125.165972222225</v>
      </c>
      <c r="K3183">
        <v>1427390901</v>
      </c>
      <c r="L3183" s="12">
        <f t="shared" si="197"/>
        <v>42089.72802083334</v>
      </c>
      <c r="M3183" t="b">
        <v>1</v>
      </c>
      <c r="N3183">
        <v>142</v>
      </c>
      <c r="O3183" t="b">
        <v>1</v>
      </c>
      <c r="P3183" t="s">
        <v>8269</v>
      </c>
      <c r="Q3183" s="10">
        <f t="shared" si="198"/>
        <v>100.64</v>
      </c>
      <c r="R3183">
        <f t="shared" si="199"/>
        <v>141.74647887323943</v>
      </c>
      <c r="S3183" t="s">
        <v>8314</v>
      </c>
      <c r="T3183" t="s">
        <v>8319</v>
      </c>
    </row>
    <row r="3184" spans="1:20" ht="43.5" x14ac:dyDescent="0.3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 s="9">
        <f t="shared" si="196"/>
        <v>40909.332638888889</v>
      </c>
      <c r="K3184">
        <v>1321852592</v>
      </c>
      <c r="L3184" s="12">
        <f t="shared" si="197"/>
        <v>40868.219814814816</v>
      </c>
      <c r="M3184" t="b">
        <v>1</v>
      </c>
      <c r="N3184">
        <v>150</v>
      </c>
      <c r="O3184" t="b">
        <v>1</v>
      </c>
      <c r="P3184" t="s">
        <v>8269</v>
      </c>
      <c r="Q3184" s="10">
        <f t="shared" si="198"/>
        <v>104.10165000000001</v>
      </c>
      <c r="R3184">
        <f t="shared" si="199"/>
        <v>138.8022</v>
      </c>
      <c r="S3184" t="s">
        <v>8314</v>
      </c>
      <c r="T3184" t="s">
        <v>8319</v>
      </c>
    </row>
    <row r="3185" spans="1:20" ht="43.5" x14ac:dyDescent="0.3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 s="9">
        <f t="shared" si="196"/>
        <v>42360.958333333328</v>
      </c>
      <c r="K3185">
        <v>1448284433</v>
      </c>
      <c r="L3185" s="12">
        <f t="shared" si="197"/>
        <v>42331.551307870366</v>
      </c>
      <c r="M3185" t="b">
        <v>1</v>
      </c>
      <c r="N3185">
        <v>158</v>
      </c>
      <c r="O3185" t="b">
        <v>1</v>
      </c>
      <c r="P3185" t="s">
        <v>8269</v>
      </c>
      <c r="Q3185" s="10">
        <f t="shared" si="198"/>
        <v>106.58000000000001</v>
      </c>
      <c r="R3185">
        <f t="shared" si="199"/>
        <v>134.91139240506328</v>
      </c>
      <c r="S3185" t="s">
        <v>8314</v>
      </c>
      <c r="T3185" t="s">
        <v>8319</v>
      </c>
    </row>
    <row r="3186" spans="1:20" ht="43.5" x14ac:dyDescent="0.3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 s="9">
        <f t="shared" si="196"/>
        <v>42010.781793981485</v>
      </c>
      <c r="K3186">
        <v>1417977947</v>
      </c>
      <c r="L3186" s="12">
        <f t="shared" si="197"/>
        <v>41980.781793981485</v>
      </c>
      <c r="M3186" t="b">
        <v>0</v>
      </c>
      <c r="N3186">
        <v>383</v>
      </c>
      <c r="O3186" t="b">
        <v>1</v>
      </c>
      <c r="P3186" t="s">
        <v>8269</v>
      </c>
      <c r="Q3186" s="10">
        <f t="shared" si="198"/>
        <v>112.105</v>
      </c>
      <c r="R3186">
        <f t="shared" si="199"/>
        <v>58.540469973890339</v>
      </c>
      <c r="S3186" t="s">
        <v>8314</v>
      </c>
      <c r="T3186" t="s">
        <v>8319</v>
      </c>
    </row>
    <row r="3187" spans="1:20" ht="43.5" x14ac:dyDescent="0.3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 s="9">
        <f t="shared" si="196"/>
        <v>40895.040972222225</v>
      </c>
      <c r="K3187">
        <v>1321578051</v>
      </c>
      <c r="L3187" s="12">
        <f t="shared" si="197"/>
        <v>40865.042256944449</v>
      </c>
      <c r="M3187" t="b">
        <v>0</v>
      </c>
      <c r="N3187">
        <v>193</v>
      </c>
      <c r="O3187" t="b">
        <v>1</v>
      </c>
      <c r="P3187" t="s">
        <v>8269</v>
      </c>
      <c r="Q3187" s="10">
        <f t="shared" si="198"/>
        <v>100.61</v>
      </c>
      <c r="R3187">
        <f t="shared" si="199"/>
        <v>104.25906735751295</v>
      </c>
      <c r="S3187" t="s">
        <v>8314</v>
      </c>
      <c r="T3187" t="s">
        <v>8319</v>
      </c>
    </row>
    <row r="3188" spans="1:20" ht="58" x14ac:dyDescent="0.3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 s="9">
        <f t="shared" si="196"/>
        <v>42718.5</v>
      </c>
      <c r="K3188">
        <v>1479070867</v>
      </c>
      <c r="L3188" s="12">
        <f t="shared" si="197"/>
        <v>42687.875775462962</v>
      </c>
      <c r="M3188" t="b">
        <v>0</v>
      </c>
      <c r="N3188">
        <v>95</v>
      </c>
      <c r="O3188" t="b">
        <v>1</v>
      </c>
      <c r="P3188" t="s">
        <v>8269</v>
      </c>
      <c r="Q3188" s="10">
        <f t="shared" si="198"/>
        <v>106.80499999999999</v>
      </c>
      <c r="R3188">
        <f t="shared" si="199"/>
        <v>224.85263157894738</v>
      </c>
      <c r="S3188" t="s">
        <v>8314</v>
      </c>
      <c r="T3188" t="s">
        <v>8319</v>
      </c>
    </row>
    <row r="3189" spans="1:20" ht="43.5" x14ac:dyDescent="0.3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 s="9">
        <f t="shared" si="196"/>
        <v>41430.92627314815</v>
      </c>
      <c r="K3189">
        <v>1367878430</v>
      </c>
      <c r="L3189" s="12">
        <f t="shared" si="197"/>
        <v>41400.92627314815</v>
      </c>
      <c r="M3189" t="b">
        <v>0</v>
      </c>
      <c r="N3189">
        <v>13</v>
      </c>
      <c r="O3189" t="b">
        <v>0</v>
      </c>
      <c r="P3189" t="s">
        <v>8270</v>
      </c>
      <c r="Q3189" s="10">
        <f t="shared" si="198"/>
        <v>0.76500000000000001</v>
      </c>
      <c r="R3189">
        <f t="shared" si="199"/>
        <v>11.76923076923077</v>
      </c>
      <c r="S3189" t="s">
        <v>8314</v>
      </c>
      <c r="T3189" t="s">
        <v>8320</v>
      </c>
    </row>
    <row r="3190" spans="1:20" ht="43.5" x14ac:dyDescent="0.3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 s="9">
        <f t="shared" si="196"/>
        <v>42326.302754629629</v>
      </c>
      <c r="K3190">
        <v>1445235358</v>
      </c>
      <c r="L3190" s="12">
        <f t="shared" si="197"/>
        <v>42296.261087962965</v>
      </c>
      <c r="M3190" t="b">
        <v>0</v>
      </c>
      <c r="N3190">
        <v>11</v>
      </c>
      <c r="O3190" t="b">
        <v>0</v>
      </c>
      <c r="P3190" t="s">
        <v>8270</v>
      </c>
      <c r="Q3190" s="10">
        <f t="shared" si="198"/>
        <v>9.379999999999999</v>
      </c>
      <c r="R3190">
        <f t="shared" si="199"/>
        <v>170.54545454545453</v>
      </c>
      <c r="S3190" t="s">
        <v>8314</v>
      </c>
      <c r="T3190" t="s">
        <v>8320</v>
      </c>
    </row>
    <row r="3191" spans="1:20" ht="43.5" x14ac:dyDescent="0.3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 s="9">
        <f t="shared" si="196"/>
        <v>41664.715173611112</v>
      </c>
      <c r="K3191">
        <v>1388077791</v>
      </c>
      <c r="L3191" s="12">
        <f t="shared" si="197"/>
        <v>41634.715173611112</v>
      </c>
      <c r="M3191" t="b">
        <v>0</v>
      </c>
      <c r="N3191">
        <v>0</v>
      </c>
      <c r="O3191" t="b">
        <v>0</v>
      </c>
      <c r="P3191" t="s">
        <v>8270</v>
      </c>
      <c r="Q3191" s="10">
        <f t="shared" si="198"/>
        <v>0</v>
      </c>
      <c r="R3191" t="e">
        <f t="shared" si="199"/>
        <v>#DIV/0!</v>
      </c>
      <c r="S3191" t="s">
        <v>8314</v>
      </c>
      <c r="T3191" t="s">
        <v>8320</v>
      </c>
    </row>
    <row r="3192" spans="1:20" ht="43.5" x14ac:dyDescent="0.3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 s="9">
        <f t="shared" si="196"/>
        <v>41867.767500000002</v>
      </c>
      <c r="K3192">
        <v>1405621512</v>
      </c>
      <c r="L3192" s="12">
        <f t="shared" si="197"/>
        <v>41837.767500000002</v>
      </c>
      <c r="M3192" t="b">
        <v>0</v>
      </c>
      <c r="N3192">
        <v>0</v>
      </c>
      <c r="O3192" t="b">
        <v>0</v>
      </c>
      <c r="P3192" t="s">
        <v>8270</v>
      </c>
      <c r="Q3192" s="10">
        <f t="shared" si="198"/>
        <v>0</v>
      </c>
      <c r="R3192" t="e">
        <f t="shared" si="199"/>
        <v>#DIV/0!</v>
      </c>
      <c r="S3192" t="s">
        <v>8314</v>
      </c>
      <c r="T3192" t="s">
        <v>8320</v>
      </c>
    </row>
    <row r="3193" spans="1:20" ht="58" x14ac:dyDescent="0.3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 s="9">
        <f t="shared" si="196"/>
        <v>41180.679791666669</v>
      </c>
      <c r="K3193">
        <v>1344961134</v>
      </c>
      <c r="L3193" s="12">
        <f t="shared" si="197"/>
        <v>41135.679791666669</v>
      </c>
      <c r="M3193" t="b">
        <v>0</v>
      </c>
      <c r="N3193">
        <v>39</v>
      </c>
      <c r="O3193" t="b">
        <v>0</v>
      </c>
      <c r="P3193" t="s">
        <v>8270</v>
      </c>
      <c r="Q3193" s="10">
        <f t="shared" si="198"/>
        <v>21.574999999999999</v>
      </c>
      <c r="R3193">
        <f t="shared" si="199"/>
        <v>110.64102564102564</v>
      </c>
      <c r="S3193" t="s">
        <v>8314</v>
      </c>
      <c r="T3193" t="s">
        <v>8320</v>
      </c>
    </row>
    <row r="3194" spans="1:20" ht="58" x14ac:dyDescent="0.3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 s="9">
        <f t="shared" si="196"/>
        <v>41823.125</v>
      </c>
      <c r="K3194">
        <v>1402343765</v>
      </c>
      <c r="L3194" s="12">
        <f t="shared" si="197"/>
        <v>41799.830613425926</v>
      </c>
      <c r="M3194" t="b">
        <v>0</v>
      </c>
      <c r="N3194">
        <v>3</v>
      </c>
      <c r="O3194" t="b">
        <v>0</v>
      </c>
      <c r="P3194" t="s">
        <v>8270</v>
      </c>
      <c r="Q3194" s="10">
        <f t="shared" si="198"/>
        <v>0.155</v>
      </c>
      <c r="R3194">
        <f t="shared" si="199"/>
        <v>10.333333333333334</v>
      </c>
      <c r="S3194" t="s">
        <v>8314</v>
      </c>
      <c r="T3194" t="s">
        <v>8320</v>
      </c>
    </row>
    <row r="3195" spans="1:20" ht="58" x14ac:dyDescent="0.3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 s="9">
        <f t="shared" si="196"/>
        <v>40098.874305555553</v>
      </c>
      <c r="K3195">
        <v>1250630968</v>
      </c>
      <c r="L3195" s="12">
        <f t="shared" si="197"/>
        <v>40043.895462962959</v>
      </c>
      <c r="M3195" t="b">
        <v>0</v>
      </c>
      <c r="N3195">
        <v>26</v>
      </c>
      <c r="O3195" t="b">
        <v>0</v>
      </c>
      <c r="P3195" t="s">
        <v>8270</v>
      </c>
      <c r="Q3195" s="10">
        <f t="shared" si="198"/>
        <v>9.5500000000000007</v>
      </c>
      <c r="R3195">
        <f t="shared" si="199"/>
        <v>73.461538461538467</v>
      </c>
      <c r="S3195" t="s">
        <v>8314</v>
      </c>
      <c r="T3195" t="s">
        <v>8320</v>
      </c>
    </row>
    <row r="3196" spans="1:20" ht="58" x14ac:dyDescent="0.3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 s="9">
        <f t="shared" si="196"/>
        <v>40986.511863425927</v>
      </c>
      <c r="K3196">
        <v>1329484625</v>
      </c>
      <c r="L3196" s="12">
        <f t="shared" si="197"/>
        <v>40956.553530092591</v>
      </c>
      <c r="M3196" t="b">
        <v>0</v>
      </c>
      <c r="N3196">
        <v>4</v>
      </c>
      <c r="O3196" t="b">
        <v>0</v>
      </c>
      <c r="P3196" t="s">
        <v>8270</v>
      </c>
      <c r="Q3196" s="10">
        <f t="shared" si="198"/>
        <v>1.1499999999999999</v>
      </c>
      <c r="R3196">
        <f t="shared" si="199"/>
        <v>57.5</v>
      </c>
      <c r="S3196" t="s">
        <v>8314</v>
      </c>
      <c r="T3196" t="s">
        <v>8320</v>
      </c>
    </row>
    <row r="3197" spans="1:20" ht="43.5" x14ac:dyDescent="0.3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 s="9">
        <f t="shared" si="196"/>
        <v>41201.958993055552</v>
      </c>
      <c r="K3197">
        <v>1346799657</v>
      </c>
      <c r="L3197" s="12">
        <f t="shared" si="197"/>
        <v>41156.958993055552</v>
      </c>
      <c r="M3197" t="b">
        <v>0</v>
      </c>
      <c r="N3197">
        <v>10</v>
      </c>
      <c r="O3197" t="b">
        <v>0</v>
      </c>
      <c r="P3197" t="s">
        <v>8270</v>
      </c>
      <c r="Q3197" s="10">
        <f t="shared" si="198"/>
        <v>3.2</v>
      </c>
      <c r="R3197">
        <f t="shared" si="199"/>
        <v>64</v>
      </c>
      <c r="S3197" t="s">
        <v>8314</v>
      </c>
      <c r="T3197" t="s">
        <v>8320</v>
      </c>
    </row>
    <row r="3198" spans="1:20" ht="43.5" x14ac:dyDescent="0.3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 s="9">
        <f t="shared" si="196"/>
        <v>42676.896898148145</v>
      </c>
      <c r="K3198">
        <v>1475530292</v>
      </c>
      <c r="L3198" s="12">
        <f t="shared" si="197"/>
        <v>42646.896898148145</v>
      </c>
      <c r="M3198" t="b">
        <v>0</v>
      </c>
      <c r="N3198">
        <v>2</v>
      </c>
      <c r="O3198" t="b">
        <v>0</v>
      </c>
      <c r="P3198" t="s">
        <v>8272</v>
      </c>
      <c r="Q3198" s="10">
        <f t="shared" si="198"/>
        <v>0.03</v>
      </c>
      <c r="R3198">
        <f t="shared" si="199"/>
        <v>3</v>
      </c>
      <c r="S3198" t="s">
        <v>8323</v>
      </c>
      <c r="T3198" t="s">
        <v>8324</v>
      </c>
    </row>
    <row r="3199" spans="1:20" ht="43.5" x14ac:dyDescent="0.3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 s="9">
        <f t="shared" si="196"/>
        <v>42333.700983796298</v>
      </c>
      <c r="K3199">
        <v>1445874565</v>
      </c>
      <c r="L3199" s="12">
        <f t="shared" si="197"/>
        <v>42303.659317129626</v>
      </c>
      <c r="M3199" t="b">
        <v>0</v>
      </c>
      <c r="N3199">
        <v>0</v>
      </c>
      <c r="O3199" t="b">
        <v>0</v>
      </c>
      <c r="P3199" t="s">
        <v>8272</v>
      </c>
      <c r="Q3199" s="10">
        <f t="shared" si="198"/>
        <v>0</v>
      </c>
      <c r="R3199" t="e">
        <f t="shared" si="199"/>
        <v>#DIV/0!</v>
      </c>
      <c r="S3199" t="s">
        <v>8323</v>
      </c>
      <c r="T3199" t="s">
        <v>8324</v>
      </c>
    </row>
    <row r="3200" spans="1:20" ht="43.5" x14ac:dyDescent="0.3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 s="9">
        <f t="shared" si="196"/>
        <v>42235.651319444441</v>
      </c>
      <c r="K3200">
        <v>1436888274</v>
      </c>
      <c r="L3200" s="12">
        <f t="shared" si="197"/>
        <v>42199.651319444441</v>
      </c>
      <c r="M3200" t="b">
        <v>0</v>
      </c>
      <c r="N3200">
        <v>2174</v>
      </c>
      <c r="O3200" t="b">
        <v>1</v>
      </c>
      <c r="P3200" t="s">
        <v>8273</v>
      </c>
      <c r="Q3200" s="10">
        <f t="shared" si="198"/>
        <v>1460.4850000000001</v>
      </c>
      <c r="R3200">
        <f t="shared" si="199"/>
        <v>134.3592456301748</v>
      </c>
      <c r="S3200" t="s">
        <v>8323</v>
      </c>
      <c r="T3200" t="s">
        <v>8325</v>
      </c>
    </row>
    <row r="3201" spans="1:20" ht="58" x14ac:dyDescent="0.3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 s="9">
        <f t="shared" si="196"/>
        <v>42292.104780092588</v>
      </c>
      <c r="K3201">
        <v>1442284253</v>
      </c>
      <c r="L3201" s="12">
        <f t="shared" si="197"/>
        <v>42262.104780092588</v>
      </c>
      <c r="M3201" t="b">
        <v>0</v>
      </c>
      <c r="N3201">
        <v>36</v>
      </c>
      <c r="O3201" t="b">
        <v>0</v>
      </c>
      <c r="P3201" t="s">
        <v>8273</v>
      </c>
      <c r="Q3201" s="10">
        <f t="shared" si="198"/>
        <v>72.989999999999995</v>
      </c>
      <c r="R3201">
        <f t="shared" si="199"/>
        <v>405.5</v>
      </c>
      <c r="S3201" t="s">
        <v>8323</v>
      </c>
      <c r="T3201" t="s">
        <v>8325</v>
      </c>
    </row>
    <row r="3202" spans="1:20" ht="29" x14ac:dyDescent="0.3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 s="9">
        <f t="shared" ref="J3202:J3265" si="200">(((I3202/60)/60)/24)+DATE(1970,1,1)</f>
        <v>42622.25</v>
      </c>
      <c r="K3202">
        <v>1469718841</v>
      </c>
      <c r="L3202" s="12">
        <f t="shared" ref="L3202:L3265" si="201">(((K3202/60)/60)/24)+DATE(1970,1,1)</f>
        <v>42579.634733796294</v>
      </c>
      <c r="M3202" t="b">
        <v>0</v>
      </c>
      <c r="N3202">
        <v>34</v>
      </c>
      <c r="O3202" t="b">
        <v>0</v>
      </c>
      <c r="P3202" t="s">
        <v>8273</v>
      </c>
      <c r="Q3202" s="10">
        <f t="shared" ref="Q3202:Q3265" si="202">(E3202/D3202)*100</f>
        <v>12.34</v>
      </c>
      <c r="R3202">
        <f t="shared" ref="R3202:R3265" si="203">E3202/N3202</f>
        <v>72.588235294117652</v>
      </c>
      <c r="S3202" t="s">
        <v>8323</v>
      </c>
      <c r="T3202" t="s">
        <v>8325</v>
      </c>
    </row>
    <row r="3203" spans="1:20" ht="43.5" x14ac:dyDescent="0.3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 s="9">
        <f t="shared" si="200"/>
        <v>42726.37572916667</v>
      </c>
      <c r="K3203">
        <v>1479805263</v>
      </c>
      <c r="L3203" s="12">
        <f t="shared" si="201"/>
        <v>42696.37572916667</v>
      </c>
      <c r="M3203" t="b">
        <v>0</v>
      </c>
      <c r="N3203">
        <v>201</v>
      </c>
      <c r="O3203" t="b">
        <v>0</v>
      </c>
      <c r="P3203" t="s">
        <v>8273</v>
      </c>
      <c r="Q3203" s="10">
        <f t="shared" si="202"/>
        <v>6.5299999999999994</v>
      </c>
      <c r="R3203">
        <f t="shared" si="203"/>
        <v>6.4975124378109452</v>
      </c>
      <c r="S3203" t="s">
        <v>8323</v>
      </c>
      <c r="T3203" t="s">
        <v>8325</v>
      </c>
    </row>
    <row r="3204" spans="1:20" ht="43.5" x14ac:dyDescent="0.3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 s="9">
        <f t="shared" si="200"/>
        <v>42351.626296296294</v>
      </c>
      <c r="K3204">
        <v>1447426912</v>
      </c>
      <c r="L3204" s="12">
        <f t="shared" si="201"/>
        <v>42321.626296296294</v>
      </c>
      <c r="M3204" t="b">
        <v>0</v>
      </c>
      <c r="N3204">
        <v>140</v>
      </c>
      <c r="O3204" t="b">
        <v>1</v>
      </c>
      <c r="P3204" t="s">
        <v>8274</v>
      </c>
      <c r="Q3204" s="10">
        <f t="shared" si="202"/>
        <v>100.35000000000001</v>
      </c>
      <c r="R3204">
        <f t="shared" si="203"/>
        <v>143.35714285714286</v>
      </c>
      <c r="S3204" t="s">
        <v>8326</v>
      </c>
      <c r="T3204" t="s">
        <v>8327</v>
      </c>
    </row>
    <row r="3205" spans="1:20" ht="29" x14ac:dyDescent="0.3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 s="9">
        <f t="shared" si="200"/>
        <v>40884.745266203703</v>
      </c>
      <c r="K3205">
        <v>1320688391</v>
      </c>
      <c r="L3205" s="12">
        <f t="shared" si="201"/>
        <v>40854.745266203703</v>
      </c>
      <c r="M3205" t="b">
        <v>0</v>
      </c>
      <c r="N3205">
        <v>265</v>
      </c>
      <c r="O3205" t="b">
        <v>1</v>
      </c>
      <c r="P3205" t="s">
        <v>8274</v>
      </c>
      <c r="Q3205" s="10">
        <f t="shared" si="202"/>
        <v>132.19</v>
      </c>
      <c r="R3205">
        <f t="shared" si="203"/>
        <v>99.766037735849054</v>
      </c>
      <c r="S3205" t="s">
        <v>8326</v>
      </c>
      <c r="T3205" t="s">
        <v>8327</v>
      </c>
    </row>
    <row r="3206" spans="1:20" ht="43.5" x14ac:dyDescent="0.3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 s="9">
        <f t="shared" si="200"/>
        <v>41518.022256944445</v>
      </c>
      <c r="K3206">
        <v>1375403523</v>
      </c>
      <c r="L3206" s="12">
        <f t="shared" si="201"/>
        <v>41488.022256944445</v>
      </c>
      <c r="M3206" t="b">
        <v>0</v>
      </c>
      <c r="N3206">
        <v>5</v>
      </c>
      <c r="O3206" t="b">
        <v>0</v>
      </c>
      <c r="P3206" t="s">
        <v>8278</v>
      </c>
      <c r="Q3206" s="10">
        <f t="shared" si="202"/>
        <v>0.31</v>
      </c>
      <c r="R3206">
        <f t="shared" si="203"/>
        <v>12.4</v>
      </c>
      <c r="S3206" t="s">
        <v>8329</v>
      </c>
      <c r="T3206" t="s">
        <v>8332</v>
      </c>
    </row>
    <row r="3207" spans="1:20" ht="43.5" x14ac:dyDescent="0.3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 s="9">
        <f t="shared" si="200"/>
        <v>42526.981597222228</v>
      </c>
      <c r="K3207">
        <v>1462577610</v>
      </c>
      <c r="L3207" s="12">
        <f t="shared" si="201"/>
        <v>42496.981597222228</v>
      </c>
      <c r="M3207" t="b">
        <v>0</v>
      </c>
      <c r="N3207">
        <v>53</v>
      </c>
      <c r="O3207" t="b">
        <v>0</v>
      </c>
      <c r="P3207" t="s">
        <v>8279</v>
      </c>
      <c r="Q3207" s="10">
        <f t="shared" si="202"/>
        <v>39.17</v>
      </c>
      <c r="R3207">
        <f t="shared" si="203"/>
        <v>147.81132075471697</v>
      </c>
      <c r="S3207" t="s">
        <v>8329</v>
      </c>
      <c r="T3207" t="s">
        <v>8333</v>
      </c>
    </row>
    <row r="3208" spans="1:20" x14ac:dyDescent="0.3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 s="9">
        <f t="shared" si="200"/>
        <v>41262.641724537039</v>
      </c>
      <c r="K3208">
        <v>1352906645</v>
      </c>
      <c r="L3208" s="12">
        <f t="shared" si="201"/>
        <v>41227.641724537039</v>
      </c>
      <c r="M3208" t="b">
        <v>0</v>
      </c>
      <c r="N3208">
        <v>1</v>
      </c>
      <c r="O3208" t="b">
        <v>0</v>
      </c>
      <c r="P3208" t="s">
        <v>8278</v>
      </c>
      <c r="Q3208" s="10">
        <f t="shared" si="202"/>
        <v>0.5</v>
      </c>
      <c r="R3208">
        <f t="shared" si="203"/>
        <v>100</v>
      </c>
      <c r="S3208" t="s">
        <v>8329</v>
      </c>
      <c r="T3208" t="s">
        <v>8332</v>
      </c>
    </row>
    <row r="3209" spans="1:20" ht="29" x14ac:dyDescent="0.3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 s="9">
        <f t="shared" si="200"/>
        <v>41043.822858796295</v>
      </c>
      <c r="K3209">
        <v>1334432695</v>
      </c>
      <c r="L3209" s="12">
        <f t="shared" si="201"/>
        <v>41013.822858796295</v>
      </c>
      <c r="M3209" t="b">
        <v>0</v>
      </c>
      <c r="N3209">
        <v>0</v>
      </c>
      <c r="O3209" t="b">
        <v>0</v>
      </c>
      <c r="P3209" t="s">
        <v>8278</v>
      </c>
      <c r="Q3209" s="10">
        <f t="shared" si="202"/>
        <v>0</v>
      </c>
      <c r="R3209" t="e">
        <f t="shared" si="203"/>
        <v>#DIV/0!</v>
      </c>
      <c r="S3209" t="s">
        <v>8329</v>
      </c>
      <c r="T3209" t="s">
        <v>8332</v>
      </c>
    </row>
    <row r="3210" spans="1:20" ht="43.5" x14ac:dyDescent="0.3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 s="9">
        <f t="shared" si="200"/>
        <v>42421.043703703705</v>
      </c>
      <c r="K3210">
        <v>1450832576</v>
      </c>
      <c r="L3210" s="12">
        <f t="shared" si="201"/>
        <v>42361.043703703705</v>
      </c>
      <c r="M3210" t="b">
        <v>0</v>
      </c>
      <c r="N3210">
        <v>7</v>
      </c>
      <c r="O3210" t="b">
        <v>0</v>
      </c>
      <c r="P3210" t="s">
        <v>8273</v>
      </c>
      <c r="Q3210" s="10">
        <f t="shared" si="202"/>
        <v>1.365</v>
      </c>
      <c r="R3210">
        <f t="shared" si="203"/>
        <v>39</v>
      </c>
      <c r="S3210" t="s">
        <v>8323</v>
      </c>
      <c r="T3210" t="s">
        <v>8325</v>
      </c>
    </row>
    <row r="3211" spans="1:20" ht="43.5" x14ac:dyDescent="0.3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 s="9">
        <f t="shared" si="200"/>
        <v>42482.21266203704</v>
      </c>
      <c r="K3211">
        <v>1456121174</v>
      </c>
      <c r="L3211" s="12">
        <f t="shared" si="201"/>
        <v>42422.254328703704</v>
      </c>
      <c r="M3211" t="b">
        <v>0</v>
      </c>
      <c r="N3211">
        <v>81</v>
      </c>
      <c r="O3211" t="b">
        <v>0</v>
      </c>
      <c r="P3211" t="s">
        <v>8273</v>
      </c>
      <c r="Q3211" s="10">
        <f t="shared" si="202"/>
        <v>17.810000000000002</v>
      </c>
      <c r="R3211">
        <f t="shared" si="203"/>
        <v>43.97530864197531</v>
      </c>
      <c r="S3211" t="s">
        <v>8323</v>
      </c>
      <c r="T3211" t="s">
        <v>8325</v>
      </c>
    </row>
    <row r="3212" spans="1:20" ht="43.5" x14ac:dyDescent="0.3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 s="9">
        <f t="shared" si="200"/>
        <v>41886.290972222225</v>
      </c>
      <c r="K3212">
        <v>1407271598</v>
      </c>
      <c r="L3212" s="12">
        <f t="shared" si="201"/>
        <v>41856.865717592591</v>
      </c>
      <c r="M3212" t="b">
        <v>0</v>
      </c>
      <c r="N3212">
        <v>45</v>
      </c>
      <c r="O3212" t="b">
        <v>0</v>
      </c>
      <c r="P3212" t="s">
        <v>8273</v>
      </c>
      <c r="Q3212" s="10">
        <f t="shared" si="202"/>
        <v>34.625</v>
      </c>
      <c r="R3212">
        <f t="shared" si="203"/>
        <v>153.88888888888889</v>
      </c>
      <c r="S3212" t="s">
        <v>8323</v>
      </c>
      <c r="T3212" t="s">
        <v>8325</v>
      </c>
    </row>
    <row r="3213" spans="1:20" ht="58" x14ac:dyDescent="0.3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 s="9">
        <f t="shared" si="200"/>
        <v>42317.056631944448</v>
      </c>
      <c r="K3213">
        <v>1441844493</v>
      </c>
      <c r="L3213" s="12">
        <f t="shared" si="201"/>
        <v>42257.014965277776</v>
      </c>
      <c r="M3213" t="b">
        <v>0</v>
      </c>
      <c r="N3213">
        <v>8</v>
      </c>
      <c r="O3213" t="b">
        <v>0</v>
      </c>
      <c r="P3213" t="s">
        <v>8273</v>
      </c>
      <c r="Q3213" s="10">
        <f t="shared" si="202"/>
        <v>2.0549999999999997</v>
      </c>
      <c r="R3213">
        <f t="shared" si="203"/>
        <v>51.375</v>
      </c>
      <c r="S3213" t="s">
        <v>8323</v>
      </c>
      <c r="T3213" t="s">
        <v>8325</v>
      </c>
    </row>
    <row r="3214" spans="1:20" ht="58" x14ac:dyDescent="0.3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 s="9">
        <f t="shared" si="200"/>
        <v>42379</v>
      </c>
      <c r="K3214">
        <v>1447698300</v>
      </c>
      <c r="L3214" s="12">
        <f t="shared" si="201"/>
        <v>42324.767361111109</v>
      </c>
      <c r="M3214" t="b">
        <v>0</v>
      </c>
      <c r="N3214">
        <v>23</v>
      </c>
      <c r="O3214" t="b">
        <v>0</v>
      </c>
      <c r="P3214" t="s">
        <v>8273</v>
      </c>
      <c r="Q3214" s="10">
        <f t="shared" si="202"/>
        <v>12.75</v>
      </c>
      <c r="R3214">
        <f t="shared" si="203"/>
        <v>110.8695652173913</v>
      </c>
      <c r="S3214" t="s">
        <v>8323</v>
      </c>
      <c r="T3214" t="s">
        <v>8325</v>
      </c>
    </row>
    <row r="3215" spans="1:20" ht="43.5" x14ac:dyDescent="0.3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 s="9">
        <f t="shared" si="200"/>
        <v>42810.667372685188</v>
      </c>
      <c r="K3215">
        <v>1487091661</v>
      </c>
      <c r="L3215" s="12">
        <f t="shared" si="201"/>
        <v>42780.709039351852</v>
      </c>
      <c r="M3215" t="b">
        <v>0</v>
      </c>
      <c r="N3215">
        <v>15</v>
      </c>
      <c r="O3215" t="b">
        <v>0</v>
      </c>
      <c r="P3215" t="s">
        <v>8273</v>
      </c>
      <c r="Q3215" s="10">
        <f t="shared" si="202"/>
        <v>16.055</v>
      </c>
      <c r="R3215">
        <f t="shared" si="203"/>
        <v>214.06666666666666</v>
      </c>
      <c r="S3215" t="s">
        <v>8323</v>
      </c>
      <c r="T3215" t="s">
        <v>8325</v>
      </c>
    </row>
    <row r="3216" spans="1:20" ht="43.5" x14ac:dyDescent="0.3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 s="9">
        <f t="shared" si="200"/>
        <v>41991.898090277777</v>
      </c>
      <c r="K3216">
        <v>1415050395</v>
      </c>
      <c r="L3216" s="12">
        <f t="shared" si="201"/>
        <v>41946.898090277777</v>
      </c>
      <c r="M3216" t="b">
        <v>0</v>
      </c>
      <c r="N3216">
        <v>1</v>
      </c>
      <c r="O3216" t="b">
        <v>0</v>
      </c>
      <c r="P3216" t="s">
        <v>8273</v>
      </c>
      <c r="Q3216" s="10">
        <f t="shared" si="202"/>
        <v>0.375</v>
      </c>
      <c r="R3216">
        <f t="shared" si="203"/>
        <v>75</v>
      </c>
      <c r="S3216" t="s">
        <v>8323</v>
      </c>
      <c r="T3216" t="s">
        <v>8325</v>
      </c>
    </row>
    <row r="3217" spans="1:20" ht="43.5" x14ac:dyDescent="0.3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 s="9">
        <f t="shared" si="200"/>
        <v>42565.492280092592</v>
      </c>
      <c r="K3217">
        <v>1465904933</v>
      </c>
      <c r="L3217" s="12">
        <f t="shared" si="201"/>
        <v>42535.492280092592</v>
      </c>
      <c r="M3217" t="b">
        <v>0</v>
      </c>
      <c r="N3217">
        <v>7</v>
      </c>
      <c r="O3217" t="b">
        <v>0</v>
      </c>
      <c r="P3217" t="s">
        <v>8273</v>
      </c>
      <c r="Q3217" s="10">
        <f t="shared" si="202"/>
        <v>3.105</v>
      </c>
      <c r="R3217">
        <f t="shared" si="203"/>
        <v>88.714285714285708</v>
      </c>
      <c r="S3217" t="s">
        <v>8323</v>
      </c>
      <c r="T3217" t="s">
        <v>8325</v>
      </c>
    </row>
    <row r="3218" spans="1:20" ht="43.5" x14ac:dyDescent="0.3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 s="9">
        <f t="shared" si="200"/>
        <v>42400.580590277779</v>
      </c>
      <c r="K3218">
        <v>1451656563</v>
      </c>
      <c r="L3218" s="12">
        <f t="shared" si="201"/>
        <v>42370.580590277779</v>
      </c>
      <c r="M3218" t="b">
        <v>1</v>
      </c>
      <c r="N3218">
        <v>61</v>
      </c>
      <c r="O3218" t="b">
        <v>1</v>
      </c>
      <c r="P3218" t="s">
        <v>8280</v>
      </c>
      <c r="Q3218" s="10">
        <f t="shared" si="202"/>
        <v>118.63774999999998</v>
      </c>
      <c r="R3218">
        <f t="shared" si="203"/>
        <v>388.9762295081967</v>
      </c>
      <c r="S3218" t="s">
        <v>8329</v>
      </c>
      <c r="T3218" t="s">
        <v>8334</v>
      </c>
    </row>
    <row r="3219" spans="1:20" ht="43.5" x14ac:dyDescent="0.3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 s="9">
        <f t="shared" si="200"/>
        <v>41770.138113425928</v>
      </c>
      <c r="K3219">
        <v>1397186333</v>
      </c>
      <c r="L3219" s="12">
        <f t="shared" si="201"/>
        <v>41740.138113425928</v>
      </c>
      <c r="M3219" t="b">
        <v>0</v>
      </c>
      <c r="N3219">
        <v>98</v>
      </c>
      <c r="O3219" t="b">
        <v>0</v>
      </c>
      <c r="P3219" t="s">
        <v>8282</v>
      </c>
      <c r="Q3219" s="10">
        <f t="shared" si="202"/>
        <v>9.1050000000000004</v>
      </c>
      <c r="R3219">
        <f t="shared" si="203"/>
        <v>18.581632653061224</v>
      </c>
      <c r="S3219" t="s">
        <v>8337</v>
      </c>
      <c r="T3219" t="s">
        <v>8338</v>
      </c>
    </row>
    <row r="3220" spans="1:20" ht="43.5" x14ac:dyDescent="0.3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 s="9">
        <f t="shared" si="200"/>
        <v>42526.264965277776</v>
      </c>
      <c r="K3220">
        <v>1462515693</v>
      </c>
      <c r="L3220" s="12">
        <f t="shared" si="201"/>
        <v>42496.264965277776</v>
      </c>
      <c r="M3220" t="b">
        <v>0</v>
      </c>
      <c r="N3220">
        <v>2</v>
      </c>
      <c r="O3220" t="b">
        <v>0</v>
      </c>
      <c r="P3220" t="s">
        <v>8283</v>
      </c>
      <c r="Q3220" s="10">
        <f t="shared" si="202"/>
        <v>0.105</v>
      </c>
      <c r="R3220">
        <f t="shared" si="203"/>
        <v>10.5</v>
      </c>
      <c r="S3220" t="s">
        <v>8337</v>
      </c>
      <c r="T3220" t="s">
        <v>8339</v>
      </c>
    </row>
    <row r="3221" spans="1:20" ht="43.5" x14ac:dyDescent="0.3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 s="9">
        <f t="shared" si="200"/>
        <v>42200.728460648148</v>
      </c>
      <c r="K3221">
        <v>1434389339</v>
      </c>
      <c r="L3221" s="12">
        <f t="shared" si="201"/>
        <v>42170.728460648148</v>
      </c>
      <c r="M3221" t="b">
        <v>0</v>
      </c>
      <c r="N3221">
        <v>9</v>
      </c>
      <c r="O3221" t="b">
        <v>0</v>
      </c>
      <c r="P3221" t="s">
        <v>8284</v>
      </c>
      <c r="Q3221" s="10">
        <f t="shared" si="202"/>
        <v>2.9250000000000003</v>
      </c>
      <c r="R3221">
        <f t="shared" si="203"/>
        <v>65</v>
      </c>
      <c r="S3221" t="s">
        <v>8340</v>
      </c>
      <c r="T3221" t="s">
        <v>8341</v>
      </c>
    </row>
    <row r="3222" spans="1:20" ht="29" x14ac:dyDescent="0.3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 s="9">
        <f t="shared" si="200"/>
        <v>42155.875</v>
      </c>
      <c r="K3222">
        <v>1431124572</v>
      </c>
      <c r="L3222" s="12">
        <f t="shared" si="201"/>
        <v>42132.941805555558</v>
      </c>
      <c r="M3222" t="b">
        <v>0</v>
      </c>
      <c r="N3222">
        <v>103</v>
      </c>
      <c r="O3222" t="b">
        <v>1</v>
      </c>
      <c r="P3222" t="s">
        <v>8285</v>
      </c>
      <c r="Q3222" s="10">
        <f t="shared" si="202"/>
        <v>254.31499999999997</v>
      </c>
      <c r="R3222">
        <f t="shared" si="203"/>
        <v>493.81553398058253</v>
      </c>
      <c r="S3222" t="s">
        <v>8342</v>
      </c>
      <c r="T3222" t="s">
        <v>8343</v>
      </c>
    </row>
    <row r="3223" spans="1:20" ht="43.5" x14ac:dyDescent="0.3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 s="9">
        <f t="shared" si="200"/>
        <v>42491.747199074074</v>
      </c>
      <c r="K3223">
        <v>1459533358</v>
      </c>
      <c r="L3223" s="12">
        <f t="shared" si="201"/>
        <v>42461.747199074074</v>
      </c>
      <c r="M3223" t="b">
        <v>0</v>
      </c>
      <c r="N3223">
        <v>238</v>
      </c>
      <c r="O3223" t="b">
        <v>1</v>
      </c>
      <c r="P3223" t="s">
        <v>8271</v>
      </c>
      <c r="Q3223" s="10">
        <f t="shared" si="202"/>
        <v>109.52500000000001</v>
      </c>
      <c r="R3223">
        <f t="shared" si="203"/>
        <v>92.037815126050418</v>
      </c>
      <c r="S3223" t="s">
        <v>8321</v>
      </c>
      <c r="T3223" t="s">
        <v>8322</v>
      </c>
    </row>
    <row r="3224" spans="1:20" ht="43.5" x14ac:dyDescent="0.3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 s="9">
        <f t="shared" si="200"/>
        <v>42601.667245370365</v>
      </c>
      <c r="K3224">
        <v>1467734450</v>
      </c>
      <c r="L3224" s="12">
        <f t="shared" si="201"/>
        <v>42556.667245370365</v>
      </c>
      <c r="M3224" t="b">
        <v>0</v>
      </c>
      <c r="N3224">
        <v>24</v>
      </c>
      <c r="O3224" t="b">
        <v>0</v>
      </c>
      <c r="P3224" t="s">
        <v>8273</v>
      </c>
      <c r="Q3224" s="10">
        <f t="shared" si="202"/>
        <v>15.5</v>
      </c>
      <c r="R3224">
        <f t="shared" si="203"/>
        <v>129.16666666666666</v>
      </c>
      <c r="S3224" t="s">
        <v>8323</v>
      </c>
      <c r="T3224" t="s">
        <v>8325</v>
      </c>
    </row>
    <row r="3225" spans="1:20" ht="43.5" x14ac:dyDescent="0.3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 s="9">
        <f t="shared" si="200"/>
        <v>42734.086053240739</v>
      </c>
      <c r="K3225">
        <v>1480471435</v>
      </c>
      <c r="L3225" s="12">
        <f t="shared" si="201"/>
        <v>42704.086053240739</v>
      </c>
      <c r="M3225" t="b">
        <v>0</v>
      </c>
      <c r="N3225">
        <v>8</v>
      </c>
      <c r="O3225" t="b">
        <v>0</v>
      </c>
      <c r="P3225" t="s">
        <v>8273</v>
      </c>
      <c r="Q3225" s="10">
        <f t="shared" si="202"/>
        <v>2.4299999999999997</v>
      </c>
      <c r="R3225">
        <f t="shared" si="203"/>
        <v>60.75</v>
      </c>
      <c r="S3225" t="s">
        <v>8323</v>
      </c>
      <c r="T3225" t="s">
        <v>8325</v>
      </c>
    </row>
    <row r="3226" spans="1:20" ht="29" x14ac:dyDescent="0.3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 s="9">
        <f t="shared" si="200"/>
        <v>42412.74009259259</v>
      </c>
      <c r="K3226">
        <v>1452707144</v>
      </c>
      <c r="L3226" s="12">
        <f t="shared" si="201"/>
        <v>42382.74009259259</v>
      </c>
      <c r="M3226" t="b">
        <v>0</v>
      </c>
      <c r="N3226">
        <v>120</v>
      </c>
      <c r="O3226" t="b">
        <v>1</v>
      </c>
      <c r="P3226" t="s">
        <v>8274</v>
      </c>
      <c r="Q3226" s="10">
        <f t="shared" si="202"/>
        <v>101.265</v>
      </c>
      <c r="R3226">
        <f t="shared" si="203"/>
        <v>168.77500000000001</v>
      </c>
      <c r="S3226" t="s">
        <v>8326</v>
      </c>
      <c r="T3226" t="s">
        <v>8327</v>
      </c>
    </row>
    <row r="3227" spans="1:20" ht="43.5" x14ac:dyDescent="0.3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 s="9">
        <f t="shared" si="200"/>
        <v>42487.579861111109</v>
      </c>
      <c r="K3227">
        <v>1459198499</v>
      </c>
      <c r="L3227" s="12">
        <f t="shared" si="201"/>
        <v>42457.871516203704</v>
      </c>
      <c r="M3227" t="b">
        <v>0</v>
      </c>
      <c r="N3227">
        <v>8</v>
      </c>
      <c r="O3227" t="b">
        <v>0</v>
      </c>
      <c r="P3227" t="s">
        <v>8287</v>
      </c>
      <c r="Q3227" s="10">
        <f t="shared" si="202"/>
        <v>3</v>
      </c>
      <c r="R3227">
        <f t="shared" si="203"/>
        <v>75</v>
      </c>
      <c r="S3227" t="s">
        <v>8326</v>
      </c>
      <c r="T3227" t="s">
        <v>8345</v>
      </c>
    </row>
    <row r="3228" spans="1:20" ht="58" x14ac:dyDescent="0.3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 s="9">
        <f t="shared" si="200"/>
        <v>42062.168530092589</v>
      </c>
      <c r="K3228">
        <v>1422417761</v>
      </c>
      <c r="L3228" s="12">
        <f t="shared" si="201"/>
        <v>42032.168530092589</v>
      </c>
      <c r="M3228" t="b">
        <v>0</v>
      </c>
      <c r="N3228">
        <v>3</v>
      </c>
      <c r="O3228" t="b">
        <v>0</v>
      </c>
      <c r="P3228" t="s">
        <v>8275</v>
      </c>
      <c r="Q3228" s="10">
        <f t="shared" si="202"/>
        <v>0.24</v>
      </c>
      <c r="R3228">
        <f t="shared" si="203"/>
        <v>16</v>
      </c>
      <c r="S3228" t="s">
        <v>8326</v>
      </c>
      <c r="T3228" t="s">
        <v>8328</v>
      </c>
    </row>
    <row r="3229" spans="1:20" ht="43.5" x14ac:dyDescent="0.3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 s="9">
        <f t="shared" si="200"/>
        <v>42738.919201388882</v>
      </c>
      <c r="K3229">
        <v>1480629819</v>
      </c>
      <c r="L3229" s="12">
        <f t="shared" si="201"/>
        <v>42705.919201388882</v>
      </c>
      <c r="M3229" t="b">
        <v>0</v>
      </c>
      <c r="N3229">
        <v>284</v>
      </c>
      <c r="O3229" t="b">
        <v>1</v>
      </c>
      <c r="P3229" t="s">
        <v>8285</v>
      </c>
      <c r="Q3229" s="10">
        <f t="shared" si="202"/>
        <v>135.98609999999999</v>
      </c>
      <c r="R3229">
        <f t="shared" si="203"/>
        <v>95.764859154929582</v>
      </c>
      <c r="S3229" t="s">
        <v>8342</v>
      </c>
      <c r="T3229" t="s">
        <v>8343</v>
      </c>
    </row>
    <row r="3230" spans="1:20" ht="58" x14ac:dyDescent="0.3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 s="9">
        <f t="shared" si="200"/>
        <v>42218.252199074079</v>
      </c>
      <c r="K3230">
        <v>1435903390</v>
      </c>
      <c r="L3230" s="12">
        <f t="shared" si="201"/>
        <v>42188.252199074079</v>
      </c>
      <c r="M3230" t="b">
        <v>0</v>
      </c>
      <c r="N3230">
        <v>0</v>
      </c>
      <c r="O3230" t="b">
        <v>0</v>
      </c>
      <c r="P3230" t="s">
        <v>8289</v>
      </c>
      <c r="Q3230" s="10">
        <f t="shared" si="202"/>
        <v>0</v>
      </c>
      <c r="R3230" t="e">
        <f t="shared" si="203"/>
        <v>#DIV/0!</v>
      </c>
      <c r="S3230" t="s">
        <v>8342</v>
      </c>
      <c r="T3230" t="s">
        <v>8347</v>
      </c>
    </row>
    <row r="3231" spans="1:20" ht="58" x14ac:dyDescent="0.3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 s="9">
        <f t="shared" si="200"/>
        <v>41907.904988425929</v>
      </c>
      <c r="K3231">
        <v>1409089391</v>
      </c>
      <c r="L3231" s="12">
        <f t="shared" si="201"/>
        <v>41877.904988425929</v>
      </c>
      <c r="M3231" t="b">
        <v>0</v>
      </c>
      <c r="N3231">
        <v>1</v>
      </c>
      <c r="O3231" t="b">
        <v>0</v>
      </c>
      <c r="P3231" t="s">
        <v>8291</v>
      </c>
      <c r="Q3231" s="10">
        <f t="shared" si="202"/>
        <v>7.4999999999999997E-2</v>
      </c>
      <c r="R3231">
        <f t="shared" si="203"/>
        <v>15</v>
      </c>
      <c r="S3231" t="s">
        <v>8342</v>
      </c>
      <c r="T3231" t="s">
        <v>8349</v>
      </c>
    </row>
    <row r="3232" spans="1:20" ht="43.5" x14ac:dyDescent="0.3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 s="9">
        <f t="shared" si="200"/>
        <v>42826.166666666672</v>
      </c>
      <c r="K3232">
        <v>1488418990</v>
      </c>
      <c r="L3232" s="12">
        <f t="shared" si="201"/>
        <v>42796.071643518517</v>
      </c>
      <c r="M3232" t="b">
        <v>0</v>
      </c>
      <c r="N3232">
        <v>79</v>
      </c>
      <c r="O3232" t="b">
        <v>0</v>
      </c>
      <c r="P3232" t="s">
        <v>8293</v>
      </c>
      <c r="Q3232" s="10">
        <f t="shared" si="202"/>
        <v>26.06</v>
      </c>
      <c r="R3232">
        <f t="shared" si="203"/>
        <v>65.974683544303801</v>
      </c>
      <c r="S3232" t="s">
        <v>8329</v>
      </c>
      <c r="T3232" t="s">
        <v>8351</v>
      </c>
    </row>
    <row r="3233" spans="1:20" ht="43.5" x14ac:dyDescent="0.3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 s="9">
        <f t="shared" si="200"/>
        <v>41912.638298611113</v>
      </c>
      <c r="K3233">
        <v>1409066349</v>
      </c>
      <c r="L3233" s="12">
        <f t="shared" si="201"/>
        <v>41877.638298611113</v>
      </c>
      <c r="M3233" t="b">
        <v>1</v>
      </c>
      <c r="N3233">
        <v>8</v>
      </c>
      <c r="O3233" t="b">
        <v>0</v>
      </c>
      <c r="P3233" t="s">
        <v>8285</v>
      </c>
      <c r="Q3233" s="10">
        <f t="shared" si="202"/>
        <v>2.9550000000000001</v>
      </c>
      <c r="R3233">
        <f t="shared" si="203"/>
        <v>73.875</v>
      </c>
      <c r="S3233" t="s">
        <v>8342</v>
      </c>
      <c r="T3233" t="s">
        <v>8343</v>
      </c>
    </row>
    <row r="3234" spans="1:20" ht="58" x14ac:dyDescent="0.3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 s="9">
        <f t="shared" si="200"/>
        <v>41768.916666666664</v>
      </c>
      <c r="K3234">
        <v>1396906530</v>
      </c>
      <c r="L3234" s="12">
        <f t="shared" si="201"/>
        <v>41736.899652777778</v>
      </c>
      <c r="M3234" t="b">
        <v>0</v>
      </c>
      <c r="N3234">
        <v>48</v>
      </c>
      <c r="O3234" t="b">
        <v>1</v>
      </c>
      <c r="P3234" t="s">
        <v>8276</v>
      </c>
      <c r="Q3234" s="10">
        <f t="shared" si="202"/>
        <v>100.16000000000001</v>
      </c>
      <c r="R3234">
        <f t="shared" si="203"/>
        <v>417.33333333333331</v>
      </c>
      <c r="S3234" t="s">
        <v>8329</v>
      </c>
      <c r="T3234" t="s">
        <v>8330</v>
      </c>
    </row>
    <row r="3235" spans="1:20" ht="43.5" x14ac:dyDescent="0.3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 s="9">
        <f t="shared" si="200"/>
        <v>42679.924907407403</v>
      </c>
      <c r="K3235">
        <v>1475791912</v>
      </c>
      <c r="L3235" s="12">
        <f t="shared" si="201"/>
        <v>42649.924907407403</v>
      </c>
      <c r="M3235" t="b">
        <v>0</v>
      </c>
      <c r="N3235">
        <v>1</v>
      </c>
      <c r="O3235" t="b">
        <v>0</v>
      </c>
      <c r="P3235" t="s">
        <v>8283</v>
      </c>
      <c r="Q3235" s="10">
        <f t="shared" si="202"/>
        <v>0.05</v>
      </c>
      <c r="R3235">
        <f t="shared" si="203"/>
        <v>10</v>
      </c>
      <c r="S3235" t="s">
        <v>8337</v>
      </c>
      <c r="T3235" t="s">
        <v>8339</v>
      </c>
    </row>
    <row r="3236" spans="1:20" ht="43.5" x14ac:dyDescent="0.3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 s="9">
        <f t="shared" si="200"/>
        <v>42185.129652777774</v>
      </c>
      <c r="K3236">
        <v>1433041602</v>
      </c>
      <c r="L3236" s="12">
        <f t="shared" si="201"/>
        <v>42155.129652777774</v>
      </c>
      <c r="M3236" t="b">
        <v>0</v>
      </c>
      <c r="N3236">
        <v>13</v>
      </c>
      <c r="O3236" t="b">
        <v>0</v>
      </c>
      <c r="P3236" t="s">
        <v>8283</v>
      </c>
      <c r="Q3236" s="10">
        <f t="shared" si="202"/>
        <v>1.06</v>
      </c>
      <c r="R3236">
        <f t="shared" si="203"/>
        <v>16.307692307692307</v>
      </c>
      <c r="S3236" t="s">
        <v>8337</v>
      </c>
      <c r="T3236" t="s">
        <v>8339</v>
      </c>
    </row>
    <row r="3237" spans="1:20" ht="29" x14ac:dyDescent="0.3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 s="9">
        <f t="shared" si="200"/>
        <v>42681.758969907409</v>
      </c>
      <c r="K3237">
        <v>1476378775</v>
      </c>
      <c r="L3237" s="12">
        <f t="shared" si="201"/>
        <v>42656.717303240745</v>
      </c>
      <c r="M3237" t="b">
        <v>0</v>
      </c>
      <c r="N3237">
        <v>6</v>
      </c>
      <c r="O3237" t="b">
        <v>0</v>
      </c>
      <c r="P3237" t="s">
        <v>8294</v>
      </c>
      <c r="Q3237" s="10">
        <f t="shared" si="202"/>
        <v>0.51</v>
      </c>
      <c r="R3237">
        <f t="shared" si="203"/>
        <v>17</v>
      </c>
      <c r="S3237" t="s">
        <v>8323</v>
      </c>
      <c r="T3237" t="s">
        <v>8352</v>
      </c>
    </row>
    <row r="3238" spans="1:20" ht="43.5" x14ac:dyDescent="0.3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 s="9">
        <f t="shared" si="200"/>
        <v>41760.663530092592</v>
      </c>
      <c r="K3238">
        <v>1396367729</v>
      </c>
      <c r="L3238" s="12">
        <f t="shared" si="201"/>
        <v>41730.663530092592</v>
      </c>
      <c r="M3238" t="b">
        <v>1</v>
      </c>
      <c r="N3238">
        <v>405</v>
      </c>
      <c r="O3238" t="b">
        <v>1</v>
      </c>
      <c r="P3238" t="s">
        <v>8295</v>
      </c>
      <c r="Q3238" s="10">
        <f t="shared" si="202"/>
        <v>370.13</v>
      </c>
      <c r="R3238">
        <f t="shared" si="203"/>
        <v>182.78024691358024</v>
      </c>
      <c r="S3238" t="s">
        <v>8323</v>
      </c>
      <c r="T3238" t="s">
        <v>8353</v>
      </c>
    </row>
    <row r="3239" spans="1:20" ht="43.5" x14ac:dyDescent="0.3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 s="9">
        <f t="shared" si="200"/>
        <v>42587.792453703703</v>
      </c>
      <c r="K3239">
        <v>1467831668</v>
      </c>
      <c r="L3239" s="12">
        <f t="shared" si="201"/>
        <v>42557.792453703703</v>
      </c>
      <c r="M3239" t="b">
        <v>1</v>
      </c>
      <c r="N3239">
        <v>1887</v>
      </c>
      <c r="O3239" t="b">
        <v>1</v>
      </c>
      <c r="P3239" t="s">
        <v>8295</v>
      </c>
      <c r="Q3239" s="10">
        <f t="shared" si="202"/>
        <v>579.08000000000004</v>
      </c>
      <c r="R3239">
        <f t="shared" si="203"/>
        <v>61.375728669846318</v>
      </c>
      <c r="S3239" t="s">
        <v>8323</v>
      </c>
      <c r="T3239" t="s">
        <v>8353</v>
      </c>
    </row>
    <row r="3240" spans="1:20" ht="43.5" x14ac:dyDescent="0.3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 s="9">
        <f t="shared" si="200"/>
        <v>41505.334131944444</v>
      </c>
      <c r="K3240">
        <v>1371715269</v>
      </c>
      <c r="L3240" s="12">
        <f t="shared" si="201"/>
        <v>41445.334131944444</v>
      </c>
      <c r="M3240" t="b">
        <v>1</v>
      </c>
      <c r="N3240">
        <v>402</v>
      </c>
      <c r="O3240" t="b">
        <v>1</v>
      </c>
      <c r="P3240" t="s">
        <v>8295</v>
      </c>
      <c r="Q3240" s="10">
        <f t="shared" si="202"/>
        <v>375.49599999999998</v>
      </c>
      <c r="R3240">
        <f t="shared" si="203"/>
        <v>186.81393034825871</v>
      </c>
      <c r="S3240" t="s">
        <v>8323</v>
      </c>
      <c r="T3240" t="s">
        <v>8353</v>
      </c>
    </row>
    <row r="3241" spans="1:20" ht="43.5" x14ac:dyDescent="0.3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 s="9">
        <f t="shared" si="200"/>
        <v>42645.278749999998</v>
      </c>
      <c r="K3241">
        <v>1471502484</v>
      </c>
      <c r="L3241" s="12">
        <f t="shared" si="201"/>
        <v>42600.278749999998</v>
      </c>
      <c r="M3241" t="b">
        <v>0</v>
      </c>
      <c r="N3241">
        <v>278</v>
      </c>
      <c r="O3241" t="b">
        <v>1</v>
      </c>
      <c r="P3241" t="s">
        <v>8295</v>
      </c>
      <c r="Q3241" s="10">
        <f t="shared" si="202"/>
        <v>280.73</v>
      </c>
      <c r="R3241">
        <f t="shared" si="203"/>
        <v>201.96402877697841</v>
      </c>
      <c r="S3241" t="s">
        <v>8323</v>
      </c>
      <c r="T3241" t="s">
        <v>8353</v>
      </c>
    </row>
    <row r="3242" spans="1:20" ht="43.5" x14ac:dyDescent="0.3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 s="9">
        <f t="shared" si="200"/>
        <v>42722.771493055552</v>
      </c>
      <c r="K3242">
        <v>1479493857</v>
      </c>
      <c r="L3242" s="12">
        <f t="shared" si="201"/>
        <v>42692.771493055552</v>
      </c>
      <c r="M3242" t="b">
        <v>0</v>
      </c>
      <c r="N3242">
        <v>48</v>
      </c>
      <c r="O3242" t="b">
        <v>1</v>
      </c>
      <c r="P3242" t="s">
        <v>8295</v>
      </c>
      <c r="Q3242" s="10">
        <f t="shared" si="202"/>
        <v>131.20499999999998</v>
      </c>
      <c r="R3242">
        <f t="shared" si="203"/>
        <v>546.6875</v>
      </c>
      <c r="S3242" t="s">
        <v>8323</v>
      </c>
      <c r="T3242" t="s">
        <v>8353</v>
      </c>
    </row>
    <row r="3243" spans="1:20" ht="43.5" x14ac:dyDescent="0.3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 s="9">
        <f t="shared" si="200"/>
        <v>41981.973229166666</v>
      </c>
      <c r="K3243">
        <v>1415488887</v>
      </c>
      <c r="L3243" s="12">
        <f t="shared" si="201"/>
        <v>41951.973229166666</v>
      </c>
      <c r="M3243" t="b">
        <v>0</v>
      </c>
      <c r="N3243">
        <v>2</v>
      </c>
      <c r="O3243" t="b">
        <v>0</v>
      </c>
      <c r="P3243" t="s">
        <v>8282</v>
      </c>
      <c r="Q3243" s="10">
        <f t="shared" si="202"/>
        <v>0.05</v>
      </c>
      <c r="R3243">
        <f t="shared" si="203"/>
        <v>5</v>
      </c>
      <c r="S3243" t="s">
        <v>8337</v>
      </c>
      <c r="T3243" t="s">
        <v>8338</v>
      </c>
    </row>
    <row r="3244" spans="1:20" ht="43.5" x14ac:dyDescent="0.3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 s="9">
        <f t="shared" si="200"/>
        <v>42620.083333333328</v>
      </c>
      <c r="K3244">
        <v>1470062743</v>
      </c>
      <c r="L3244" s="12">
        <f t="shared" si="201"/>
        <v>42583.615081018521</v>
      </c>
      <c r="M3244" t="b">
        <v>0</v>
      </c>
      <c r="N3244">
        <v>392</v>
      </c>
      <c r="O3244" t="b">
        <v>1</v>
      </c>
      <c r="P3244" t="s">
        <v>8297</v>
      </c>
      <c r="Q3244" s="10">
        <f t="shared" si="202"/>
        <v>109.67499999999998</v>
      </c>
      <c r="R3244">
        <f t="shared" si="203"/>
        <v>55.956632653061227</v>
      </c>
      <c r="S3244" t="s">
        <v>8337</v>
      </c>
      <c r="T3244" t="s">
        <v>8355</v>
      </c>
    </row>
    <row r="3245" spans="1:20" ht="43.5" x14ac:dyDescent="0.3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 s="9">
        <f t="shared" si="200"/>
        <v>42097.165972222225</v>
      </c>
      <c r="K3245">
        <v>1425531666</v>
      </c>
      <c r="L3245" s="12">
        <f t="shared" si="201"/>
        <v>42068.209097222221</v>
      </c>
      <c r="M3245" t="b">
        <v>1</v>
      </c>
      <c r="N3245">
        <v>3562</v>
      </c>
      <c r="O3245" t="b">
        <v>1</v>
      </c>
      <c r="P3245" t="s">
        <v>8297</v>
      </c>
      <c r="Q3245" s="10">
        <f t="shared" si="202"/>
        <v>1014.6425</v>
      </c>
      <c r="R3245">
        <f t="shared" si="203"/>
        <v>56.970381807973048</v>
      </c>
      <c r="S3245" t="s">
        <v>8337</v>
      </c>
      <c r="T3245" t="s">
        <v>8355</v>
      </c>
    </row>
    <row r="3246" spans="1:20" ht="58" x14ac:dyDescent="0.3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 s="9">
        <f t="shared" si="200"/>
        <v>41994.041666666672</v>
      </c>
      <c r="K3246">
        <v>1416945297</v>
      </c>
      <c r="L3246" s="12">
        <f t="shared" si="201"/>
        <v>41968.829826388886</v>
      </c>
      <c r="M3246" t="b">
        <v>0</v>
      </c>
      <c r="N3246">
        <v>404</v>
      </c>
      <c r="O3246" t="b">
        <v>1</v>
      </c>
      <c r="P3246" t="s">
        <v>8297</v>
      </c>
      <c r="Q3246" s="10">
        <f t="shared" si="202"/>
        <v>380.52499999999998</v>
      </c>
      <c r="R3246">
        <f t="shared" si="203"/>
        <v>188.37871287128712</v>
      </c>
      <c r="S3246" t="s">
        <v>8337</v>
      </c>
      <c r="T3246" t="s">
        <v>8355</v>
      </c>
    </row>
    <row r="3247" spans="1:20" ht="43.5" x14ac:dyDescent="0.3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 s="9">
        <f t="shared" si="200"/>
        <v>42714.000046296293</v>
      </c>
      <c r="K3247">
        <v>1478736004</v>
      </c>
      <c r="L3247" s="12">
        <f t="shared" si="201"/>
        <v>42684.000046296293</v>
      </c>
      <c r="M3247" t="b">
        <v>0</v>
      </c>
      <c r="N3247">
        <v>1328</v>
      </c>
      <c r="O3247" t="b">
        <v>1</v>
      </c>
      <c r="P3247" t="s">
        <v>8297</v>
      </c>
      <c r="Q3247" s="10">
        <f t="shared" si="202"/>
        <v>283.09000000000003</v>
      </c>
      <c r="R3247">
        <f t="shared" si="203"/>
        <v>42.63403614457831</v>
      </c>
      <c r="S3247" t="s">
        <v>8337</v>
      </c>
      <c r="T3247" t="s">
        <v>8355</v>
      </c>
    </row>
    <row r="3248" spans="1:20" ht="43.5" x14ac:dyDescent="0.3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 s="9">
        <f t="shared" si="200"/>
        <v>41706.924710648149</v>
      </c>
      <c r="K3248">
        <v>1390860695</v>
      </c>
      <c r="L3248" s="12">
        <f t="shared" si="201"/>
        <v>41666.924710648149</v>
      </c>
      <c r="M3248" t="b">
        <v>1</v>
      </c>
      <c r="N3248">
        <v>2165</v>
      </c>
      <c r="O3248" t="b">
        <v>1</v>
      </c>
      <c r="P3248" t="s">
        <v>8298</v>
      </c>
      <c r="Q3248" s="10">
        <f t="shared" si="202"/>
        <v>520.73254999999995</v>
      </c>
      <c r="R3248">
        <f t="shared" si="203"/>
        <v>48.104623556581984</v>
      </c>
      <c r="S3248" t="s">
        <v>8340</v>
      </c>
      <c r="T3248" t="s">
        <v>8356</v>
      </c>
    </row>
    <row r="3249" spans="1:20" ht="29" x14ac:dyDescent="0.3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 s="9">
        <f t="shared" si="200"/>
        <v>42094.752824074079</v>
      </c>
      <c r="K3249">
        <v>1425236644</v>
      </c>
      <c r="L3249" s="12">
        <f t="shared" si="201"/>
        <v>42064.794490740736</v>
      </c>
      <c r="M3249" t="b">
        <v>0</v>
      </c>
      <c r="N3249">
        <v>1</v>
      </c>
      <c r="O3249" t="b">
        <v>0</v>
      </c>
      <c r="P3249" t="s">
        <v>8272</v>
      </c>
      <c r="Q3249" s="10">
        <f t="shared" si="202"/>
        <v>0.125</v>
      </c>
      <c r="R3249">
        <f t="shared" si="203"/>
        <v>25</v>
      </c>
      <c r="S3249" t="s">
        <v>8323</v>
      </c>
      <c r="T3249" t="s">
        <v>8324</v>
      </c>
    </row>
    <row r="3250" spans="1:20" ht="43.5" x14ac:dyDescent="0.3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 s="9">
        <f t="shared" si="200"/>
        <v>42077.625</v>
      </c>
      <c r="K3250">
        <v>1421343743</v>
      </c>
      <c r="L3250" s="12">
        <f t="shared" si="201"/>
        <v>42019.737766203703</v>
      </c>
      <c r="M3250" t="b">
        <v>0</v>
      </c>
      <c r="N3250">
        <v>1</v>
      </c>
      <c r="O3250" t="b">
        <v>0</v>
      </c>
      <c r="P3250" t="s">
        <v>8284</v>
      </c>
      <c r="Q3250" s="10">
        <f t="shared" si="202"/>
        <v>2.5000000000000001E-2</v>
      </c>
      <c r="R3250">
        <f t="shared" si="203"/>
        <v>5</v>
      </c>
      <c r="S3250" t="s">
        <v>8340</v>
      </c>
      <c r="T3250" t="s">
        <v>8341</v>
      </c>
    </row>
    <row r="3251" spans="1:20" ht="43.5" x14ac:dyDescent="0.3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 s="9">
        <f t="shared" si="200"/>
        <v>42224.170046296291</v>
      </c>
      <c r="K3251">
        <v>1433822692</v>
      </c>
      <c r="L3251" s="12">
        <f t="shared" si="201"/>
        <v>42164.170046296291</v>
      </c>
      <c r="M3251" t="b">
        <v>0</v>
      </c>
      <c r="N3251">
        <v>0</v>
      </c>
      <c r="O3251" t="b">
        <v>0</v>
      </c>
      <c r="P3251" t="s">
        <v>8284</v>
      </c>
      <c r="Q3251" s="10">
        <f t="shared" si="202"/>
        <v>0</v>
      </c>
      <c r="R3251" t="e">
        <f t="shared" si="203"/>
        <v>#DIV/0!</v>
      </c>
      <c r="S3251" t="s">
        <v>8340</v>
      </c>
      <c r="T3251" t="s">
        <v>8341</v>
      </c>
    </row>
    <row r="3252" spans="1:20" ht="43.5" x14ac:dyDescent="0.3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 s="9">
        <f t="shared" si="200"/>
        <v>42220.18604166666</v>
      </c>
      <c r="K3252">
        <v>1435206474</v>
      </c>
      <c r="L3252" s="12">
        <f t="shared" si="201"/>
        <v>42180.18604166666</v>
      </c>
      <c r="M3252" t="b">
        <v>0</v>
      </c>
      <c r="N3252">
        <v>2</v>
      </c>
      <c r="O3252" t="b">
        <v>0</v>
      </c>
      <c r="P3252" t="s">
        <v>8284</v>
      </c>
      <c r="Q3252" s="10">
        <f t="shared" si="202"/>
        <v>0.13</v>
      </c>
      <c r="R3252">
        <f t="shared" si="203"/>
        <v>13</v>
      </c>
      <c r="S3252" t="s">
        <v>8340</v>
      </c>
      <c r="T3252" t="s">
        <v>8341</v>
      </c>
    </row>
    <row r="3253" spans="1:20" ht="58" x14ac:dyDescent="0.3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 s="9">
        <f t="shared" si="200"/>
        <v>41866.625254629631</v>
      </c>
      <c r="K3253">
        <v>1405522822</v>
      </c>
      <c r="L3253" s="12">
        <f t="shared" si="201"/>
        <v>41836.625254629631</v>
      </c>
      <c r="M3253" t="b">
        <v>0</v>
      </c>
      <c r="N3253">
        <v>311</v>
      </c>
      <c r="O3253" t="b">
        <v>1</v>
      </c>
      <c r="P3253" t="s">
        <v>8298</v>
      </c>
      <c r="Q3253" s="10">
        <f t="shared" si="202"/>
        <v>202.51495</v>
      </c>
      <c r="R3253">
        <f t="shared" si="203"/>
        <v>130.23469453376205</v>
      </c>
      <c r="S3253" t="s">
        <v>8340</v>
      </c>
      <c r="T3253" t="s">
        <v>8356</v>
      </c>
    </row>
    <row r="3254" spans="1:20" ht="43.5" x14ac:dyDescent="0.3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 s="9">
        <f t="shared" si="200"/>
        <v>41393.168287037035</v>
      </c>
      <c r="K3254">
        <v>1363320140</v>
      </c>
      <c r="L3254" s="12">
        <f t="shared" si="201"/>
        <v>41348.168287037035</v>
      </c>
      <c r="M3254" t="b">
        <v>0</v>
      </c>
      <c r="N3254">
        <v>259</v>
      </c>
      <c r="O3254" t="b">
        <v>1</v>
      </c>
      <c r="P3254" t="s">
        <v>8279</v>
      </c>
      <c r="Q3254" s="10">
        <f t="shared" si="202"/>
        <v>128.69999999999999</v>
      </c>
      <c r="R3254">
        <f t="shared" si="203"/>
        <v>99.382239382239376</v>
      </c>
      <c r="S3254" t="s">
        <v>8329</v>
      </c>
      <c r="T3254" t="s">
        <v>8333</v>
      </c>
    </row>
    <row r="3255" spans="1:20" ht="43.5" x14ac:dyDescent="0.3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 s="9">
        <f t="shared" si="200"/>
        <v>41865.951782407406</v>
      </c>
      <c r="K3255">
        <v>1405464634</v>
      </c>
      <c r="L3255" s="12">
        <f t="shared" si="201"/>
        <v>41835.951782407406</v>
      </c>
      <c r="M3255" t="b">
        <v>0</v>
      </c>
      <c r="N3255">
        <v>0</v>
      </c>
      <c r="O3255" t="b">
        <v>0</v>
      </c>
      <c r="P3255" t="s">
        <v>8299</v>
      </c>
      <c r="Q3255" s="10">
        <f t="shared" si="202"/>
        <v>0</v>
      </c>
      <c r="R3255" t="e">
        <f t="shared" si="203"/>
        <v>#DIV/0!</v>
      </c>
      <c r="S3255" t="s">
        <v>8340</v>
      </c>
      <c r="T3255" t="s">
        <v>8357</v>
      </c>
    </row>
    <row r="3256" spans="1:20" x14ac:dyDescent="0.3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 s="9">
        <f t="shared" si="200"/>
        <v>41974.832696759258</v>
      </c>
      <c r="K3256">
        <v>1414781945</v>
      </c>
      <c r="L3256" s="12">
        <f t="shared" si="201"/>
        <v>41943.791030092594</v>
      </c>
      <c r="M3256" t="b">
        <v>0</v>
      </c>
      <c r="N3256">
        <v>78</v>
      </c>
      <c r="O3256" t="b">
        <v>1</v>
      </c>
      <c r="P3256" t="s">
        <v>8300</v>
      </c>
      <c r="Q3256" s="10">
        <f t="shared" si="202"/>
        <v>103.77499999999999</v>
      </c>
      <c r="R3256">
        <f t="shared" si="203"/>
        <v>266.08974358974359</v>
      </c>
      <c r="S3256" t="s">
        <v>8329</v>
      </c>
      <c r="T3256" t="s">
        <v>8358</v>
      </c>
    </row>
    <row r="3257" spans="1:20" ht="29" x14ac:dyDescent="0.3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 s="9">
        <f t="shared" si="200"/>
        <v>42215.139479166668</v>
      </c>
      <c r="K3257">
        <v>1433042451</v>
      </c>
      <c r="L3257" s="12">
        <f t="shared" si="201"/>
        <v>42155.139479166668</v>
      </c>
      <c r="M3257" t="b">
        <v>0</v>
      </c>
      <c r="N3257">
        <v>0</v>
      </c>
      <c r="O3257" t="b">
        <v>0</v>
      </c>
      <c r="P3257" t="s">
        <v>8284</v>
      </c>
      <c r="Q3257" s="10">
        <f t="shared" si="202"/>
        <v>0</v>
      </c>
      <c r="R3257" t="e">
        <f t="shared" si="203"/>
        <v>#DIV/0!</v>
      </c>
      <c r="S3257" t="s">
        <v>8340</v>
      </c>
      <c r="T3257" t="s">
        <v>8341</v>
      </c>
    </row>
    <row r="3258" spans="1:20" ht="43.5" x14ac:dyDescent="0.3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 s="9">
        <f t="shared" si="200"/>
        <v>41028.051192129627</v>
      </c>
      <c r="K3258">
        <v>1333070023</v>
      </c>
      <c r="L3258" s="12">
        <f t="shared" si="201"/>
        <v>40998.051192129627</v>
      </c>
      <c r="M3258" t="b">
        <v>1</v>
      </c>
      <c r="N3258">
        <v>321</v>
      </c>
      <c r="O3258" t="b">
        <v>1</v>
      </c>
      <c r="P3258" t="s">
        <v>8301</v>
      </c>
      <c r="Q3258" s="10">
        <f t="shared" si="202"/>
        <v>104.21799999999999</v>
      </c>
      <c r="R3258">
        <f t="shared" si="203"/>
        <v>64.933333333333323</v>
      </c>
      <c r="S3258" t="s">
        <v>8323</v>
      </c>
      <c r="T3258" t="s">
        <v>8359</v>
      </c>
    </row>
    <row r="3259" spans="1:20" ht="43.5" x14ac:dyDescent="0.3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 s="9">
        <f t="shared" si="200"/>
        <v>42246.169293981482</v>
      </c>
      <c r="K3259">
        <v>1438488227</v>
      </c>
      <c r="L3259" s="12">
        <f t="shared" si="201"/>
        <v>42218.169293981482</v>
      </c>
      <c r="M3259" t="b">
        <v>0</v>
      </c>
      <c r="N3259">
        <v>286</v>
      </c>
      <c r="O3259" t="b">
        <v>1</v>
      </c>
      <c r="P3259" t="s">
        <v>8301</v>
      </c>
      <c r="Q3259" s="10">
        <f t="shared" si="202"/>
        <v>114.66525000000001</v>
      </c>
      <c r="R3259">
        <f t="shared" si="203"/>
        <v>80.185489510489504</v>
      </c>
      <c r="S3259" t="s">
        <v>8323</v>
      </c>
      <c r="T3259" t="s">
        <v>8359</v>
      </c>
    </row>
    <row r="3260" spans="1:20" ht="43.5" x14ac:dyDescent="0.3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 s="9">
        <f t="shared" si="200"/>
        <v>41951.884293981479</v>
      </c>
      <c r="K3260">
        <v>1412885603</v>
      </c>
      <c r="L3260" s="12">
        <f t="shared" si="201"/>
        <v>41921.842627314814</v>
      </c>
      <c r="M3260" t="b">
        <v>1</v>
      </c>
      <c r="N3260">
        <v>23</v>
      </c>
      <c r="O3260" t="b">
        <v>0</v>
      </c>
      <c r="P3260" t="s">
        <v>8301</v>
      </c>
      <c r="Q3260" s="10">
        <f t="shared" si="202"/>
        <v>10.5</v>
      </c>
      <c r="R3260">
        <f t="shared" si="203"/>
        <v>91.304347826086953</v>
      </c>
      <c r="S3260" t="s">
        <v>8323</v>
      </c>
      <c r="T3260" t="s">
        <v>8359</v>
      </c>
    </row>
    <row r="3261" spans="1:20" ht="58" x14ac:dyDescent="0.3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 s="9">
        <f t="shared" si="200"/>
        <v>42332.754837962959</v>
      </c>
      <c r="K3261">
        <v>1443200818</v>
      </c>
      <c r="L3261" s="12">
        <f t="shared" si="201"/>
        <v>42272.713171296295</v>
      </c>
      <c r="M3261" t="b">
        <v>0</v>
      </c>
      <c r="N3261">
        <v>5</v>
      </c>
      <c r="O3261" t="b">
        <v>0</v>
      </c>
      <c r="P3261" t="s">
        <v>8301</v>
      </c>
      <c r="Q3261" s="10">
        <f t="shared" si="202"/>
        <v>9.5000000000000001E-2</v>
      </c>
      <c r="R3261">
        <f t="shared" si="203"/>
        <v>3.8</v>
      </c>
      <c r="S3261" t="s">
        <v>8323</v>
      </c>
      <c r="T3261" t="s">
        <v>8359</v>
      </c>
    </row>
    <row r="3262" spans="1:20" ht="43.5" x14ac:dyDescent="0.3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 s="9">
        <f t="shared" si="200"/>
        <v>42237.746678240743</v>
      </c>
      <c r="K3262">
        <v>1437587713</v>
      </c>
      <c r="L3262" s="12">
        <f t="shared" si="201"/>
        <v>42207.746678240743</v>
      </c>
      <c r="M3262" t="b">
        <v>0</v>
      </c>
      <c r="N3262">
        <v>80</v>
      </c>
      <c r="O3262" t="b">
        <v>1</v>
      </c>
      <c r="P3262" t="s">
        <v>8302</v>
      </c>
      <c r="Q3262" s="10">
        <f t="shared" si="202"/>
        <v>106.80000000000001</v>
      </c>
      <c r="R3262">
        <f t="shared" si="203"/>
        <v>267</v>
      </c>
      <c r="S3262" t="s">
        <v>8323</v>
      </c>
      <c r="T3262" t="s">
        <v>8360</v>
      </c>
    </row>
    <row r="3263" spans="1:20" ht="43.5" x14ac:dyDescent="0.3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 s="9">
        <f t="shared" si="200"/>
        <v>42251.625</v>
      </c>
      <c r="K3263">
        <v>1438873007</v>
      </c>
      <c r="L3263" s="12">
        <f t="shared" si="201"/>
        <v>42222.622766203705</v>
      </c>
      <c r="M3263" t="b">
        <v>0</v>
      </c>
      <c r="N3263">
        <v>56</v>
      </c>
      <c r="O3263" t="b">
        <v>1</v>
      </c>
      <c r="P3263" t="s">
        <v>8302</v>
      </c>
      <c r="Q3263" s="10">
        <f t="shared" si="202"/>
        <v>104.59625</v>
      </c>
      <c r="R3263">
        <f t="shared" si="203"/>
        <v>373.55803571428572</v>
      </c>
      <c r="S3263" t="s">
        <v>8323</v>
      </c>
      <c r="T3263" t="s">
        <v>8360</v>
      </c>
    </row>
    <row r="3264" spans="1:20" ht="43.5" x14ac:dyDescent="0.3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 s="9">
        <f t="shared" si="200"/>
        <v>42572.698217592595</v>
      </c>
      <c r="K3264">
        <v>1463935526</v>
      </c>
      <c r="L3264" s="12">
        <f t="shared" si="201"/>
        <v>42512.698217592595</v>
      </c>
      <c r="M3264" t="b">
        <v>1</v>
      </c>
      <c r="N3264">
        <v>1049</v>
      </c>
      <c r="O3264" t="b">
        <v>1</v>
      </c>
      <c r="P3264" t="s">
        <v>8303</v>
      </c>
      <c r="Q3264" s="10">
        <f t="shared" si="202"/>
        <v>233.21535</v>
      </c>
      <c r="R3264">
        <f t="shared" si="203"/>
        <v>44.464318398474738</v>
      </c>
      <c r="S3264" t="s">
        <v>8321</v>
      </c>
      <c r="T3264" t="s">
        <v>8361</v>
      </c>
    </row>
    <row r="3265" spans="1:20" ht="43.5" x14ac:dyDescent="0.3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 s="9">
        <f t="shared" si="200"/>
        <v>41716.663541666669</v>
      </c>
      <c r="K3265">
        <v>1392569730</v>
      </c>
      <c r="L3265" s="12">
        <f t="shared" si="201"/>
        <v>41686.705208333333</v>
      </c>
      <c r="M3265" t="b">
        <v>0</v>
      </c>
      <c r="N3265">
        <v>33</v>
      </c>
      <c r="O3265" t="b">
        <v>0</v>
      </c>
      <c r="P3265" t="s">
        <v>8304</v>
      </c>
      <c r="Q3265" s="10">
        <f t="shared" si="202"/>
        <v>10.411249999999999</v>
      </c>
      <c r="R3265">
        <f t="shared" si="203"/>
        <v>63.098484848484851</v>
      </c>
      <c r="S3265" t="s">
        <v>8326</v>
      </c>
      <c r="T3265" t="s">
        <v>8362</v>
      </c>
    </row>
    <row r="3266" spans="1:20" ht="58" x14ac:dyDescent="0.3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 s="9">
        <f t="shared" ref="J3266:J3329" si="204">(((I3266/60)/60)/24)+DATE(1970,1,1)</f>
        <v>42570.593530092592</v>
      </c>
      <c r="K3266">
        <v>1466345681</v>
      </c>
      <c r="L3266" s="12">
        <f t="shared" ref="L3266:L3329" si="205">(((K3266/60)/60)/24)+DATE(1970,1,1)</f>
        <v>42540.593530092592</v>
      </c>
      <c r="M3266" t="b">
        <v>0</v>
      </c>
      <c r="N3266">
        <v>5</v>
      </c>
      <c r="O3266" t="b">
        <v>0</v>
      </c>
      <c r="P3266" t="s">
        <v>8271</v>
      </c>
      <c r="Q3266" s="10">
        <f t="shared" ref="Q3266:Q3329" si="206">(E3266/D3266)*100</f>
        <v>0.88500000000000001</v>
      </c>
      <c r="R3266">
        <f t="shared" ref="R3266:R3329" si="207">E3266/N3266</f>
        <v>35.4</v>
      </c>
      <c r="S3266" t="s">
        <v>8321</v>
      </c>
      <c r="T3266" t="s">
        <v>8322</v>
      </c>
    </row>
    <row r="3267" spans="1:20" ht="43.5" x14ac:dyDescent="0.3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 s="9">
        <f t="shared" si="204"/>
        <v>42495.128391203703</v>
      </c>
      <c r="K3267">
        <v>1459825493</v>
      </c>
      <c r="L3267" s="12">
        <f t="shared" si="205"/>
        <v>42465.128391203703</v>
      </c>
      <c r="M3267" t="b">
        <v>0</v>
      </c>
      <c r="N3267">
        <v>3</v>
      </c>
      <c r="O3267" t="b">
        <v>0</v>
      </c>
      <c r="P3267" t="s">
        <v>8271</v>
      </c>
      <c r="Q3267" s="10">
        <f t="shared" si="206"/>
        <v>3.4999999999999996E-2</v>
      </c>
      <c r="R3267">
        <f t="shared" si="207"/>
        <v>2.3333333333333335</v>
      </c>
      <c r="S3267" t="s">
        <v>8321</v>
      </c>
      <c r="T3267" t="s">
        <v>8322</v>
      </c>
    </row>
    <row r="3268" spans="1:20" ht="43.5" x14ac:dyDescent="0.3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 s="9">
        <f t="shared" si="204"/>
        <v>42660.166666666672</v>
      </c>
      <c r="K3268">
        <v>1473957239</v>
      </c>
      <c r="L3268" s="12">
        <f t="shared" si="205"/>
        <v>42628.690266203703</v>
      </c>
      <c r="M3268" t="b">
        <v>0</v>
      </c>
      <c r="N3268">
        <v>8</v>
      </c>
      <c r="O3268" t="b">
        <v>0</v>
      </c>
      <c r="P3268" t="s">
        <v>8303</v>
      </c>
      <c r="Q3268" s="10">
        <f t="shared" si="206"/>
        <v>8.0250000000000004</v>
      </c>
      <c r="R3268">
        <f t="shared" si="207"/>
        <v>200.625</v>
      </c>
      <c r="S3268" t="s">
        <v>8321</v>
      </c>
      <c r="T3268" t="s">
        <v>8361</v>
      </c>
    </row>
    <row r="3269" spans="1:20" x14ac:dyDescent="0.3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 s="9">
        <f t="shared" si="204"/>
        <v>42359.207638888889</v>
      </c>
      <c r="K3269">
        <v>1448756962</v>
      </c>
      <c r="L3269" s="12">
        <f t="shared" si="205"/>
        <v>42337.02039351852</v>
      </c>
      <c r="M3269" t="b">
        <v>0</v>
      </c>
      <c r="N3269">
        <v>364</v>
      </c>
      <c r="O3269" t="b">
        <v>1</v>
      </c>
      <c r="P3269" t="s">
        <v>8303</v>
      </c>
      <c r="Q3269" s="10">
        <f t="shared" si="206"/>
        <v>176.535</v>
      </c>
      <c r="R3269">
        <f t="shared" si="207"/>
        <v>96.997252747252745</v>
      </c>
      <c r="S3269" t="s">
        <v>8321</v>
      </c>
      <c r="T3269" t="s">
        <v>8361</v>
      </c>
    </row>
    <row r="3270" spans="1:20" ht="43.5" x14ac:dyDescent="0.3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 s="9">
        <f t="shared" si="204"/>
        <v>41637.332638888889</v>
      </c>
      <c r="K3270">
        <v>1386011038</v>
      </c>
      <c r="L3270" s="12">
        <f t="shared" si="205"/>
        <v>41610.794421296298</v>
      </c>
      <c r="M3270" t="b">
        <v>0</v>
      </c>
      <c r="N3270">
        <v>236</v>
      </c>
      <c r="O3270" t="b">
        <v>1</v>
      </c>
      <c r="P3270" t="s">
        <v>8303</v>
      </c>
      <c r="Q3270" s="10">
        <f t="shared" si="206"/>
        <v>108.71389999999998</v>
      </c>
      <c r="R3270">
        <f t="shared" si="207"/>
        <v>92.130423728813554</v>
      </c>
      <c r="S3270" t="s">
        <v>8321</v>
      </c>
      <c r="T3270" t="s">
        <v>8361</v>
      </c>
    </row>
    <row r="3271" spans="1:20" ht="43.5" x14ac:dyDescent="0.3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 s="9">
        <f t="shared" si="204"/>
        <v>42013.95821759259</v>
      </c>
      <c r="K3271">
        <v>1415660390</v>
      </c>
      <c r="L3271" s="12">
        <f t="shared" si="205"/>
        <v>41953.95821759259</v>
      </c>
      <c r="M3271" t="b">
        <v>0</v>
      </c>
      <c r="N3271">
        <v>1</v>
      </c>
      <c r="O3271" t="b">
        <v>0</v>
      </c>
      <c r="P3271" t="s">
        <v>8303</v>
      </c>
      <c r="Q3271" s="10">
        <f t="shared" si="206"/>
        <v>5.0000000000000001E-3</v>
      </c>
      <c r="R3271">
        <f t="shared" si="207"/>
        <v>1</v>
      </c>
      <c r="S3271" t="s">
        <v>8321</v>
      </c>
      <c r="T3271" t="s">
        <v>8361</v>
      </c>
    </row>
    <row r="3272" spans="1:20" ht="58" x14ac:dyDescent="0.3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 s="9">
        <f t="shared" si="204"/>
        <v>41883.208333333336</v>
      </c>
      <c r="K3272">
        <v>1406986278</v>
      </c>
      <c r="L3272" s="12">
        <f t="shared" si="205"/>
        <v>41853.563402777778</v>
      </c>
      <c r="M3272" t="b">
        <v>0</v>
      </c>
      <c r="N3272">
        <v>3</v>
      </c>
      <c r="O3272" t="b">
        <v>0</v>
      </c>
      <c r="P3272" t="s">
        <v>8303</v>
      </c>
      <c r="Q3272" s="10">
        <f t="shared" si="206"/>
        <v>0.27999999999999997</v>
      </c>
      <c r="R3272">
        <f t="shared" si="207"/>
        <v>18.666666666666668</v>
      </c>
      <c r="S3272" t="s">
        <v>8321</v>
      </c>
      <c r="T3272" t="s">
        <v>8361</v>
      </c>
    </row>
    <row r="3273" spans="1:20" ht="58" x14ac:dyDescent="0.3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 s="9">
        <f t="shared" si="204"/>
        <v>42233.67082175926</v>
      </c>
      <c r="K3273">
        <v>1434643559</v>
      </c>
      <c r="L3273" s="12">
        <f t="shared" si="205"/>
        <v>42173.67082175926</v>
      </c>
      <c r="M3273" t="b">
        <v>0</v>
      </c>
      <c r="N3273">
        <v>3</v>
      </c>
      <c r="O3273" t="b">
        <v>0</v>
      </c>
      <c r="P3273" t="s">
        <v>8303</v>
      </c>
      <c r="Q3273" s="10">
        <f t="shared" si="206"/>
        <v>0.25</v>
      </c>
      <c r="R3273">
        <f t="shared" si="207"/>
        <v>16.666666666666668</v>
      </c>
      <c r="S3273" t="s">
        <v>8321</v>
      </c>
      <c r="T3273" t="s">
        <v>8361</v>
      </c>
    </row>
    <row r="3274" spans="1:20" ht="43.5" x14ac:dyDescent="0.3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 s="9">
        <f t="shared" si="204"/>
        <v>42725.192013888889</v>
      </c>
      <c r="K3274">
        <v>1477107390</v>
      </c>
      <c r="L3274" s="12">
        <f t="shared" si="205"/>
        <v>42665.150347222225</v>
      </c>
      <c r="M3274" t="b">
        <v>0</v>
      </c>
      <c r="N3274">
        <v>2</v>
      </c>
      <c r="O3274" t="b">
        <v>0</v>
      </c>
      <c r="P3274" t="s">
        <v>8303</v>
      </c>
      <c r="Q3274" s="10">
        <f t="shared" si="206"/>
        <v>0.625</v>
      </c>
      <c r="R3274">
        <f t="shared" si="207"/>
        <v>62.5</v>
      </c>
      <c r="S3274" t="s">
        <v>8321</v>
      </c>
      <c r="T3274" t="s">
        <v>8361</v>
      </c>
    </row>
    <row r="3275" spans="1:20" ht="43.5" x14ac:dyDescent="0.3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 s="9">
        <f t="shared" si="204"/>
        <v>42144.825532407413</v>
      </c>
      <c r="K3275">
        <v>1429559326</v>
      </c>
      <c r="L3275" s="12">
        <f t="shared" si="205"/>
        <v>42114.825532407413</v>
      </c>
      <c r="M3275" t="b">
        <v>0</v>
      </c>
      <c r="N3275">
        <v>14</v>
      </c>
      <c r="O3275" t="b">
        <v>0</v>
      </c>
      <c r="P3275" t="s">
        <v>8303</v>
      </c>
      <c r="Q3275" s="10">
        <f t="shared" si="206"/>
        <v>3.9750000000000001</v>
      </c>
      <c r="R3275">
        <f t="shared" si="207"/>
        <v>56.785714285714285</v>
      </c>
      <c r="S3275" t="s">
        <v>8321</v>
      </c>
      <c r="T3275" t="s">
        <v>8361</v>
      </c>
    </row>
    <row r="3276" spans="1:20" ht="43.5" x14ac:dyDescent="0.3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 s="9">
        <f t="shared" si="204"/>
        <v>41916.595138888886</v>
      </c>
      <c r="K3276">
        <v>1409753820</v>
      </c>
      <c r="L3276" s="12">
        <f t="shared" si="205"/>
        <v>41885.595138888886</v>
      </c>
      <c r="M3276" t="b">
        <v>0</v>
      </c>
      <c r="N3276">
        <v>76</v>
      </c>
      <c r="O3276" t="b">
        <v>0</v>
      </c>
      <c r="P3276" t="s">
        <v>8303</v>
      </c>
      <c r="Q3276" s="10">
        <f t="shared" si="206"/>
        <v>26.640000000000004</v>
      </c>
      <c r="R3276">
        <f t="shared" si="207"/>
        <v>70.10526315789474</v>
      </c>
      <c r="S3276" t="s">
        <v>8321</v>
      </c>
      <c r="T3276" t="s">
        <v>8361</v>
      </c>
    </row>
    <row r="3277" spans="1:20" ht="43.5" x14ac:dyDescent="0.3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 s="9">
        <f t="shared" si="204"/>
        <v>41950.011053240742</v>
      </c>
      <c r="K3277">
        <v>1411859755</v>
      </c>
      <c r="L3277" s="12">
        <f t="shared" si="205"/>
        <v>41909.969386574077</v>
      </c>
      <c r="M3277" t="b">
        <v>1</v>
      </c>
      <c r="N3277">
        <v>213</v>
      </c>
      <c r="O3277" t="b">
        <v>1</v>
      </c>
      <c r="P3277" t="s">
        <v>8271</v>
      </c>
      <c r="Q3277" s="10">
        <f t="shared" si="206"/>
        <v>117.52499999999999</v>
      </c>
      <c r="R3277">
        <f t="shared" si="207"/>
        <v>110.35211267605634</v>
      </c>
      <c r="S3277" t="s">
        <v>8321</v>
      </c>
      <c r="T3277" t="s">
        <v>8322</v>
      </c>
    </row>
    <row r="3278" spans="1:20" ht="43.5" x14ac:dyDescent="0.3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 s="9">
        <f t="shared" si="204"/>
        <v>42085.941516203704</v>
      </c>
      <c r="K3278">
        <v>1424043347</v>
      </c>
      <c r="L3278" s="12">
        <f t="shared" si="205"/>
        <v>42050.983182870375</v>
      </c>
      <c r="M3278" t="b">
        <v>1</v>
      </c>
      <c r="N3278">
        <v>119</v>
      </c>
      <c r="O3278" t="b">
        <v>1</v>
      </c>
      <c r="P3278" t="s">
        <v>8271</v>
      </c>
      <c r="Q3278" s="10">
        <f t="shared" si="206"/>
        <v>100.11000000000001</v>
      </c>
      <c r="R3278">
        <f t="shared" si="207"/>
        <v>168.25210084033614</v>
      </c>
      <c r="S3278" t="s">
        <v>8321</v>
      </c>
      <c r="T3278" t="s">
        <v>8322</v>
      </c>
    </row>
    <row r="3279" spans="1:20" ht="43.5" x14ac:dyDescent="0.3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 s="9">
        <f t="shared" si="204"/>
        <v>41963.333310185189</v>
      </c>
      <c r="K3279">
        <v>1413874798</v>
      </c>
      <c r="L3279" s="12">
        <f t="shared" si="205"/>
        <v>41933.291643518518</v>
      </c>
      <c r="M3279" t="b">
        <v>1</v>
      </c>
      <c r="N3279">
        <v>202</v>
      </c>
      <c r="O3279" t="b">
        <v>1</v>
      </c>
      <c r="P3279" t="s">
        <v>8271</v>
      </c>
      <c r="Q3279" s="10">
        <f t="shared" si="206"/>
        <v>107.86500000000001</v>
      </c>
      <c r="R3279">
        <f t="shared" si="207"/>
        <v>106.79702970297029</v>
      </c>
      <c r="S3279" t="s">
        <v>8321</v>
      </c>
      <c r="T3279" t="s">
        <v>8322</v>
      </c>
    </row>
    <row r="3280" spans="1:20" ht="43.5" x14ac:dyDescent="0.3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 s="9">
        <f t="shared" si="204"/>
        <v>42732.917048611111</v>
      </c>
      <c r="K3280">
        <v>1480370433</v>
      </c>
      <c r="L3280" s="12">
        <f t="shared" si="205"/>
        <v>42702.917048611111</v>
      </c>
      <c r="M3280" t="b">
        <v>0</v>
      </c>
      <c r="N3280">
        <v>110</v>
      </c>
      <c r="O3280" t="b">
        <v>1</v>
      </c>
      <c r="P3280" t="s">
        <v>8271</v>
      </c>
      <c r="Q3280" s="10">
        <f t="shared" si="206"/>
        <v>100.6</v>
      </c>
      <c r="R3280">
        <f t="shared" si="207"/>
        <v>182.90909090909091</v>
      </c>
      <c r="S3280" t="s">
        <v>8321</v>
      </c>
      <c r="T3280" t="s">
        <v>8322</v>
      </c>
    </row>
    <row r="3281" spans="1:20" ht="43.5" x14ac:dyDescent="0.3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 s="9">
        <f t="shared" si="204"/>
        <v>42621.15625</v>
      </c>
      <c r="K3281">
        <v>1471701028</v>
      </c>
      <c r="L3281" s="12">
        <f t="shared" si="205"/>
        <v>42602.576712962968</v>
      </c>
      <c r="M3281" t="b">
        <v>1</v>
      </c>
      <c r="N3281">
        <v>115</v>
      </c>
      <c r="O3281" t="b">
        <v>1</v>
      </c>
      <c r="P3281" t="s">
        <v>8271</v>
      </c>
      <c r="Q3281" s="10">
        <f t="shared" si="206"/>
        <v>101.82500000000002</v>
      </c>
      <c r="R3281">
        <f t="shared" si="207"/>
        <v>177.08695652173913</v>
      </c>
      <c r="S3281" t="s">
        <v>8321</v>
      </c>
      <c r="T3281" t="s">
        <v>8322</v>
      </c>
    </row>
    <row r="3282" spans="1:20" ht="43.5" x14ac:dyDescent="0.3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 s="9">
        <f t="shared" si="204"/>
        <v>42235.171018518522</v>
      </c>
      <c r="K3282">
        <v>1437365176</v>
      </c>
      <c r="L3282" s="12">
        <f t="shared" si="205"/>
        <v>42205.171018518522</v>
      </c>
      <c r="M3282" t="b">
        <v>0</v>
      </c>
      <c r="N3282">
        <v>31</v>
      </c>
      <c r="O3282" t="b">
        <v>0</v>
      </c>
      <c r="P3282" t="s">
        <v>8271</v>
      </c>
      <c r="Q3282" s="10">
        <f t="shared" si="206"/>
        <v>9.31</v>
      </c>
      <c r="R3282">
        <f t="shared" si="207"/>
        <v>60.064516129032256</v>
      </c>
      <c r="S3282" t="s">
        <v>8321</v>
      </c>
      <c r="T3282" t="s">
        <v>8322</v>
      </c>
    </row>
    <row r="3283" spans="1:20" ht="43.5" x14ac:dyDescent="0.3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 s="9">
        <f t="shared" si="204"/>
        <v>42355.920717592591</v>
      </c>
      <c r="K3283">
        <v>1447797950</v>
      </c>
      <c r="L3283" s="12">
        <f t="shared" si="205"/>
        <v>42325.920717592591</v>
      </c>
      <c r="M3283" t="b">
        <v>0</v>
      </c>
      <c r="N3283">
        <v>0</v>
      </c>
      <c r="O3283" t="b">
        <v>0</v>
      </c>
      <c r="P3283" t="s">
        <v>8271</v>
      </c>
      <c r="Q3283" s="10">
        <f t="shared" si="206"/>
        <v>0</v>
      </c>
      <c r="R3283" t="e">
        <f t="shared" si="207"/>
        <v>#DIV/0!</v>
      </c>
      <c r="S3283" t="s">
        <v>8321</v>
      </c>
      <c r="T3283" t="s">
        <v>8322</v>
      </c>
    </row>
    <row r="3284" spans="1:20" ht="43.5" x14ac:dyDescent="0.3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 s="9">
        <f t="shared" si="204"/>
        <v>42631.827141203699</v>
      </c>
      <c r="K3284">
        <v>1471636265</v>
      </c>
      <c r="L3284" s="12">
        <f t="shared" si="205"/>
        <v>42601.827141203699</v>
      </c>
      <c r="M3284" t="b">
        <v>0</v>
      </c>
      <c r="N3284">
        <v>14</v>
      </c>
      <c r="O3284" t="b">
        <v>0</v>
      </c>
      <c r="P3284" t="s">
        <v>8271</v>
      </c>
      <c r="Q3284" s="10">
        <f t="shared" si="206"/>
        <v>2.2650000000000001</v>
      </c>
      <c r="R3284">
        <f t="shared" si="207"/>
        <v>32.357142857142854</v>
      </c>
      <c r="S3284" t="s">
        <v>8321</v>
      </c>
      <c r="T3284" t="s">
        <v>8322</v>
      </c>
    </row>
    <row r="3285" spans="1:20" ht="43.5" x14ac:dyDescent="0.3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 s="9">
        <f t="shared" si="204"/>
        <v>42705.304629629631</v>
      </c>
      <c r="K3285">
        <v>1477981120</v>
      </c>
      <c r="L3285" s="12">
        <f t="shared" si="205"/>
        <v>42675.262962962966</v>
      </c>
      <c r="M3285" t="b">
        <v>0</v>
      </c>
      <c r="N3285">
        <v>0</v>
      </c>
      <c r="O3285" t="b">
        <v>0</v>
      </c>
      <c r="P3285" t="s">
        <v>8271</v>
      </c>
      <c r="Q3285" s="10">
        <f t="shared" si="206"/>
        <v>0</v>
      </c>
      <c r="R3285" t="e">
        <f t="shared" si="207"/>
        <v>#DIV/0!</v>
      </c>
      <c r="S3285" t="s">
        <v>8321</v>
      </c>
      <c r="T3285" t="s">
        <v>8322</v>
      </c>
    </row>
    <row r="3286" spans="1:20" ht="43.5" x14ac:dyDescent="0.3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 s="9">
        <f t="shared" si="204"/>
        <v>42352.025115740747</v>
      </c>
      <c r="K3286">
        <v>1447461370</v>
      </c>
      <c r="L3286" s="12">
        <f t="shared" si="205"/>
        <v>42322.025115740747</v>
      </c>
      <c r="M3286" t="b">
        <v>0</v>
      </c>
      <c r="N3286">
        <v>0</v>
      </c>
      <c r="O3286" t="b">
        <v>0</v>
      </c>
      <c r="P3286" t="s">
        <v>8271</v>
      </c>
      <c r="Q3286" s="10">
        <f t="shared" si="206"/>
        <v>0</v>
      </c>
      <c r="R3286" t="e">
        <f t="shared" si="207"/>
        <v>#DIV/0!</v>
      </c>
      <c r="S3286" t="s">
        <v>8321</v>
      </c>
      <c r="T3286" t="s">
        <v>8322</v>
      </c>
    </row>
    <row r="3287" spans="1:20" ht="43.5" x14ac:dyDescent="0.3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 s="9">
        <f t="shared" si="204"/>
        <v>42199.958506944444</v>
      </c>
      <c r="K3287">
        <v>1434322815</v>
      </c>
      <c r="L3287" s="12">
        <f t="shared" si="205"/>
        <v>42169.958506944444</v>
      </c>
      <c r="M3287" t="b">
        <v>0</v>
      </c>
      <c r="N3287">
        <v>1</v>
      </c>
      <c r="O3287" t="b">
        <v>0</v>
      </c>
      <c r="P3287" t="s">
        <v>8271</v>
      </c>
      <c r="Q3287" s="10">
        <f t="shared" si="206"/>
        <v>0.08</v>
      </c>
      <c r="R3287">
        <f t="shared" si="207"/>
        <v>16</v>
      </c>
      <c r="S3287" t="s">
        <v>8321</v>
      </c>
      <c r="T3287" t="s">
        <v>8322</v>
      </c>
    </row>
    <row r="3288" spans="1:20" ht="43.5" x14ac:dyDescent="0.3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 s="9">
        <f t="shared" si="204"/>
        <v>42553.739212962959</v>
      </c>
      <c r="K3288">
        <v>1464889468</v>
      </c>
      <c r="L3288" s="12">
        <f t="shared" si="205"/>
        <v>42523.739212962959</v>
      </c>
      <c r="M3288" t="b">
        <v>0</v>
      </c>
      <c r="N3288">
        <v>3</v>
      </c>
      <c r="O3288" t="b">
        <v>0</v>
      </c>
      <c r="P3288" t="s">
        <v>8271</v>
      </c>
      <c r="Q3288" s="10">
        <f t="shared" si="206"/>
        <v>2.4500000000000002</v>
      </c>
      <c r="R3288">
        <f t="shared" si="207"/>
        <v>163.33333333333334</v>
      </c>
      <c r="S3288" t="s">
        <v>8321</v>
      </c>
      <c r="T3288" t="s">
        <v>8322</v>
      </c>
    </row>
    <row r="3289" spans="1:20" ht="58" x14ac:dyDescent="0.3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 s="9">
        <f t="shared" si="204"/>
        <v>42730.804756944446</v>
      </c>
      <c r="K3289">
        <v>1480187931</v>
      </c>
      <c r="L3289" s="12">
        <f t="shared" si="205"/>
        <v>42700.804756944446</v>
      </c>
      <c r="M3289" t="b">
        <v>0</v>
      </c>
      <c r="N3289">
        <v>0</v>
      </c>
      <c r="O3289" t="b">
        <v>0</v>
      </c>
      <c r="P3289" t="s">
        <v>8271</v>
      </c>
      <c r="Q3289" s="10">
        <f t="shared" si="206"/>
        <v>0</v>
      </c>
      <c r="R3289" t="e">
        <f t="shared" si="207"/>
        <v>#DIV/0!</v>
      </c>
      <c r="S3289" t="s">
        <v>8321</v>
      </c>
      <c r="T3289" t="s">
        <v>8322</v>
      </c>
    </row>
    <row r="3290" spans="1:20" ht="58" x14ac:dyDescent="0.3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 s="9">
        <f t="shared" si="204"/>
        <v>42469.734409722223</v>
      </c>
      <c r="K3290">
        <v>1455043053</v>
      </c>
      <c r="L3290" s="12">
        <f t="shared" si="205"/>
        <v>42409.776076388895</v>
      </c>
      <c r="M3290" t="b">
        <v>0</v>
      </c>
      <c r="N3290">
        <v>273</v>
      </c>
      <c r="O3290" t="b">
        <v>1</v>
      </c>
      <c r="P3290" t="s">
        <v>8285</v>
      </c>
      <c r="Q3290" s="10">
        <f t="shared" si="206"/>
        <v>103.95714285714286</v>
      </c>
      <c r="R3290">
        <f t="shared" si="207"/>
        <v>79.967032967032964</v>
      </c>
      <c r="S3290" t="s">
        <v>8342</v>
      </c>
      <c r="T3290" t="s">
        <v>8343</v>
      </c>
    </row>
    <row r="3291" spans="1:20" ht="43.5" x14ac:dyDescent="0.3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 s="9">
        <f t="shared" si="204"/>
        <v>41903.79184027778</v>
      </c>
      <c r="K3291">
        <v>1408734015</v>
      </c>
      <c r="L3291" s="12">
        <f t="shared" si="205"/>
        <v>41873.79184027778</v>
      </c>
      <c r="M3291" t="b">
        <v>0</v>
      </c>
      <c r="N3291">
        <v>1204</v>
      </c>
      <c r="O3291" t="b">
        <v>1</v>
      </c>
      <c r="P3291" t="s">
        <v>8297</v>
      </c>
      <c r="Q3291" s="10">
        <f t="shared" si="206"/>
        <v>944.83338095238094</v>
      </c>
      <c r="R3291">
        <f t="shared" si="207"/>
        <v>164.79651993355483</v>
      </c>
      <c r="S3291" t="s">
        <v>8337</v>
      </c>
      <c r="T3291" t="s">
        <v>8355</v>
      </c>
    </row>
    <row r="3292" spans="1:20" ht="58" x14ac:dyDescent="0.3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 s="9">
        <f t="shared" si="204"/>
        <v>42167.297175925924</v>
      </c>
      <c r="K3292">
        <v>1431414476</v>
      </c>
      <c r="L3292" s="12">
        <f t="shared" si="205"/>
        <v>42136.297175925924</v>
      </c>
      <c r="M3292" t="b">
        <v>0</v>
      </c>
      <c r="N3292">
        <v>36</v>
      </c>
      <c r="O3292" t="b">
        <v>0</v>
      </c>
      <c r="P3292" t="s">
        <v>8304</v>
      </c>
      <c r="Q3292" s="10">
        <f t="shared" si="206"/>
        <v>7.8809523809523814</v>
      </c>
      <c r="R3292">
        <f t="shared" si="207"/>
        <v>45.972222222222221</v>
      </c>
      <c r="S3292" t="s">
        <v>8326</v>
      </c>
      <c r="T3292" t="s">
        <v>8362</v>
      </c>
    </row>
    <row r="3293" spans="1:20" ht="43.5" x14ac:dyDescent="0.3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 s="9">
        <f t="shared" si="204"/>
        <v>42167.083333333328</v>
      </c>
      <c r="K3293">
        <v>1431354258</v>
      </c>
      <c r="L3293" s="12">
        <f t="shared" si="205"/>
        <v>42135.60020833333</v>
      </c>
      <c r="M3293" t="b">
        <v>0</v>
      </c>
      <c r="N3293">
        <v>270</v>
      </c>
      <c r="O3293" t="b">
        <v>1</v>
      </c>
      <c r="P3293" t="s">
        <v>8271</v>
      </c>
      <c r="Q3293" s="10">
        <f t="shared" si="206"/>
        <v>104.3047619047619</v>
      </c>
      <c r="R3293">
        <f t="shared" si="207"/>
        <v>81.125925925925927</v>
      </c>
      <c r="S3293" t="s">
        <v>8321</v>
      </c>
      <c r="T3293" t="s">
        <v>8322</v>
      </c>
    </row>
    <row r="3294" spans="1:20" ht="43.5" x14ac:dyDescent="0.3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 s="9">
        <f t="shared" si="204"/>
        <v>42062.693043981482</v>
      </c>
      <c r="K3294">
        <v>1422463079</v>
      </c>
      <c r="L3294" s="12">
        <f t="shared" si="205"/>
        <v>42032.693043981482</v>
      </c>
      <c r="M3294" t="b">
        <v>0</v>
      </c>
      <c r="N3294">
        <v>253</v>
      </c>
      <c r="O3294" t="b">
        <v>1</v>
      </c>
      <c r="P3294" t="s">
        <v>8265</v>
      </c>
      <c r="Q3294" s="10">
        <f t="shared" si="206"/>
        <v>183.44090909090909</v>
      </c>
      <c r="R3294">
        <f t="shared" si="207"/>
        <v>159.51383399209487</v>
      </c>
      <c r="S3294" t="s">
        <v>8314</v>
      </c>
      <c r="T3294" t="s">
        <v>8315</v>
      </c>
    </row>
    <row r="3295" spans="1:20" x14ac:dyDescent="0.3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 s="9">
        <f t="shared" si="204"/>
        <v>41312.944456018515</v>
      </c>
      <c r="K3295">
        <v>1357684801</v>
      </c>
      <c r="L3295" s="12">
        <f t="shared" si="205"/>
        <v>41282.944456018515</v>
      </c>
      <c r="M3295" t="b">
        <v>1</v>
      </c>
      <c r="N3295">
        <v>576</v>
      </c>
      <c r="O3295" t="b">
        <v>1</v>
      </c>
      <c r="P3295" t="s">
        <v>8269</v>
      </c>
      <c r="Q3295" s="10">
        <f t="shared" si="206"/>
        <v>111.31818181818183</v>
      </c>
      <c r="R3295">
        <f t="shared" si="207"/>
        <v>42.517361111111114</v>
      </c>
      <c r="S3295" t="s">
        <v>8314</v>
      </c>
      <c r="T3295" t="s">
        <v>8319</v>
      </c>
    </row>
    <row r="3296" spans="1:20" ht="43.5" x14ac:dyDescent="0.3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 s="9">
        <f t="shared" si="204"/>
        <v>41944.092152777775</v>
      </c>
      <c r="K3296">
        <v>1412215962</v>
      </c>
      <c r="L3296" s="12">
        <f t="shared" si="205"/>
        <v>41914.092152777775</v>
      </c>
      <c r="M3296" t="b">
        <v>0</v>
      </c>
      <c r="N3296">
        <v>2</v>
      </c>
      <c r="O3296" t="b">
        <v>0</v>
      </c>
      <c r="P3296" t="s">
        <v>8272</v>
      </c>
      <c r="Q3296" s="10">
        <f t="shared" si="206"/>
        <v>0.31818181818181818</v>
      </c>
      <c r="R3296">
        <f t="shared" si="207"/>
        <v>35</v>
      </c>
      <c r="S3296" t="s">
        <v>8323</v>
      </c>
      <c r="T3296" t="s">
        <v>8324</v>
      </c>
    </row>
    <row r="3297" spans="1:20" ht="43.5" x14ac:dyDescent="0.3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 s="9">
        <f t="shared" si="204"/>
        <v>42772.599664351852</v>
      </c>
      <c r="K3297">
        <v>1483712611</v>
      </c>
      <c r="L3297" s="12">
        <f t="shared" si="205"/>
        <v>42741.599664351852</v>
      </c>
      <c r="M3297" t="b">
        <v>0</v>
      </c>
      <c r="N3297">
        <v>375</v>
      </c>
      <c r="O3297" t="b">
        <v>1</v>
      </c>
      <c r="P3297" t="s">
        <v>8285</v>
      </c>
      <c r="Q3297" s="10">
        <f t="shared" si="206"/>
        <v>104.93636363636362</v>
      </c>
      <c r="R3297">
        <f t="shared" si="207"/>
        <v>61.562666666666665</v>
      </c>
      <c r="S3297" t="s">
        <v>8342</v>
      </c>
      <c r="T3297" t="s">
        <v>8343</v>
      </c>
    </row>
    <row r="3298" spans="1:20" ht="43.5" x14ac:dyDescent="0.3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 s="9">
        <f t="shared" si="204"/>
        <v>41479.585162037038</v>
      </c>
      <c r="K3298">
        <v>1372082558</v>
      </c>
      <c r="L3298" s="12">
        <f t="shared" si="205"/>
        <v>41449.585162037038</v>
      </c>
      <c r="M3298" t="b">
        <v>1</v>
      </c>
      <c r="N3298">
        <v>159</v>
      </c>
      <c r="O3298" t="b">
        <v>1</v>
      </c>
      <c r="P3298" t="s">
        <v>8276</v>
      </c>
      <c r="Q3298" s="10">
        <f t="shared" si="206"/>
        <v>101.8</v>
      </c>
      <c r="R3298">
        <f t="shared" si="207"/>
        <v>140.85534591194968</v>
      </c>
      <c r="S3298" t="s">
        <v>8329</v>
      </c>
      <c r="T3298" t="s">
        <v>8330</v>
      </c>
    </row>
    <row r="3299" spans="1:20" ht="43.5" x14ac:dyDescent="0.3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 s="9">
        <f t="shared" si="204"/>
        <v>42454.916666666672</v>
      </c>
      <c r="K3299">
        <v>1456491680</v>
      </c>
      <c r="L3299" s="12">
        <f t="shared" si="205"/>
        <v>42426.542592592596</v>
      </c>
      <c r="M3299" t="b">
        <v>1</v>
      </c>
      <c r="N3299">
        <v>329</v>
      </c>
      <c r="O3299" t="b">
        <v>1</v>
      </c>
      <c r="P3299" t="s">
        <v>8285</v>
      </c>
      <c r="Q3299" s="10">
        <f t="shared" si="206"/>
        <v>101.44545454545455</v>
      </c>
      <c r="R3299">
        <f t="shared" si="207"/>
        <v>67.835866261398181</v>
      </c>
      <c r="S3299" t="s">
        <v>8342</v>
      </c>
      <c r="T3299" t="s">
        <v>8343</v>
      </c>
    </row>
    <row r="3300" spans="1:20" ht="29" x14ac:dyDescent="0.3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 s="9">
        <f t="shared" si="204"/>
        <v>42063.845543981486</v>
      </c>
      <c r="K3300">
        <v>1422562655</v>
      </c>
      <c r="L3300" s="12">
        <f t="shared" si="205"/>
        <v>42033.845543981486</v>
      </c>
      <c r="M3300" t="b">
        <v>0</v>
      </c>
      <c r="N3300">
        <v>3</v>
      </c>
      <c r="O3300" t="b">
        <v>0</v>
      </c>
      <c r="P3300" t="s">
        <v>8291</v>
      </c>
      <c r="Q3300" s="10">
        <f t="shared" si="206"/>
        <v>1.3636363636363637E-2</v>
      </c>
      <c r="R3300">
        <f t="shared" si="207"/>
        <v>1</v>
      </c>
      <c r="S3300" t="s">
        <v>8342</v>
      </c>
      <c r="T3300" t="s">
        <v>8349</v>
      </c>
    </row>
    <row r="3301" spans="1:20" ht="58" x14ac:dyDescent="0.3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 s="9">
        <f t="shared" si="204"/>
        <v>42047.843287037031</v>
      </c>
      <c r="K3301">
        <v>1421180060</v>
      </c>
      <c r="L3301" s="12">
        <f t="shared" si="205"/>
        <v>42017.843287037031</v>
      </c>
      <c r="M3301" t="b">
        <v>0</v>
      </c>
      <c r="N3301">
        <v>1</v>
      </c>
      <c r="O3301" t="b">
        <v>0</v>
      </c>
      <c r="P3301" t="s">
        <v>8272</v>
      </c>
      <c r="Q3301" s="10">
        <f t="shared" si="206"/>
        <v>4.5454545454545456E-2</v>
      </c>
      <c r="R3301">
        <f t="shared" si="207"/>
        <v>10</v>
      </c>
      <c r="S3301" t="s">
        <v>8323</v>
      </c>
      <c r="T3301" t="s">
        <v>8324</v>
      </c>
    </row>
    <row r="3302" spans="1:20" ht="58" x14ac:dyDescent="0.3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 s="9">
        <f t="shared" si="204"/>
        <v>42105.25</v>
      </c>
      <c r="K3302">
        <v>1426772928</v>
      </c>
      <c r="L3302" s="12">
        <f t="shared" si="205"/>
        <v>42082.575555555552</v>
      </c>
      <c r="M3302" t="b">
        <v>0</v>
      </c>
      <c r="N3302">
        <v>33</v>
      </c>
      <c r="O3302" t="b">
        <v>0</v>
      </c>
      <c r="P3302" t="s">
        <v>8284</v>
      </c>
      <c r="Q3302" s="10">
        <f t="shared" si="206"/>
        <v>25.259090909090908</v>
      </c>
      <c r="R3302">
        <f t="shared" si="207"/>
        <v>168.39393939393941</v>
      </c>
      <c r="S3302" t="s">
        <v>8340</v>
      </c>
      <c r="T3302" t="s">
        <v>8341</v>
      </c>
    </row>
    <row r="3303" spans="1:20" ht="43.5" x14ac:dyDescent="0.3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 s="9">
        <f t="shared" si="204"/>
        <v>41972.6950462963</v>
      </c>
      <c r="K3303">
        <v>1414683652</v>
      </c>
      <c r="L3303" s="12">
        <f t="shared" si="205"/>
        <v>41942.653379629628</v>
      </c>
      <c r="M3303" t="b">
        <v>0</v>
      </c>
      <c r="N3303">
        <v>0</v>
      </c>
      <c r="O3303" t="b">
        <v>0</v>
      </c>
      <c r="P3303" t="s">
        <v>8299</v>
      </c>
      <c r="Q3303" s="10">
        <f t="shared" si="206"/>
        <v>0</v>
      </c>
      <c r="R3303" t="e">
        <f t="shared" si="207"/>
        <v>#DIV/0!</v>
      </c>
      <c r="S3303" t="s">
        <v>8340</v>
      </c>
      <c r="T3303" t="s">
        <v>8357</v>
      </c>
    </row>
    <row r="3304" spans="1:20" ht="43.5" x14ac:dyDescent="0.3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 s="9">
        <f t="shared" si="204"/>
        <v>41871.850034722222</v>
      </c>
      <c r="K3304">
        <v>1405974243</v>
      </c>
      <c r="L3304" s="12">
        <f t="shared" si="205"/>
        <v>41841.850034722222</v>
      </c>
      <c r="M3304" t="b">
        <v>0</v>
      </c>
      <c r="N3304">
        <v>159</v>
      </c>
      <c r="O3304" t="b">
        <v>1</v>
      </c>
      <c r="P3304" t="s">
        <v>8303</v>
      </c>
      <c r="Q3304" s="10">
        <f t="shared" si="206"/>
        <v>105.84090909090908</v>
      </c>
      <c r="R3304">
        <f t="shared" si="207"/>
        <v>146.44654088050314</v>
      </c>
      <c r="S3304" t="s">
        <v>8321</v>
      </c>
      <c r="T3304" t="s">
        <v>8361</v>
      </c>
    </row>
    <row r="3305" spans="1:20" ht="43.5" x14ac:dyDescent="0.3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 s="9">
        <f t="shared" si="204"/>
        <v>42796.956921296296</v>
      </c>
      <c r="K3305">
        <v>1485903478</v>
      </c>
      <c r="L3305" s="12">
        <f t="shared" si="205"/>
        <v>42766.956921296296</v>
      </c>
      <c r="M3305" t="b">
        <v>0</v>
      </c>
      <c r="N3305">
        <v>2</v>
      </c>
      <c r="O3305" t="b">
        <v>0</v>
      </c>
      <c r="P3305" t="s">
        <v>8303</v>
      </c>
      <c r="Q3305" s="10">
        <f t="shared" si="206"/>
        <v>0.47727272727272729</v>
      </c>
      <c r="R3305">
        <f t="shared" si="207"/>
        <v>52.5</v>
      </c>
      <c r="S3305" t="s">
        <v>8321</v>
      </c>
      <c r="T3305" t="s">
        <v>8361</v>
      </c>
    </row>
    <row r="3306" spans="1:20" ht="43.5" x14ac:dyDescent="0.3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 s="9">
        <f t="shared" si="204"/>
        <v>42015.207638888889</v>
      </c>
      <c r="K3306">
        <v>1418146883</v>
      </c>
      <c r="L3306" s="12">
        <f t="shared" si="205"/>
        <v>41982.737071759257</v>
      </c>
      <c r="M3306" t="b">
        <v>0</v>
      </c>
      <c r="N3306">
        <v>16</v>
      </c>
      <c r="O3306" t="b">
        <v>0</v>
      </c>
      <c r="P3306" t="s">
        <v>8305</v>
      </c>
      <c r="Q3306" s="10">
        <f t="shared" si="206"/>
        <v>4.004545454545454</v>
      </c>
      <c r="R3306">
        <f t="shared" si="207"/>
        <v>55.0625</v>
      </c>
      <c r="S3306" t="s">
        <v>8321</v>
      </c>
      <c r="T3306" t="s">
        <v>8363</v>
      </c>
    </row>
    <row r="3307" spans="1:20" ht="43.5" x14ac:dyDescent="0.3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 s="9">
        <f t="shared" si="204"/>
        <v>42208.282372685186</v>
      </c>
      <c r="K3307">
        <v>1435041997</v>
      </c>
      <c r="L3307" s="12">
        <f t="shared" si="205"/>
        <v>42178.282372685186</v>
      </c>
      <c r="M3307" t="b">
        <v>0</v>
      </c>
      <c r="N3307">
        <v>104</v>
      </c>
      <c r="O3307" t="b">
        <v>1</v>
      </c>
      <c r="P3307" t="s">
        <v>8269</v>
      </c>
      <c r="Q3307" s="10">
        <f t="shared" si="206"/>
        <v>100.63392857142857</v>
      </c>
      <c r="R3307">
        <f t="shared" si="207"/>
        <v>216.75</v>
      </c>
      <c r="S3307" t="s">
        <v>8314</v>
      </c>
      <c r="T3307" t="s">
        <v>8319</v>
      </c>
    </row>
    <row r="3308" spans="1:20" ht="43.5" x14ac:dyDescent="0.3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 s="9">
        <f t="shared" si="204"/>
        <v>42279.75</v>
      </c>
      <c r="K3308">
        <v>1441048658</v>
      </c>
      <c r="L3308" s="12">
        <f t="shared" si="205"/>
        <v>42247.803912037038</v>
      </c>
      <c r="M3308" t="b">
        <v>1</v>
      </c>
      <c r="N3308">
        <v>122</v>
      </c>
      <c r="O3308" t="b">
        <v>0</v>
      </c>
      <c r="P3308" t="s">
        <v>8285</v>
      </c>
      <c r="Q3308" s="10">
        <f t="shared" si="206"/>
        <v>36.404444444444444</v>
      </c>
      <c r="R3308">
        <f t="shared" si="207"/>
        <v>67.139344262295083</v>
      </c>
      <c r="S3308" t="s">
        <v>8342</v>
      </c>
      <c r="T3308" t="s">
        <v>8343</v>
      </c>
    </row>
    <row r="3309" spans="1:20" ht="43.5" x14ac:dyDescent="0.3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 s="9">
        <f t="shared" si="204"/>
        <v>42749.029583333337</v>
      </c>
      <c r="K3309">
        <v>1479170556</v>
      </c>
      <c r="L3309" s="12">
        <f t="shared" si="205"/>
        <v>42689.029583333337</v>
      </c>
      <c r="M3309" t="b">
        <v>0</v>
      </c>
      <c r="N3309">
        <v>1</v>
      </c>
      <c r="O3309" t="b">
        <v>0</v>
      </c>
      <c r="P3309" t="s">
        <v>8305</v>
      </c>
      <c r="Q3309" s="10">
        <f t="shared" si="206"/>
        <v>4.4444444444444444E-3</v>
      </c>
      <c r="R3309">
        <f t="shared" si="207"/>
        <v>1</v>
      </c>
      <c r="S3309" t="s">
        <v>8321</v>
      </c>
      <c r="T3309" t="s">
        <v>8363</v>
      </c>
    </row>
    <row r="3310" spans="1:20" ht="43.5" x14ac:dyDescent="0.3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 s="9">
        <f t="shared" si="204"/>
        <v>42604.290972222225</v>
      </c>
      <c r="K3310">
        <v>1468444125</v>
      </c>
      <c r="L3310" s="12">
        <f t="shared" si="205"/>
        <v>42564.881076388891</v>
      </c>
      <c r="M3310" t="b">
        <v>1</v>
      </c>
      <c r="N3310">
        <v>577</v>
      </c>
      <c r="O3310" t="b">
        <v>1</v>
      </c>
      <c r="P3310" t="s">
        <v>8301</v>
      </c>
      <c r="Q3310" s="10">
        <f t="shared" si="206"/>
        <v>141.3251043268175</v>
      </c>
      <c r="R3310">
        <f t="shared" si="207"/>
        <v>55.758509532062391</v>
      </c>
      <c r="S3310" t="s">
        <v>8323</v>
      </c>
      <c r="T3310" t="s">
        <v>8359</v>
      </c>
    </row>
    <row r="3311" spans="1:20" ht="43.5" x14ac:dyDescent="0.3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 s="9">
        <f t="shared" si="204"/>
        <v>41843.662962962961</v>
      </c>
      <c r="K3311">
        <v>1403538880</v>
      </c>
      <c r="L3311" s="12">
        <f t="shared" si="205"/>
        <v>41813.662962962961</v>
      </c>
      <c r="M3311" t="b">
        <v>0</v>
      </c>
      <c r="N3311">
        <v>21</v>
      </c>
      <c r="O3311" t="b">
        <v>0</v>
      </c>
      <c r="P3311" t="s">
        <v>8273</v>
      </c>
      <c r="Q3311" s="10">
        <f t="shared" si="206"/>
        <v>26.6</v>
      </c>
      <c r="R3311">
        <f t="shared" si="207"/>
        <v>291.33333333333331</v>
      </c>
      <c r="S3311" t="s">
        <v>8323</v>
      </c>
      <c r="T3311" t="s">
        <v>8325</v>
      </c>
    </row>
    <row r="3312" spans="1:20" ht="43.5" x14ac:dyDescent="0.3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 s="9">
        <f t="shared" si="204"/>
        <v>42388.276006944448</v>
      </c>
      <c r="K3312">
        <v>1448951847</v>
      </c>
      <c r="L3312" s="12">
        <f t="shared" si="205"/>
        <v>42339.276006944448</v>
      </c>
      <c r="M3312" t="b">
        <v>1</v>
      </c>
      <c r="N3312">
        <v>280</v>
      </c>
      <c r="O3312" t="b">
        <v>1</v>
      </c>
      <c r="P3312" t="s">
        <v>8285</v>
      </c>
      <c r="Q3312" s="10">
        <f t="shared" si="206"/>
        <v>120.32608695652173</v>
      </c>
      <c r="R3312">
        <f t="shared" si="207"/>
        <v>98.839285714285708</v>
      </c>
      <c r="S3312" t="s">
        <v>8342</v>
      </c>
      <c r="T3312" t="s">
        <v>8343</v>
      </c>
    </row>
    <row r="3313" spans="1:20" ht="43.5" x14ac:dyDescent="0.3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 s="9">
        <f t="shared" si="204"/>
        <v>42453.560833333337</v>
      </c>
      <c r="K3313">
        <v>1456237656</v>
      </c>
      <c r="L3313" s="12">
        <f t="shared" si="205"/>
        <v>42423.602500000001</v>
      </c>
      <c r="M3313" t="b">
        <v>0</v>
      </c>
      <c r="N3313">
        <v>124</v>
      </c>
      <c r="O3313" t="b">
        <v>1</v>
      </c>
      <c r="P3313" t="s">
        <v>8298</v>
      </c>
      <c r="Q3313" s="10">
        <f t="shared" si="206"/>
        <v>102.30434782608695</v>
      </c>
      <c r="R3313">
        <f t="shared" si="207"/>
        <v>189.75806451612902</v>
      </c>
      <c r="S3313" t="s">
        <v>8340</v>
      </c>
      <c r="T3313" t="s">
        <v>8356</v>
      </c>
    </row>
    <row r="3314" spans="1:20" ht="43.5" x14ac:dyDescent="0.3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 s="9">
        <f t="shared" si="204"/>
        <v>42218.916666666672</v>
      </c>
      <c r="K3314">
        <v>1435876423</v>
      </c>
      <c r="L3314" s="12">
        <f t="shared" si="205"/>
        <v>42187.940081018518</v>
      </c>
      <c r="M3314" t="b">
        <v>0</v>
      </c>
      <c r="N3314">
        <v>52</v>
      </c>
      <c r="O3314" t="b">
        <v>0</v>
      </c>
      <c r="P3314" t="s">
        <v>8284</v>
      </c>
      <c r="Q3314" s="10">
        <f t="shared" si="206"/>
        <v>26.35217391304348</v>
      </c>
      <c r="R3314">
        <f t="shared" si="207"/>
        <v>116.55769230769231</v>
      </c>
      <c r="S3314" t="s">
        <v>8340</v>
      </c>
      <c r="T3314" t="s">
        <v>8341</v>
      </c>
    </row>
    <row r="3315" spans="1:20" ht="58" x14ac:dyDescent="0.3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 s="9">
        <f t="shared" si="204"/>
        <v>41866.083333333336</v>
      </c>
      <c r="K3315">
        <v>1405346680</v>
      </c>
      <c r="L3315" s="12">
        <f t="shared" si="205"/>
        <v>41834.586574074077</v>
      </c>
      <c r="M3315" t="b">
        <v>1</v>
      </c>
      <c r="N3315">
        <v>322</v>
      </c>
      <c r="O3315" t="b">
        <v>1</v>
      </c>
      <c r="P3315" t="s">
        <v>8271</v>
      </c>
      <c r="Q3315" s="10">
        <f t="shared" si="206"/>
        <v>119.74347826086958</v>
      </c>
      <c r="R3315">
        <f t="shared" si="207"/>
        <v>85.531055900621112</v>
      </c>
      <c r="S3315" t="s">
        <v>8321</v>
      </c>
      <c r="T3315" t="s">
        <v>8322</v>
      </c>
    </row>
    <row r="3316" spans="1:20" ht="43.5" x14ac:dyDescent="0.3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 s="9">
        <f t="shared" si="204"/>
        <v>42644.165972222225</v>
      </c>
      <c r="K3316">
        <v>1472753745</v>
      </c>
      <c r="L3316" s="12">
        <f t="shared" si="205"/>
        <v>42614.760937500003</v>
      </c>
      <c r="M3316" t="b">
        <v>1</v>
      </c>
      <c r="N3316">
        <v>97</v>
      </c>
      <c r="O3316" t="b">
        <v>1</v>
      </c>
      <c r="P3316" t="s">
        <v>8271</v>
      </c>
      <c r="Q3316" s="10">
        <f t="shared" si="206"/>
        <v>106.16782608695652</v>
      </c>
      <c r="R3316">
        <f t="shared" si="207"/>
        <v>251.7381443298969</v>
      </c>
      <c r="S3316" t="s">
        <v>8321</v>
      </c>
      <c r="T3316" t="s">
        <v>8322</v>
      </c>
    </row>
    <row r="3317" spans="1:20" ht="43.5" x14ac:dyDescent="0.3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 s="9">
        <f t="shared" si="204"/>
        <v>42645.375</v>
      </c>
      <c r="K3317">
        <v>1472711224</v>
      </c>
      <c r="L3317" s="12">
        <f t="shared" si="205"/>
        <v>42614.268796296295</v>
      </c>
      <c r="M3317" t="b">
        <v>0</v>
      </c>
      <c r="N3317">
        <v>94</v>
      </c>
      <c r="O3317" t="b">
        <v>0</v>
      </c>
      <c r="P3317" t="s">
        <v>8271</v>
      </c>
      <c r="Q3317" s="10">
        <f t="shared" si="206"/>
        <v>25.698702928870294</v>
      </c>
      <c r="R3317">
        <f t="shared" si="207"/>
        <v>65.340319148936175</v>
      </c>
      <c r="S3317" t="s">
        <v>8321</v>
      </c>
      <c r="T3317" t="s">
        <v>8322</v>
      </c>
    </row>
    <row r="3318" spans="1:20" ht="43.5" x14ac:dyDescent="0.3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 s="9">
        <f t="shared" si="204"/>
        <v>42294.083333333328</v>
      </c>
      <c r="K3318">
        <v>1442443910</v>
      </c>
      <c r="L3318" s="12">
        <f t="shared" si="205"/>
        <v>42263.952662037031</v>
      </c>
      <c r="M3318" t="b">
        <v>1</v>
      </c>
      <c r="N3318">
        <v>314</v>
      </c>
      <c r="O3318" t="b">
        <v>1</v>
      </c>
      <c r="P3318" t="s">
        <v>8269</v>
      </c>
      <c r="Q3318" s="10">
        <f t="shared" si="206"/>
        <v>116.94725</v>
      </c>
      <c r="R3318">
        <f t="shared" si="207"/>
        <v>89.38643312101911</v>
      </c>
      <c r="S3318" t="s">
        <v>8314</v>
      </c>
      <c r="T3318" t="s">
        <v>8319</v>
      </c>
    </row>
    <row r="3319" spans="1:20" ht="43.5" x14ac:dyDescent="0.3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 s="9">
        <f t="shared" si="204"/>
        <v>41928</v>
      </c>
      <c r="K3319">
        <v>1410750855</v>
      </c>
      <c r="L3319" s="12">
        <f t="shared" si="205"/>
        <v>41897.134895833333</v>
      </c>
      <c r="M3319" t="b">
        <v>1</v>
      </c>
      <c r="N3319">
        <v>108</v>
      </c>
      <c r="O3319" t="b">
        <v>0</v>
      </c>
      <c r="P3319" t="s">
        <v>8285</v>
      </c>
      <c r="Q3319" s="10">
        <f t="shared" si="206"/>
        <v>20.220833333333331</v>
      </c>
      <c r="R3319">
        <f t="shared" si="207"/>
        <v>44.935185185185183</v>
      </c>
      <c r="S3319" t="s">
        <v>8342</v>
      </c>
      <c r="T3319" t="s">
        <v>8343</v>
      </c>
    </row>
    <row r="3320" spans="1:20" ht="29" x14ac:dyDescent="0.3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 s="9">
        <f t="shared" si="204"/>
        <v>42082.625324074077</v>
      </c>
      <c r="K3320">
        <v>1424188828</v>
      </c>
      <c r="L3320" s="12">
        <f t="shared" si="205"/>
        <v>42052.666990740734</v>
      </c>
      <c r="M3320" t="b">
        <v>0</v>
      </c>
      <c r="N3320">
        <v>372</v>
      </c>
      <c r="O3320" t="b">
        <v>1</v>
      </c>
      <c r="P3320" t="s">
        <v>8298</v>
      </c>
      <c r="Q3320" s="10">
        <f t="shared" si="206"/>
        <v>125.94166666666666</v>
      </c>
      <c r="R3320">
        <f t="shared" si="207"/>
        <v>81.252688172043008</v>
      </c>
      <c r="S3320" t="s">
        <v>8340</v>
      </c>
      <c r="T3320" t="s">
        <v>8356</v>
      </c>
    </row>
    <row r="3321" spans="1:20" ht="43.5" x14ac:dyDescent="0.3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 s="9">
        <f t="shared" si="204"/>
        <v>41957.216666666667</v>
      </c>
      <c r="K3321">
        <v>1414028490</v>
      </c>
      <c r="L3321" s="12">
        <f t="shared" si="205"/>
        <v>41935.070486111108</v>
      </c>
      <c r="M3321" t="b">
        <v>1</v>
      </c>
      <c r="N3321">
        <v>302</v>
      </c>
      <c r="O3321" t="b">
        <v>1</v>
      </c>
      <c r="P3321" t="s">
        <v>8269</v>
      </c>
      <c r="Q3321" s="10">
        <f t="shared" si="206"/>
        <v>104.85537190082646</v>
      </c>
      <c r="R3321">
        <f t="shared" si="207"/>
        <v>84.023178807947019</v>
      </c>
      <c r="S3321" t="s">
        <v>8314</v>
      </c>
      <c r="T3321" t="s">
        <v>8319</v>
      </c>
    </row>
    <row r="3322" spans="1:20" ht="43.5" x14ac:dyDescent="0.3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 s="9">
        <f t="shared" si="204"/>
        <v>41009.941979166666</v>
      </c>
      <c r="K3322">
        <v>1328916987</v>
      </c>
      <c r="L3322" s="12">
        <f t="shared" si="205"/>
        <v>40949.98364583333</v>
      </c>
      <c r="M3322" t="b">
        <v>0</v>
      </c>
      <c r="N3322">
        <v>5</v>
      </c>
      <c r="O3322" t="b">
        <v>0</v>
      </c>
      <c r="P3322" t="s">
        <v>8270</v>
      </c>
      <c r="Q3322" s="10">
        <f t="shared" si="206"/>
        <v>1.3673469387755102</v>
      </c>
      <c r="R3322">
        <f t="shared" si="207"/>
        <v>67</v>
      </c>
      <c r="S3322" t="s">
        <v>8314</v>
      </c>
      <c r="T3322" t="s">
        <v>8320</v>
      </c>
    </row>
    <row r="3323" spans="1:20" ht="58" x14ac:dyDescent="0.3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 s="9">
        <f t="shared" si="204"/>
        <v>42385.458333333328</v>
      </c>
      <c r="K3323">
        <v>1449785223</v>
      </c>
      <c r="L3323" s="12">
        <f t="shared" si="205"/>
        <v>42348.9215625</v>
      </c>
      <c r="M3323" t="b">
        <v>0</v>
      </c>
      <c r="N3323">
        <v>5</v>
      </c>
      <c r="O3323" t="b">
        <v>0</v>
      </c>
      <c r="P3323" t="s">
        <v>8272</v>
      </c>
      <c r="Q3323" s="10">
        <f t="shared" si="206"/>
        <v>1</v>
      </c>
      <c r="R3323">
        <f t="shared" si="207"/>
        <v>49</v>
      </c>
      <c r="S3323" t="s">
        <v>8323</v>
      </c>
      <c r="T3323" t="s">
        <v>8324</v>
      </c>
    </row>
    <row r="3324" spans="1:20" ht="43.5" x14ac:dyDescent="0.3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 s="9">
        <f t="shared" si="204"/>
        <v>41926.780023148152</v>
      </c>
      <c r="K3324">
        <v>1410288194</v>
      </c>
      <c r="L3324" s="12">
        <f t="shared" si="205"/>
        <v>41891.780023148152</v>
      </c>
      <c r="M3324" t="b">
        <v>1</v>
      </c>
      <c r="N3324">
        <v>92</v>
      </c>
      <c r="O3324" t="b">
        <v>0</v>
      </c>
      <c r="P3324" t="s">
        <v>8285</v>
      </c>
      <c r="Q3324" s="10">
        <f t="shared" si="206"/>
        <v>56.51428571428572</v>
      </c>
      <c r="R3324">
        <f t="shared" si="207"/>
        <v>150.5</v>
      </c>
      <c r="S3324" t="s">
        <v>8342</v>
      </c>
      <c r="T3324" t="s">
        <v>8343</v>
      </c>
    </row>
    <row r="3325" spans="1:20" ht="58" x14ac:dyDescent="0.3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 s="9">
        <f t="shared" si="204"/>
        <v>41784.957638888889</v>
      </c>
      <c r="K3325">
        <v>1398388068</v>
      </c>
      <c r="L3325" s="12">
        <f t="shared" si="205"/>
        <v>41754.047083333331</v>
      </c>
      <c r="M3325" t="b">
        <v>0</v>
      </c>
      <c r="N3325">
        <v>217</v>
      </c>
      <c r="O3325" t="b">
        <v>1</v>
      </c>
      <c r="P3325" t="s">
        <v>8265</v>
      </c>
      <c r="Q3325" s="10">
        <f t="shared" si="206"/>
        <v>130.98000000000002</v>
      </c>
      <c r="R3325">
        <f t="shared" si="207"/>
        <v>150.89861751152074</v>
      </c>
      <c r="S3325" t="s">
        <v>8314</v>
      </c>
      <c r="T3325" t="s">
        <v>8315</v>
      </c>
    </row>
    <row r="3326" spans="1:20" ht="43.5" x14ac:dyDescent="0.3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 s="9">
        <f t="shared" si="204"/>
        <v>42166.083333333328</v>
      </c>
      <c r="K3326">
        <v>1431353337</v>
      </c>
      <c r="L3326" s="12">
        <f t="shared" si="205"/>
        <v>42135.589548611111</v>
      </c>
      <c r="M3326" t="b">
        <v>0</v>
      </c>
      <c r="N3326">
        <v>13</v>
      </c>
      <c r="O3326" t="b">
        <v>0</v>
      </c>
      <c r="P3326" t="s">
        <v>8267</v>
      </c>
      <c r="Q3326" s="10">
        <f t="shared" si="206"/>
        <v>5.548</v>
      </c>
      <c r="R3326">
        <f t="shared" si="207"/>
        <v>106.69230769230769</v>
      </c>
      <c r="S3326" t="s">
        <v>8314</v>
      </c>
      <c r="T3326" t="s">
        <v>8317</v>
      </c>
    </row>
    <row r="3327" spans="1:20" ht="43.5" x14ac:dyDescent="0.3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 s="9">
        <f t="shared" si="204"/>
        <v>41917.383356481485</v>
      </c>
      <c r="K3327">
        <v>1409908322</v>
      </c>
      <c r="L3327" s="12">
        <f t="shared" si="205"/>
        <v>41887.383356481485</v>
      </c>
      <c r="M3327" t="b">
        <v>0</v>
      </c>
      <c r="N3327">
        <v>6</v>
      </c>
      <c r="O3327" t="b">
        <v>0</v>
      </c>
      <c r="P3327" t="s">
        <v>8268</v>
      </c>
      <c r="Q3327" s="10">
        <f t="shared" si="206"/>
        <v>1.1159999999999999</v>
      </c>
      <c r="R3327">
        <f t="shared" si="207"/>
        <v>46.5</v>
      </c>
      <c r="S3327" t="s">
        <v>8314</v>
      </c>
      <c r="T3327" t="s">
        <v>8318</v>
      </c>
    </row>
    <row r="3328" spans="1:20" ht="58" x14ac:dyDescent="0.3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 s="9">
        <f t="shared" si="204"/>
        <v>42195.922858796301</v>
      </c>
      <c r="K3328">
        <v>1433974135</v>
      </c>
      <c r="L3328" s="12">
        <f t="shared" si="205"/>
        <v>42165.922858796301</v>
      </c>
      <c r="M3328" t="b">
        <v>0</v>
      </c>
      <c r="N3328">
        <v>0</v>
      </c>
      <c r="O3328" t="b">
        <v>0</v>
      </c>
      <c r="P3328" t="s">
        <v>8268</v>
      </c>
      <c r="Q3328" s="10">
        <f t="shared" si="206"/>
        <v>0</v>
      </c>
      <c r="R3328" t="e">
        <f t="shared" si="207"/>
        <v>#DIV/0!</v>
      </c>
      <c r="S3328" t="s">
        <v>8314</v>
      </c>
      <c r="T3328" t="s">
        <v>8318</v>
      </c>
    </row>
    <row r="3329" spans="1:20" ht="43.5" x14ac:dyDescent="0.3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 s="9">
        <f t="shared" si="204"/>
        <v>41692.047500000001</v>
      </c>
      <c r="K3329">
        <v>1390439304</v>
      </c>
      <c r="L3329" s="12">
        <f t="shared" si="205"/>
        <v>41662.047500000001</v>
      </c>
      <c r="M3329" t="b">
        <v>1</v>
      </c>
      <c r="N3329">
        <v>328</v>
      </c>
      <c r="O3329" t="b">
        <v>1</v>
      </c>
      <c r="P3329" t="s">
        <v>8269</v>
      </c>
      <c r="Q3329" s="10">
        <f t="shared" si="206"/>
        <v>102.592</v>
      </c>
      <c r="R3329">
        <f t="shared" si="207"/>
        <v>78.195121951219505</v>
      </c>
      <c r="S3329" t="s">
        <v>8314</v>
      </c>
      <c r="T3329" t="s">
        <v>8319</v>
      </c>
    </row>
    <row r="3330" spans="1:20" ht="58" x14ac:dyDescent="0.3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 s="9">
        <f t="shared" ref="J3330:J3393" si="208">(((I3330/60)/60)/24)+DATE(1970,1,1)</f>
        <v>41179.954791666663</v>
      </c>
      <c r="K3330">
        <v>1346194494</v>
      </c>
      <c r="L3330" s="12">
        <f t="shared" ref="L3330:L3393" si="209">(((K3330/60)/60)/24)+DATE(1970,1,1)</f>
        <v>41149.954791666663</v>
      </c>
      <c r="M3330" t="b">
        <v>1</v>
      </c>
      <c r="N3330">
        <v>963</v>
      </c>
      <c r="O3330" t="b">
        <v>1</v>
      </c>
      <c r="P3330" t="s">
        <v>8269</v>
      </c>
      <c r="Q3330" s="10">
        <f t="shared" ref="Q3330:Q3393" si="210">(E3330/D3330)*100</f>
        <v>118.08108</v>
      </c>
      <c r="R3330">
        <f t="shared" ref="R3330:R3393" si="211">E3330/N3330</f>
        <v>30.654485981308412</v>
      </c>
      <c r="S3330" t="s">
        <v>8314</v>
      </c>
      <c r="T3330" t="s">
        <v>8319</v>
      </c>
    </row>
    <row r="3331" spans="1:20" ht="43.5" x14ac:dyDescent="0.3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 s="9">
        <f t="shared" si="208"/>
        <v>41159.475497685184</v>
      </c>
      <c r="K3331">
        <v>1344857083</v>
      </c>
      <c r="L3331" s="12">
        <f t="shared" si="209"/>
        <v>41134.475497685184</v>
      </c>
      <c r="M3331" t="b">
        <v>1</v>
      </c>
      <c r="N3331">
        <v>129</v>
      </c>
      <c r="O3331" t="b">
        <v>1</v>
      </c>
      <c r="P3331" t="s">
        <v>8269</v>
      </c>
      <c r="Q3331" s="10">
        <f t="shared" si="210"/>
        <v>118.72620000000001</v>
      </c>
      <c r="R3331">
        <f t="shared" si="211"/>
        <v>230.08953488372092</v>
      </c>
      <c r="S3331" t="s">
        <v>8314</v>
      </c>
      <c r="T3331" t="s">
        <v>8319</v>
      </c>
    </row>
    <row r="3332" spans="1:20" ht="43.5" x14ac:dyDescent="0.3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 s="9">
        <f t="shared" si="208"/>
        <v>40657.959930555553</v>
      </c>
      <c r="K3332">
        <v>1301007738</v>
      </c>
      <c r="L3332" s="12">
        <f t="shared" si="209"/>
        <v>40626.959930555553</v>
      </c>
      <c r="M3332" t="b">
        <v>1</v>
      </c>
      <c r="N3332">
        <v>298</v>
      </c>
      <c r="O3332" t="b">
        <v>1</v>
      </c>
      <c r="P3332" t="s">
        <v>8269</v>
      </c>
      <c r="Q3332" s="10">
        <f t="shared" si="210"/>
        <v>101.72264</v>
      </c>
      <c r="R3332">
        <f t="shared" si="211"/>
        <v>85.337785234899329</v>
      </c>
      <c r="S3332" t="s">
        <v>8314</v>
      </c>
      <c r="T3332" t="s">
        <v>8319</v>
      </c>
    </row>
    <row r="3333" spans="1:20" ht="43.5" x14ac:dyDescent="0.3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 s="9">
        <f t="shared" si="208"/>
        <v>41143.77238425926</v>
      </c>
      <c r="K3333">
        <v>1343068334</v>
      </c>
      <c r="L3333" s="12">
        <f t="shared" si="209"/>
        <v>41113.77238425926</v>
      </c>
      <c r="M3333" t="b">
        <v>1</v>
      </c>
      <c r="N3333">
        <v>126</v>
      </c>
      <c r="O3333" t="b">
        <v>1</v>
      </c>
      <c r="P3333" t="s">
        <v>8269</v>
      </c>
      <c r="Q3333" s="10">
        <f t="shared" si="210"/>
        <v>101.248</v>
      </c>
      <c r="R3333">
        <f t="shared" si="211"/>
        <v>200.88888888888889</v>
      </c>
      <c r="S3333" t="s">
        <v>8314</v>
      </c>
      <c r="T3333" t="s">
        <v>8319</v>
      </c>
    </row>
    <row r="3334" spans="1:20" ht="43.5" x14ac:dyDescent="0.3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 s="9">
        <f t="shared" si="208"/>
        <v>42503.57</v>
      </c>
      <c r="K3334">
        <v>1460554848</v>
      </c>
      <c r="L3334" s="12">
        <f t="shared" si="209"/>
        <v>42473.57</v>
      </c>
      <c r="M3334" t="b">
        <v>1</v>
      </c>
      <c r="N3334">
        <v>186</v>
      </c>
      <c r="O3334" t="b">
        <v>1</v>
      </c>
      <c r="P3334" t="s">
        <v>8269</v>
      </c>
      <c r="Q3334" s="10">
        <f t="shared" si="210"/>
        <v>107.91200000000001</v>
      </c>
      <c r="R3334">
        <f t="shared" si="211"/>
        <v>145.04301075268816</v>
      </c>
      <c r="S3334" t="s">
        <v>8314</v>
      </c>
      <c r="T3334" t="s">
        <v>8319</v>
      </c>
    </row>
    <row r="3335" spans="1:20" ht="43.5" x14ac:dyDescent="0.3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 s="9">
        <f t="shared" si="208"/>
        <v>42321.637939814813</v>
      </c>
      <c r="K3335">
        <v>1444832318</v>
      </c>
      <c r="L3335" s="12">
        <f t="shared" si="209"/>
        <v>42291.596273148149</v>
      </c>
      <c r="M3335" t="b">
        <v>1</v>
      </c>
      <c r="N3335">
        <v>493</v>
      </c>
      <c r="O3335" t="b">
        <v>1</v>
      </c>
      <c r="P3335" t="s">
        <v>8269</v>
      </c>
      <c r="Q3335" s="10">
        <f t="shared" si="210"/>
        <v>116.83911999999998</v>
      </c>
      <c r="R3335">
        <f t="shared" si="211"/>
        <v>59.249046653144013</v>
      </c>
      <c r="S3335" t="s">
        <v>8314</v>
      </c>
      <c r="T3335" t="s">
        <v>8319</v>
      </c>
    </row>
    <row r="3336" spans="1:20" ht="43.5" x14ac:dyDescent="0.3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 s="9">
        <f t="shared" si="208"/>
        <v>42624.165972222225</v>
      </c>
      <c r="K3336">
        <v>1470274509</v>
      </c>
      <c r="L3336" s="12">
        <f t="shared" si="209"/>
        <v>42586.066076388888</v>
      </c>
      <c r="M3336" t="b">
        <v>1</v>
      </c>
      <c r="N3336">
        <v>221</v>
      </c>
      <c r="O3336" t="b">
        <v>1</v>
      </c>
      <c r="P3336" t="s">
        <v>8269</v>
      </c>
      <c r="Q3336" s="10">
        <f t="shared" si="210"/>
        <v>114.75999999999999</v>
      </c>
      <c r="R3336">
        <f t="shared" si="211"/>
        <v>129.81900452488688</v>
      </c>
      <c r="S3336" t="s">
        <v>8314</v>
      </c>
      <c r="T3336" t="s">
        <v>8319</v>
      </c>
    </row>
    <row r="3337" spans="1:20" ht="43.5" x14ac:dyDescent="0.3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 s="9">
        <f t="shared" si="208"/>
        <v>42741.795138888891</v>
      </c>
      <c r="K3337">
        <v>1481137500</v>
      </c>
      <c r="L3337" s="12">
        <f t="shared" si="209"/>
        <v>42711.795138888891</v>
      </c>
      <c r="M3337" t="b">
        <v>0</v>
      </c>
      <c r="N3337">
        <v>43</v>
      </c>
      <c r="O3337" t="b">
        <v>1</v>
      </c>
      <c r="P3337" t="s">
        <v>8269</v>
      </c>
      <c r="Q3337" s="10">
        <f t="shared" si="210"/>
        <v>122.02</v>
      </c>
      <c r="R3337">
        <f t="shared" si="211"/>
        <v>709.41860465116281</v>
      </c>
      <c r="S3337" t="s">
        <v>8314</v>
      </c>
      <c r="T3337" t="s">
        <v>8319</v>
      </c>
    </row>
    <row r="3338" spans="1:20" ht="43.5" x14ac:dyDescent="0.3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 s="9">
        <f t="shared" si="208"/>
        <v>41120.208333333336</v>
      </c>
      <c r="K3338">
        <v>1340642717</v>
      </c>
      <c r="L3338" s="12">
        <f t="shared" si="209"/>
        <v>41085.698113425926</v>
      </c>
      <c r="M3338" t="b">
        <v>0</v>
      </c>
      <c r="N3338">
        <v>251</v>
      </c>
      <c r="O3338" t="b">
        <v>1</v>
      </c>
      <c r="P3338" t="s">
        <v>8269</v>
      </c>
      <c r="Q3338" s="10">
        <f t="shared" si="210"/>
        <v>104.72999999999999</v>
      </c>
      <c r="R3338">
        <f t="shared" si="211"/>
        <v>104.31274900398407</v>
      </c>
      <c r="S3338" t="s">
        <v>8314</v>
      </c>
      <c r="T3338" t="s">
        <v>8319</v>
      </c>
    </row>
    <row r="3339" spans="1:20" ht="43.5" x14ac:dyDescent="0.3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 s="9">
        <f t="shared" si="208"/>
        <v>41964.626168981486</v>
      </c>
      <c r="K3339">
        <v>1413986501</v>
      </c>
      <c r="L3339" s="12">
        <f t="shared" si="209"/>
        <v>41934.584502314814</v>
      </c>
      <c r="M3339" t="b">
        <v>0</v>
      </c>
      <c r="N3339">
        <v>237</v>
      </c>
      <c r="O3339" t="b">
        <v>1</v>
      </c>
      <c r="P3339" t="s">
        <v>8269</v>
      </c>
      <c r="Q3339" s="10">
        <f t="shared" si="210"/>
        <v>105.982</v>
      </c>
      <c r="R3339">
        <f t="shared" si="211"/>
        <v>111.79535864978902</v>
      </c>
      <c r="S3339" t="s">
        <v>8314</v>
      </c>
      <c r="T3339" t="s">
        <v>8319</v>
      </c>
    </row>
    <row r="3340" spans="1:20" ht="43.5" x14ac:dyDescent="0.3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 s="9">
        <f t="shared" si="208"/>
        <v>41957.761469907404</v>
      </c>
      <c r="K3340">
        <v>1413393391</v>
      </c>
      <c r="L3340" s="12">
        <f t="shared" si="209"/>
        <v>41927.71980324074</v>
      </c>
      <c r="M3340" t="b">
        <v>0</v>
      </c>
      <c r="N3340">
        <v>6</v>
      </c>
      <c r="O3340" t="b">
        <v>0</v>
      </c>
      <c r="P3340" t="s">
        <v>8272</v>
      </c>
      <c r="Q3340" s="10">
        <f t="shared" si="210"/>
        <v>0.49199999999999999</v>
      </c>
      <c r="R3340">
        <f t="shared" si="211"/>
        <v>20.5</v>
      </c>
      <c r="S3340" t="s">
        <v>8323</v>
      </c>
      <c r="T3340" t="s">
        <v>8324</v>
      </c>
    </row>
    <row r="3341" spans="1:20" ht="43.5" x14ac:dyDescent="0.3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 s="9">
        <f t="shared" si="208"/>
        <v>42195.785289351858</v>
      </c>
      <c r="K3341">
        <v>1433962249</v>
      </c>
      <c r="L3341" s="12">
        <f t="shared" si="209"/>
        <v>42165.785289351858</v>
      </c>
      <c r="M3341" t="b">
        <v>0</v>
      </c>
      <c r="N3341">
        <v>0</v>
      </c>
      <c r="O3341" t="b">
        <v>0</v>
      </c>
      <c r="P3341" t="s">
        <v>8272</v>
      </c>
      <c r="Q3341" s="10">
        <f t="shared" si="210"/>
        <v>0</v>
      </c>
      <c r="R3341" t="e">
        <f t="shared" si="211"/>
        <v>#DIV/0!</v>
      </c>
      <c r="S3341" t="s">
        <v>8323</v>
      </c>
      <c r="T3341" t="s">
        <v>8324</v>
      </c>
    </row>
    <row r="3342" spans="1:20" ht="43.5" x14ac:dyDescent="0.3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 s="9">
        <f t="shared" si="208"/>
        <v>42212.165972222225</v>
      </c>
      <c r="K3342">
        <v>1436297723</v>
      </c>
      <c r="L3342" s="12">
        <f t="shared" si="209"/>
        <v>42192.816238425927</v>
      </c>
      <c r="M3342" t="b">
        <v>0</v>
      </c>
      <c r="N3342">
        <v>2</v>
      </c>
      <c r="O3342" t="b">
        <v>0</v>
      </c>
      <c r="P3342" t="s">
        <v>8272</v>
      </c>
      <c r="Q3342" s="10">
        <f t="shared" si="210"/>
        <v>0.42399999999999999</v>
      </c>
      <c r="R3342">
        <f t="shared" si="211"/>
        <v>53</v>
      </c>
      <c r="S3342" t="s">
        <v>8323</v>
      </c>
      <c r="T3342" t="s">
        <v>8324</v>
      </c>
    </row>
    <row r="3343" spans="1:20" ht="29" x14ac:dyDescent="0.3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 s="9">
        <f t="shared" si="208"/>
        <v>42476.780162037037</v>
      </c>
      <c r="K3343">
        <v>1458240206</v>
      </c>
      <c r="L3343" s="12">
        <f t="shared" si="209"/>
        <v>42446.780162037037</v>
      </c>
      <c r="M3343" t="b">
        <v>0</v>
      </c>
      <c r="N3343">
        <v>2</v>
      </c>
      <c r="O3343" t="b">
        <v>0</v>
      </c>
      <c r="P3343" t="s">
        <v>8272</v>
      </c>
      <c r="Q3343" s="10">
        <f t="shared" si="210"/>
        <v>0.104</v>
      </c>
      <c r="R3343">
        <f t="shared" si="211"/>
        <v>13</v>
      </c>
      <c r="S3343" t="s">
        <v>8323</v>
      </c>
      <c r="T3343" t="s">
        <v>8324</v>
      </c>
    </row>
    <row r="3344" spans="1:20" ht="58" x14ac:dyDescent="0.3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 s="9">
        <f t="shared" si="208"/>
        <v>42558.987696759257</v>
      </c>
      <c r="K3344">
        <v>1465342937</v>
      </c>
      <c r="L3344" s="12">
        <f t="shared" si="209"/>
        <v>42528.987696759257</v>
      </c>
      <c r="M3344" t="b">
        <v>0</v>
      </c>
      <c r="N3344">
        <v>3</v>
      </c>
      <c r="O3344" t="b">
        <v>0</v>
      </c>
      <c r="P3344" t="s">
        <v>8272</v>
      </c>
      <c r="Q3344" s="10">
        <f t="shared" si="210"/>
        <v>1.044</v>
      </c>
      <c r="R3344">
        <f t="shared" si="211"/>
        <v>87</v>
      </c>
      <c r="S3344" t="s">
        <v>8323</v>
      </c>
      <c r="T3344" t="s">
        <v>8324</v>
      </c>
    </row>
    <row r="3345" spans="1:20" ht="43.5" x14ac:dyDescent="0.3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 s="9">
        <f t="shared" si="208"/>
        <v>42820.853900462964</v>
      </c>
      <c r="K3345">
        <v>1487971777</v>
      </c>
      <c r="L3345" s="12">
        <f t="shared" si="209"/>
        <v>42790.895567129628</v>
      </c>
      <c r="M3345" t="b">
        <v>0</v>
      </c>
      <c r="N3345">
        <v>0</v>
      </c>
      <c r="O3345" t="b">
        <v>0</v>
      </c>
      <c r="P3345" t="s">
        <v>8272</v>
      </c>
      <c r="Q3345" s="10">
        <f t="shared" si="210"/>
        <v>0</v>
      </c>
      <c r="R3345" t="e">
        <f t="shared" si="211"/>
        <v>#DIV/0!</v>
      </c>
      <c r="S3345" t="s">
        <v>8323</v>
      </c>
      <c r="T3345" t="s">
        <v>8324</v>
      </c>
    </row>
    <row r="3346" spans="1:20" ht="43.5" x14ac:dyDescent="0.3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 s="9">
        <f t="shared" si="208"/>
        <v>42231.556944444441</v>
      </c>
      <c r="K3346">
        <v>1436793939</v>
      </c>
      <c r="L3346" s="12">
        <f t="shared" si="209"/>
        <v>42198.559479166666</v>
      </c>
      <c r="M3346" t="b">
        <v>0</v>
      </c>
      <c r="N3346">
        <v>39</v>
      </c>
      <c r="O3346" t="b">
        <v>0</v>
      </c>
      <c r="P3346" t="s">
        <v>8272</v>
      </c>
      <c r="Q3346" s="10">
        <f t="shared" si="210"/>
        <v>17.380000000000003</v>
      </c>
      <c r="R3346">
        <f t="shared" si="211"/>
        <v>111.41025641025641</v>
      </c>
      <c r="S3346" t="s">
        <v>8323</v>
      </c>
      <c r="T3346" t="s">
        <v>8324</v>
      </c>
    </row>
    <row r="3347" spans="1:20" ht="29" x14ac:dyDescent="0.3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 s="9">
        <f t="shared" si="208"/>
        <v>42106.092152777783</v>
      </c>
      <c r="K3347">
        <v>1426212762</v>
      </c>
      <c r="L3347" s="12">
        <f t="shared" si="209"/>
        <v>42076.092152777783</v>
      </c>
      <c r="M3347" t="b">
        <v>0</v>
      </c>
      <c r="N3347">
        <v>1</v>
      </c>
      <c r="O3347" t="b">
        <v>0</v>
      </c>
      <c r="P3347" t="s">
        <v>8272</v>
      </c>
      <c r="Q3347" s="10">
        <f t="shared" si="210"/>
        <v>8.0000000000000002E-3</v>
      </c>
      <c r="R3347">
        <f t="shared" si="211"/>
        <v>2</v>
      </c>
      <c r="S3347" t="s">
        <v>8323</v>
      </c>
      <c r="T3347" t="s">
        <v>8324</v>
      </c>
    </row>
    <row r="3348" spans="1:20" ht="43.5" x14ac:dyDescent="0.3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 s="9">
        <f t="shared" si="208"/>
        <v>42155.642071759255</v>
      </c>
      <c r="K3348">
        <v>1428333875</v>
      </c>
      <c r="L3348" s="12">
        <f t="shared" si="209"/>
        <v>42100.642071759255</v>
      </c>
      <c r="M3348" t="b">
        <v>0</v>
      </c>
      <c r="N3348">
        <v>152</v>
      </c>
      <c r="O3348" t="b">
        <v>1</v>
      </c>
      <c r="P3348" t="s">
        <v>8273</v>
      </c>
      <c r="Q3348" s="10">
        <f t="shared" si="210"/>
        <v>105.80799999999999</v>
      </c>
      <c r="R3348">
        <f t="shared" si="211"/>
        <v>174.02631578947367</v>
      </c>
      <c r="S3348" t="s">
        <v>8323</v>
      </c>
      <c r="T3348" t="s">
        <v>8325</v>
      </c>
    </row>
    <row r="3349" spans="1:20" ht="43.5" x14ac:dyDescent="0.3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 s="9">
        <f t="shared" si="208"/>
        <v>41941.041666666664</v>
      </c>
      <c r="K3349">
        <v>1410883139</v>
      </c>
      <c r="L3349" s="12">
        <f t="shared" si="209"/>
        <v>41898.665960648148</v>
      </c>
      <c r="M3349" t="b">
        <v>0</v>
      </c>
      <c r="N3349">
        <v>1021</v>
      </c>
      <c r="O3349" t="b">
        <v>1</v>
      </c>
      <c r="P3349" t="s">
        <v>8273</v>
      </c>
      <c r="Q3349" s="10">
        <f t="shared" si="210"/>
        <v>300.11791999999997</v>
      </c>
      <c r="R3349">
        <f t="shared" si="211"/>
        <v>73.486268364348675</v>
      </c>
      <c r="S3349" t="s">
        <v>8323</v>
      </c>
      <c r="T3349" t="s">
        <v>8325</v>
      </c>
    </row>
    <row r="3350" spans="1:20" ht="43.5" x14ac:dyDescent="0.3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 s="9">
        <f t="shared" si="208"/>
        <v>41986.017488425925</v>
      </c>
      <c r="K3350">
        <v>1415838311</v>
      </c>
      <c r="L3350" s="12">
        <f t="shared" si="209"/>
        <v>41956.017488425925</v>
      </c>
      <c r="M3350" t="b">
        <v>0</v>
      </c>
      <c r="N3350">
        <v>105</v>
      </c>
      <c r="O3350" t="b">
        <v>1</v>
      </c>
      <c r="P3350" t="s">
        <v>8273</v>
      </c>
      <c r="Q3350" s="10">
        <f t="shared" si="210"/>
        <v>100.52799999999999</v>
      </c>
      <c r="R3350">
        <f t="shared" si="211"/>
        <v>239.35238095238094</v>
      </c>
      <c r="S3350" t="s">
        <v>8323</v>
      </c>
      <c r="T3350" t="s">
        <v>8325</v>
      </c>
    </row>
    <row r="3351" spans="1:20" ht="43.5" x14ac:dyDescent="0.3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 s="9">
        <f t="shared" si="208"/>
        <v>42526.529305555552</v>
      </c>
      <c r="K3351">
        <v>1462538532</v>
      </c>
      <c r="L3351" s="12">
        <f t="shared" si="209"/>
        <v>42496.529305555552</v>
      </c>
      <c r="M3351" t="b">
        <v>0</v>
      </c>
      <c r="N3351">
        <v>1</v>
      </c>
      <c r="O3351" t="b">
        <v>0</v>
      </c>
      <c r="P3351" t="s">
        <v>8273</v>
      </c>
      <c r="Q3351" s="10">
        <f t="shared" si="210"/>
        <v>0.79600000000000004</v>
      </c>
      <c r="R3351">
        <f t="shared" si="211"/>
        <v>199</v>
      </c>
      <c r="S3351" t="s">
        <v>8323</v>
      </c>
      <c r="T3351" t="s">
        <v>8325</v>
      </c>
    </row>
    <row r="3352" spans="1:20" ht="43.5" x14ac:dyDescent="0.3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 s="9">
        <f t="shared" si="208"/>
        <v>41007.76363425926</v>
      </c>
      <c r="K3352">
        <v>1331320778</v>
      </c>
      <c r="L3352" s="12">
        <f t="shared" si="209"/>
        <v>40977.805300925924</v>
      </c>
      <c r="M3352" t="b">
        <v>0</v>
      </c>
      <c r="N3352">
        <v>153</v>
      </c>
      <c r="O3352" t="b">
        <v>1</v>
      </c>
      <c r="P3352" t="s">
        <v>8274</v>
      </c>
      <c r="Q3352" s="10">
        <f t="shared" si="210"/>
        <v>132.024</v>
      </c>
      <c r="R3352">
        <f t="shared" si="211"/>
        <v>215.72549019607843</v>
      </c>
      <c r="S3352" t="s">
        <v>8326</v>
      </c>
      <c r="T3352" t="s">
        <v>8327</v>
      </c>
    </row>
    <row r="3353" spans="1:20" ht="43.5" x14ac:dyDescent="0.3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 s="9">
        <f t="shared" si="208"/>
        <v>41917.784062500003</v>
      </c>
      <c r="K3353">
        <v>1409942943</v>
      </c>
      <c r="L3353" s="12">
        <f t="shared" si="209"/>
        <v>41887.784062500003</v>
      </c>
      <c r="M3353" t="b">
        <v>0</v>
      </c>
      <c r="N3353">
        <v>32</v>
      </c>
      <c r="O3353" t="b">
        <v>0</v>
      </c>
      <c r="P3353" t="s">
        <v>8279</v>
      </c>
      <c r="Q3353" s="10">
        <f t="shared" si="210"/>
        <v>9.4412800000000008</v>
      </c>
      <c r="R3353">
        <f t="shared" si="211"/>
        <v>73.760000000000005</v>
      </c>
      <c r="S3353" t="s">
        <v>8329</v>
      </c>
      <c r="T3353" t="s">
        <v>8333</v>
      </c>
    </row>
    <row r="3354" spans="1:20" ht="43.5" x14ac:dyDescent="0.3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 s="9">
        <f t="shared" si="208"/>
        <v>42669.165972222225</v>
      </c>
      <c r="K3354">
        <v>1474676646</v>
      </c>
      <c r="L3354" s="12">
        <f t="shared" si="209"/>
        <v>42637.016736111109</v>
      </c>
      <c r="M3354" t="b">
        <v>0</v>
      </c>
      <c r="N3354">
        <v>6</v>
      </c>
      <c r="O3354" t="b">
        <v>0</v>
      </c>
      <c r="P3354" t="s">
        <v>8273</v>
      </c>
      <c r="Q3354" s="10">
        <f t="shared" si="210"/>
        <v>1.1919999999999999</v>
      </c>
      <c r="R3354">
        <f t="shared" si="211"/>
        <v>49.666666666666664</v>
      </c>
      <c r="S3354" t="s">
        <v>8323</v>
      </c>
      <c r="T3354" t="s">
        <v>8325</v>
      </c>
    </row>
    <row r="3355" spans="1:20" ht="43.5" x14ac:dyDescent="0.3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 s="9">
        <f t="shared" si="208"/>
        <v>41885.784305555557</v>
      </c>
      <c r="K3355">
        <v>1407178164</v>
      </c>
      <c r="L3355" s="12">
        <f t="shared" si="209"/>
        <v>41855.784305555557</v>
      </c>
      <c r="M3355" t="b">
        <v>0</v>
      </c>
      <c r="N3355">
        <v>2</v>
      </c>
      <c r="O3355" t="b">
        <v>0</v>
      </c>
      <c r="P3355" t="s">
        <v>8273</v>
      </c>
      <c r="Q3355" s="10">
        <f t="shared" si="210"/>
        <v>0.104</v>
      </c>
      <c r="R3355">
        <f t="shared" si="211"/>
        <v>13</v>
      </c>
      <c r="S3355" t="s">
        <v>8323</v>
      </c>
      <c r="T3355" t="s">
        <v>8325</v>
      </c>
    </row>
    <row r="3356" spans="1:20" ht="29" x14ac:dyDescent="0.3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 s="9">
        <f t="shared" si="208"/>
        <v>42418.708645833336</v>
      </c>
      <c r="K3356">
        <v>1453222827</v>
      </c>
      <c r="L3356" s="12">
        <f t="shared" si="209"/>
        <v>42388.708645833336</v>
      </c>
      <c r="M3356" t="b">
        <v>0</v>
      </c>
      <c r="N3356">
        <v>95</v>
      </c>
      <c r="O3356" t="b">
        <v>0</v>
      </c>
      <c r="P3356" t="s">
        <v>8273</v>
      </c>
      <c r="Q3356" s="10">
        <f t="shared" si="210"/>
        <v>82.207999999999998</v>
      </c>
      <c r="R3356">
        <f t="shared" si="211"/>
        <v>216.33684210526314</v>
      </c>
      <c r="S3356" t="s">
        <v>8323</v>
      </c>
      <c r="T3356" t="s">
        <v>8325</v>
      </c>
    </row>
    <row r="3357" spans="1:20" ht="43.5" x14ac:dyDescent="0.3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 s="9">
        <f t="shared" si="208"/>
        <v>42367.833333333328</v>
      </c>
      <c r="K3357">
        <v>1449000056</v>
      </c>
      <c r="L3357" s="12">
        <f t="shared" si="209"/>
        <v>42339.833981481483</v>
      </c>
      <c r="M3357" t="b">
        <v>0</v>
      </c>
      <c r="N3357">
        <v>90</v>
      </c>
      <c r="O3357" t="b">
        <v>0</v>
      </c>
      <c r="P3357" t="s">
        <v>8273</v>
      </c>
      <c r="Q3357" s="10">
        <f t="shared" si="210"/>
        <v>34.527999999999999</v>
      </c>
      <c r="R3357">
        <f t="shared" si="211"/>
        <v>95.911111111111111</v>
      </c>
      <c r="S3357" t="s">
        <v>8323</v>
      </c>
      <c r="T3357" t="s">
        <v>8325</v>
      </c>
    </row>
    <row r="3358" spans="1:20" ht="43.5" x14ac:dyDescent="0.3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 s="9">
        <f t="shared" si="208"/>
        <v>42383.16679398148</v>
      </c>
      <c r="K3358">
        <v>1450152011</v>
      </c>
      <c r="L3358" s="12">
        <f t="shared" si="209"/>
        <v>42353.16679398148</v>
      </c>
      <c r="M3358" t="b">
        <v>0</v>
      </c>
      <c r="N3358">
        <v>167</v>
      </c>
      <c r="O3358" t="b">
        <v>0</v>
      </c>
      <c r="P3358" t="s">
        <v>8282</v>
      </c>
      <c r="Q3358" s="10">
        <f t="shared" si="210"/>
        <v>29.376000000000001</v>
      </c>
      <c r="R3358">
        <f t="shared" si="211"/>
        <v>43.976047904191617</v>
      </c>
      <c r="S3358" t="s">
        <v>8337</v>
      </c>
      <c r="T3358" t="s">
        <v>8338</v>
      </c>
    </row>
    <row r="3359" spans="1:20" ht="29" x14ac:dyDescent="0.3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 s="9">
        <f t="shared" si="208"/>
        <v>41742.762673611112</v>
      </c>
      <c r="K3359">
        <v>1394821095</v>
      </c>
      <c r="L3359" s="12">
        <f t="shared" si="209"/>
        <v>41712.762673611112</v>
      </c>
      <c r="M3359" t="b">
        <v>0</v>
      </c>
      <c r="N3359">
        <v>22</v>
      </c>
      <c r="O3359" t="b">
        <v>0</v>
      </c>
      <c r="P3359" t="s">
        <v>8282</v>
      </c>
      <c r="Q3359" s="10">
        <f t="shared" si="210"/>
        <v>7.2120000000000006</v>
      </c>
      <c r="R3359">
        <f t="shared" si="211"/>
        <v>81.954545454545453</v>
      </c>
      <c r="S3359" t="s">
        <v>8337</v>
      </c>
      <c r="T3359" t="s">
        <v>8338</v>
      </c>
    </row>
    <row r="3360" spans="1:20" ht="58" x14ac:dyDescent="0.3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 s="9">
        <f t="shared" si="208"/>
        <v>41012.595312500001</v>
      </c>
      <c r="K3360">
        <v>1329146235</v>
      </c>
      <c r="L3360" s="12">
        <f t="shared" si="209"/>
        <v>40952.636979166666</v>
      </c>
      <c r="M3360" t="b">
        <v>0</v>
      </c>
      <c r="N3360">
        <v>21</v>
      </c>
      <c r="O3360" t="b">
        <v>0</v>
      </c>
      <c r="P3360" t="s">
        <v>8282</v>
      </c>
      <c r="Q3360" s="10">
        <f t="shared" si="210"/>
        <v>2.93</v>
      </c>
      <c r="R3360">
        <f t="shared" si="211"/>
        <v>34.88095238095238</v>
      </c>
      <c r="S3360" t="s">
        <v>8337</v>
      </c>
      <c r="T3360" t="s">
        <v>8338</v>
      </c>
    </row>
    <row r="3361" spans="1:20" ht="43.5" x14ac:dyDescent="0.3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 s="9">
        <f t="shared" si="208"/>
        <v>40844.872685185182</v>
      </c>
      <c r="K3361">
        <v>1315947400</v>
      </c>
      <c r="L3361" s="12">
        <f t="shared" si="209"/>
        <v>40799.872685185182</v>
      </c>
      <c r="M3361" t="b">
        <v>0</v>
      </c>
      <c r="N3361">
        <v>0</v>
      </c>
      <c r="O3361" t="b">
        <v>0</v>
      </c>
      <c r="P3361" t="s">
        <v>8282</v>
      </c>
      <c r="Q3361" s="10">
        <f t="shared" si="210"/>
        <v>0</v>
      </c>
      <c r="R3361" t="e">
        <f t="shared" si="211"/>
        <v>#DIV/0!</v>
      </c>
      <c r="S3361" t="s">
        <v>8337</v>
      </c>
      <c r="T3361" t="s">
        <v>8338</v>
      </c>
    </row>
    <row r="3362" spans="1:20" ht="43.5" x14ac:dyDescent="0.3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 s="9">
        <f t="shared" si="208"/>
        <v>41972.189583333333</v>
      </c>
      <c r="K3362">
        <v>1416034228</v>
      </c>
      <c r="L3362" s="12">
        <f t="shared" si="209"/>
        <v>41958.285046296296</v>
      </c>
      <c r="M3362" t="b">
        <v>0</v>
      </c>
      <c r="N3362">
        <v>1</v>
      </c>
      <c r="O3362" t="b">
        <v>0</v>
      </c>
      <c r="P3362" t="s">
        <v>8283</v>
      </c>
      <c r="Q3362" s="10">
        <f t="shared" si="210"/>
        <v>4.0000000000000001E-3</v>
      </c>
      <c r="R3362">
        <f t="shared" si="211"/>
        <v>1</v>
      </c>
      <c r="S3362" t="s">
        <v>8337</v>
      </c>
      <c r="T3362" t="s">
        <v>8339</v>
      </c>
    </row>
    <row r="3363" spans="1:20" ht="43.5" x14ac:dyDescent="0.3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 s="9">
        <f t="shared" si="208"/>
        <v>42483.819687499999</v>
      </c>
      <c r="K3363">
        <v>1458848421</v>
      </c>
      <c r="L3363" s="12">
        <f t="shared" si="209"/>
        <v>42453.819687499999</v>
      </c>
      <c r="M3363" t="b">
        <v>0</v>
      </c>
      <c r="N3363">
        <v>39</v>
      </c>
      <c r="O3363" t="b">
        <v>0</v>
      </c>
      <c r="P3363" t="s">
        <v>8283</v>
      </c>
      <c r="Q3363" s="10">
        <f t="shared" si="210"/>
        <v>39.5</v>
      </c>
      <c r="R3363">
        <f t="shared" si="211"/>
        <v>253.2051282051282</v>
      </c>
      <c r="S3363" t="s">
        <v>8337</v>
      </c>
      <c r="T3363" t="s">
        <v>8339</v>
      </c>
    </row>
    <row r="3364" spans="1:20" ht="43.5" x14ac:dyDescent="0.3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 s="9">
        <f t="shared" si="208"/>
        <v>41931.972025462965</v>
      </c>
      <c r="K3364">
        <v>1408576783</v>
      </c>
      <c r="L3364" s="12">
        <f t="shared" si="209"/>
        <v>41871.972025462965</v>
      </c>
      <c r="M3364" t="b">
        <v>0</v>
      </c>
      <c r="N3364">
        <v>0</v>
      </c>
      <c r="O3364" t="b">
        <v>0</v>
      </c>
      <c r="P3364" t="s">
        <v>8284</v>
      </c>
      <c r="Q3364" s="10">
        <f t="shared" si="210"/>
        <v>0</v>
      </c>
      <c r="R3364" t="e">
        <f t="shared" si="211"/>
        <v>#DIV/0!</v>
      </c>
      <c r="S3364" t="s">
        <v>8340</v>
      </c>
      <c r="T3364" t="s">
        <v>8341</v>
      </c>
    </row>
    <row r="3365" spans="1:20" ht="58" x14ac:dyDescent="0.3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 s="9">
        <f t="shared" si="208"/>
        <v>42254.102581018517</v>
      </c>
      <c r="K3365">
        <v>1439000863</v>
      </c>
      <c r="L3365" s="12">
        <f t="shared" si="209"/>
        <v>42224.102581018517</v>
      </c>
      <c r="M3365" t="b">
        <v>0</v>
      </c>
      <c r="N3365">
        <v>0</v>
      </c>
      <c r="O3365" t="b">
        <v>0</v>
      </c>
      <c r="P3365" t="s">
        <v>8284</v>
      </c>
      <c r="Q3365" s="10">
        <f t="shared" si="210"/>
        <v>0</v>
      </c>
      <c r="R3365" t="e">
        <f t="shared" si="211"/>
        <v>#DIV/0!</v>
      </c>
      <c r="S3365" t="s">
        <v>8340</v>
      </c>
      <c r="T3365" t="s">
        <v>8341</v>
      </c>
    </row>
    <row r="3366" spans="1:20" ht="43.5" x14ac:dyDescent="0.3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 s="9">
        <f t="shared" si="208"/>
        <v>41865.763981481483</v>
      </c>
      <c r="K3366">
        <v>1405448408</v>
      </c>
      <c r="L3366" s="12">
        <f t="shared" si="209"/>
        <v>41835.763981481483</v>
      </c>
      <c r="M3366" t="b">
        <v>0</v>
      </c>
      <c r="N3366">
        <v>8</v>
      </c>
      <c r="O3366" t="b">
        <v>0</v>
      </c>
      <c r="P3366" t="s">
        <v>8284</v>
      </c>
      <c r="Q3366" s="10">
        <f t="shared" si="210"/>
        <v>0.752</v>
      </c>
      <c r="R3366">
        <f t="shared" si="211"/>
        <v>23.5</v>
      </c>
      <c r="S3366" t="s">
        <v>8340</v>
      </c>
      <c r="T3366" t="s">
        <v>8341</v>
      </c>
    </row>
    <row r="3367" spans="1:20" ht="43.5" x14ac:dyDescent="0.3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 s="9">
        <f t="shared" si="208"/>
        <v>42154.893182870372</v>
      </c>
      <c r="K3367">
        <v>1430429171</v>
      </c>
      <c r="L3367" s="12">
        <f t="shared" si="209"/>
        <v>42124.893182870372</v>
      </c>
      <c r="M3367" t="b">
        <v>0</v>
      </c>
      <c r="N3367">
        <v>2</v>
      </c>
      <c r="O3367" t="b">
        <v>0</v>
      </c>
      <c r="P3367" t="s">
        <v>8284</v>
      </c>
      <c r="Q3367" s="10">
        <f t="shared" si="210"/>
        <v>0.4</v>
      </c>
      <c r="R3367">
        <f t="shared" si="211"/>
        <v>50</v>
      </c>
      <c r="S3367" t="s">
        <v>8340</v>
      </c>
      <c r="T3367" t="s">
        <v>8341</v>
      </c>
    </row>
    <row r="3368" spans="1:20" ht="43.5" x14ac:dyDescent="0.3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 s="9">
        <f t="shared" si="208"/>
        <v>41956.846377314811</v>
      </c>
      <c r="K3368">
        <v>1414351127</v>
      </c>
      <c r="L3368" s="12">
        <f t="shared" si="209"/>
        <v>41938.804710648146</v>
      </c>
      <c r="M3368" t="b">
        <v>0</v>
      </c>
      <c r="N3368">
        <v>1</v>
      </c>
      <c r="O3368" t="b">
        <v>0</v>
      </c>
      <c r="P3368" t="s">
        <v>8284</v>
      </c>
      <c r="Q3368" s="10">
        <f t="shared" si="210"/>
        <v>0.1</v>
      </c>
      <c r="R3368">
        <f t="shared" si="211"/>
        <v>25</v>
      </c>
      <c r="S3368" t="s">
        <v>8340</v>
      </c>
      <c r="T3368" t="s">
        <v>8341</v>
      </c>
    </row>
    <row r="3369" spans="1:20" ht="58" x14ac:dyDescent="0.3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 s="9">
        <f t="shared" si="208"/>
        <v>42182.288819444439</v>
      </c>
      <c r="K3369">
        <v>1432796154</v>
      </c>
      <c r="L3369" s="12">
        <f t="shared" si="209"/>
        <v>42152.288819444439</v>
      </c>
      <c r="M3369" t="b">
        <v>0</v>
      </c>
      <c r="N3369">
        <v>271</v>
      </c>
      <c r="O3369" t="b">
        <v>1</v>
      </c>
      <c r="P3369" t="s">
        <v>8285</v>
      </c>
      <c r="Q3369" s="10">
        <f t="shared" si="210"/>
        <v>199.244</v>
      </c>
      <c r="R3369">
        <f t="shared" si="211"/>
        <v>183.80442804428046</v>
      </c>
      <c r="S3369" t="s">
        <v>8342</v>
      </c>
      <c r="T3369" t="s">
        <v>8343</v>
      </c>
    </row>
    <row r="3370" spans="1:20" ht="58" x14ac:dyDescent="0.3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 s="9">
        <f t="shared" si="208"/>
        <v>41145.283159722225</v>
      </c>
      <c r="K3370">
        <v>1344062865</v>
      </c>
      <c r="L3370" s="12">
        <f t="shared" si="209"/>
        <v>41125.283159722225</v>
      </c>
      <c r="M3370" t="b">
        <v>0</v>
      </c>
      <c r="N3370">
        <v>0</v>
      </c>
      <c r="O3370" t="b">
        <v>0</v>
      </c>
      <c r="P3370" t="s">
        <v>8286</v>
      </c>
      <c r="Q3370" s="10">
        <f t="shared" si="210"/>
        <v>0</v>
      </c>
      <c r="R3370" t="e">
        <f t="shared" si="211"/>
        <v>#DIV/0!</v>
      </c>
      <c r="S3370" t="s">
        <v>8329</v>
      </c>
      <c r="T3370" t="s">
        <v>8344</v>
      </c>
    </row>
    <row r="3371" spans="1:20" ht="43.5" x14ac:dyDescent="0.3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 s="9">
        <f t="shared" si="208"/>
        <v>41151.690104166664</v>
      </c>
      <c r="K3371">
        <v>1343320425</v>
      </c>
      <c r="L3371" s="12">
        <f t="shared" si="209"/>
        <v>41116.690104166664</v>
      </c>
      <c r="M3371" t="b">
        <v>1</v>
      </c>
      <c r="N3371">
        <v>467</v>
      </c>
      <c r="O3371" t="b">
        <v>1</v>
      </c>
      <c r="P3371" t="s">
        <v>8276</v>
      </c>
      <c r="Q3371" s="10">
        <f t="shared" si="210"/>
        <v>154.97535999999999</v>
      </c>
      <c r="R3371">
        <f t="shared" si="211"/>
        <v>82.963254817987149</v>
      </c>
      <c r="S3371" t="s">
        <v>8329</v>
      </c>
      <c r="T3371" t="s">
        <v>8330</v>
      </c>
    </row>
    <row r="3372" spans="1:20" ht="58" x14ac:dyDescent="0.3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 s="9">
        <f t="shared" si="208"/>
        <v>42343.936365740738</v>
      </c>
      <c r="K3372">
        <v>1446762502</v>
      </c>
      <c r="L3372" s="12">
        <f t="shared" si="209"/>
        <v>42313.936365740738</v>
      </c>
      <c r="M3372" t="b">
        <v>0</v>
      </c>
      <c r="N3372">
        <v>16</v>
      </c>
      <c r="O3372" t="b">
        <v>0</v>
      </c>
      <c r="P3372" t="s">
        <v>8273</v>
      </c>
      <c r="Q3372" s="10">
        <f t="shared" si="210"/>
        <v>19.759999999999998</v>
      </c>
      <c r="R3372">
        <f t="shared" si="211"/>
        <v>308.75</v>
      </c>
      <c r="S3372" t="s">
        <v>8323</v>
      </c>
      <c r="T3372" t="s">
        <v>8325</v>
      </c>
    </row>
    <row r="3373" spans="1:20" ht="58" x14ac:dyDescent="0.3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 s="9">
        <f t="shared" si="208"/>
        <v>42644.624039351853</v>
      </c>
      <c r="K3373">
        <v>1472569117</v>
      </c>
      <c r="L3373" s="12">
        <f t="shared" si="209"/>
        <v>42612.624039351853</v>
      </c>
      <c r="M3373" t="b">
        <v>0</v>
      </c>
      <c r="N3373">
        <v>46</v>
      </c>
      <c r="O3373" t="b">
        <v>0</v>
      </c>
      <c r="P3373" t="s">
        <v>8273</v>
      </c>
      <c r="Q3373" s="10">
        <f t="shared" si="210"/>
        <v>70.36</v>
      </c>
      <c r="R3373">
        <f t="shared" si="211"/>
        <v>382.39130434782606</v>
      </c>
      <c r="S3373" t="s">
        <v>8323</v>
      </c>
      <c r="T3373" t="s">
        <v>8325</v>
      </c>
    </row>
    <row r="3374" spans="1:20" ht="29" x14ac:dyDescent="0.3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 s="9">
        <f t="shared" si="208"/>
        <v>41971.722233796296</v>
      </c>
      <c r="K3374">
        <v>1414599601</v>
      </c>
      <c r="L3374" s="12">
        <f t="shared" si="209"/>
        <v>41941.680567129632</v>
      </c>
      <c r="M3374" t="b">
        <v>1</v>
      </c>
      <c r="N3374">
        <v>17</v>
      </c>
      <c r="O3374" t="b">
        <v>0</v>
      </c>
      <c r="P3374" t="s">
        <v>8287</v>
      </c>
      <c r="Q3374" s="10">
        <f t="shared" si="210"/>
        <v>0.42</v>
      </c>
      <c r="R3374">
        <f t="shared" si="211"/>
        <v>6.1764705882352944</v>
      </c>
      <c r="S3374" t="s">
        <v>8326</v>
      </c>
      <c r="T3374" t="s">
        <v>8345</v>
      </c>
    </row>
    <row r="3375" spans="1:20" ht="43.5" x14ac:dyDescent="0.3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 s="9">
        <f t="shared" si="208"/>
        <v>42634.239629629628</v>
      </c>
      <c r="K3375">
        <v>1471844704</v>
      </c>
      <c r="L3375" s="12">
        <f t="shared" si="209"/>
        <v>42604.239629629628</v>
      </c>
      <c r="M3375" t="b">
        <v>0</v>
      </c>
      <c r="N3375">
        <v>2</v>
      </c>
      <c r="O3375" t="b">
        <v>0</v>
      </c>
      <c r="P3375" t="s">
        <v>8287</v>
      </c>
      <c r="Q3375" s="10">
        <f t="shared" si="210"/>
        <v>0.104</v>
      </c>
      <c r="R3375">
        <f t="shared" si="211"/>
        <v>13</v>
      </c>
      <c r="S3375" t="s">
        <v>8326</v>
      </c>
      <c r="T3375" t="s">
        <v>8345</v>
      </c>
    </row>
    <row r="3376" spans="1:20" ht="43.5" x14ac:dyDescent="0.3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 s="9">
        <f t="shared" si="208"/>
        <v>42840.654479166667</v>
      </c>
      <c r="K3376">
        <v>1488386547</v>
      </c>
      <c r="L3376" s="12">
        <f t="shared" si="209"/>
        <v>42795.696145833332</v>
      </c>
      <c r="M3376" t="b">
        <v>0</v>
      </c>
      <c r="N3376">
        <v>0</v>
      </c>
      <c r="O3376" t="b">
        <v>0</v>
      </c>
      <c r="P3376" t="s">
        <v>8287</v>
      </c>
      <c r="Q3376" s="10">
        <f t="shared" si="210"/>
        <v>0</v>
      </c>
      <c r="R3376" t="e">
        <f t="shared" si="211"/>
        <v>#DIV/0!</v>
      </c>
      <c r="S3376" t="s">
        <v>8326</v>
      </c>
      <c r="T3376" t="s">
        <v>8345</v>
      </c>
    </row>
    <row r="3377" spans="1:20" ht="58" x14ac:dyDescent="0.3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 s="9">
        <f t="shared" si="208"/>
        <v>41563.542858796296</v>
      </c>
      <c r="K3377">
        <v>1379336503</v>
      </c>
      <c r="L3377" s="12">
        <f t="shared" si="209"/>
        <v>41533.542858796296</v>
      </c>
      <c r="M3377" t="b">
        <v>1</v>
      </c>
      <c r="N3377">
        <v>336</v>
      </c>
      <c r="O3377" t="b">
        <v>1</v>
      </c>
      <c r="P3377" t="s">
        <v>8288</v>
      </c>
      <c r="Q3377" s="10">
        <f t="shared" si="210"/>
        <v>138.70400000000001</v>
      </c>
      <c r="R3377">
        <f t="shared" si="211"/>
        <v>103.20238095238095</v>
      </c>
      <c r="S3377" t="s">
        <v>8326</v>
      </c>
      <c r="T3377" t="s">
        <v>8346</v>
      </c>
    </row>
    <row r="3378" spans="1:20" ht="43.5" x14ac:dyDescent="0.3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 s="9">
        <f t="shared" si="208"/>
        <v>42274.597685185188</v>
      </c>
      <c r="K3378">
        <v>1439907640</v>
      </c>
      <c r="L3378" s="12">
        <f t="shared" si="209"/>
        <v>42234.597685185188</v>
      </c>
      <c r="M3378" t="b">
        <v>1</v>
      </c>
      <c r="N3378">
        <v>176</v>
      </c>
      <c r="O3378" t="b">
        <v>1</v>
      </c>
      <c r="P3378" t="s">
        <v>8285</v>
      </c>
      <c r="Q3378" s="10">
        <f t="shared" si="210"/>
        <v>106.476</v>
      </c>
      <c r="R3378">
        <f t="shared" si="211"/>
        <v>151.24431818181819</v>
      </c>
      <c r="S3378" t="s">
        <v>8342</v>
      </c>
      <c r="T3378" t="s">
        <v>8343</v>
      </c>
    </row>
    <row r="3379" spans="1:20" ht="43.5" x14ac:dyDescent="0.3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 s="9">
        <f t="shared" si="208"/>
        <v>41997.062326388885</v>
      </c>
      <c r="K3379">
        <v>1416360585</v>
      </c>
      <c r="L3379" s="12">
        <f t="shared" si="209"/>
        <v>41962.062326388885</v>
      </c>
      <c r="M3379" t="b">
        <v>0</v>
      </c>
      <c r="N3379">
        <v>22</v>
      </c>
      <c r="O3379" t="b">
        <v>0</v>
      </c>
      <c r="P3379" t="s">
        <v>8290</v>
      </c>
      <c r="Q3379" s="10">
        <f t="shared" si="210"/>
        <v>13.639999999999999</v>
      </c>
      <c r="R3379">
        <f t="shared" si="211"/>
        <v>155</v>
      </c>
      <c r="S3379" t="s">
        <v>8326</v>
      </c>
      <c r="T3379" t="s">
        <v>8348</v>
      </c>
    </row>
    <row r="3380" spans="1:20" ht="58" x14ac:dyDescent="0.3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 s="9">
        <f t="shared" si="208"/>
        <v>41053.782037037039</v>
      </c>
      <c r="K3380">
        <v>1335293168</v>
      </c>
      <c r="L3380" s="12">
        <f t="shared" si="209"/>
        <v>41023.782037037039</v>
      </c>
      <c r="M3380" t="b">
        <v>0</v>
      </c>
      <c r="N3380">
        <v>221</v>
      </c>
      <c r="O3380" t="b">
        <v>1</v>
      </c>
      <c r="P3380" t="s">
        <v>8292</v>
      </c>
      <c r="Q3380" s="10">
        <f t="shared" si="210"/>
        <v>104.93380000000001</v>
      </c>
      <c r="R3380">
        <f t="shared" si="211"/>
        <v>118.70339366515837</v>
      </c>
      <c r="S3380" t="s">
        <v>8329</v>
      </c>
      <c r="T3380" t="s">
        <v>8350</v>
      </c>
    </row>
    <row r="3381" spans="1:20" ht="43.5" x14ac:dyDescent="0.3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 s="9">
        <f t="shared" si="208"/>
        <v>42125.918530092589</v>
      </c>
      <c r="K3381">
        <v>1427925761</v>
      </c>
      <c r="L3381" s="12">
        <f t="shared" si="209"/>
        <v>42095.918530092589</v>
      </c>
      <c r="M3381" t="b">
        <v>0</v>
      </c>
      <c r="N3381">
        <v>17</v>
      </c>
      <c r="O3381" t="b">
        <v>0</v>
      </c>
      <c r="P3381" t="s">
        <v>8293</v>
      </c>
      <c r="Q3381" s="10">
        <f t="shared" si="210"/>
        <v>7.8680000000000003</v>
      </c>
      <c r="R3381">
        <f t="shared" si="211"/>
        <v>115.70588235294117</v>
      </c>
      <c r="S3381" t="s">
        <v>8329</v>
      </c>
      <c r="T3381" t="s">
        <v>8351</v>
      </c>
    </row>
    <row r="3382" spans="1:20" ht="29" x14ac:dyDescent="0.3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 s="9">
        <f t="shared" si="208"/>
        <v>42226.290972222225</v>
      </c>
      <c r="K3382">
        <v>1435970682</v>
      </c>
      <c r="L3382" s="12">
        <f t="shared" si="209"/>
        <v>42189.031041666662</v>
      </c>
      <c r="M3382" t="b">
        <v>1</v>
      </c>
      <c r="N3382">
        <v>139</v>
      </c>
      <c r="O3382" t="b">
        <v>0</v>
      </c>
      <c r="P3382" t="s">
        <v>8285</v>
      </c>
      <c r="Q3382" s="10">
        <f t="shared" si="210"/>
        <v>61.124000000000002</v>
      </c>
      <c r="R3382">
        <f t="shared" si="211"/>
        <v>109.93525179856115</v>
      </c>
      <c r="S3382" t="s">
        <v>8342</v>
      </c>
      <c r="T3382" t="s">
        <v>8343</v>
      </c>
    </row>
    <row r="3383" spans="1:20" ht="43.5" x14ac:dyDescent="0.3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 s="9">
        <f t="shared" si="208"/>
        <v>42576.791666666672</v>
      </c>
      <c r="K3383">
        <v>1467061303</v>
      </c>
      <c r="L3383" s="12">
        <f t="shared" si="209"/>
        <v>42548.876192129625</v>
      </c>
      <c r="M3383" t="b">
        <v>0</v>
      </c>
      <c r="N3383">
        <v>6</v>
      </c>
      <c r="O3383" t="b">
        <v>0</v>
      </c>
      <c r="P3383" t="s">
        <v>8285</v>
      </c>
      <c r="Q3383" s="10">
        <f t="shared" si="210"/>
        <v>2.036</v>
      </c>
      <c r="R3383">
        <f t="shared" si="211"/>
        <v>84.833333333333329</v>
      </c>
      <c r="S3383" t="s">
        <v>8342</v>
      </c>
      <c r="T3383" t="s">
        <v>8343</v>
      </c>
    </row>
    <row r="3384" spans="1:20" ht="43.5" x14ac:dyDescent="0.3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 s="9">
        <f t="shared" si="208"/>
        <v>42795.166666666672</v>
      </c>
      <c r="K3384">
        <v>1483768497</v>
      </c>
      <c r="L3384" s="12">
        <f t="shared" si="209"/>
        <v>42742.246493055558</v>
      </c>
      <c r="M3384" t="b">
        <v>0</v>
      </c>
      <c r="N3384">
        <v>2</v>
      </c>
      <c r="O3384" t="b">
        <v>0</v>
      </c>
      <c r="P3384" t="s">
        <v>8283</v>
      </c>
      <c r="Q3384" s="10">
        <f t="shared" si="210"/>
        <v>0.5</v>
      </c>
      <c r="R3384">
        <f t="shared" si="211"/>
        <v>62.5</v>
      </c>
      <c r="S3384" t="s">
        <v>8337</v>
      </c>
      <c r="T3384" t="s">
        <v>8339</v>
      </c>
    </row>
    <row r="3385" spans="1:20" ht="43.5" x14ac:dyDescent="0.3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 s="9">
        <f t="shared" si="208"/>
        <v>42353.332638888889</v>
      </c>
      <c r="K3385">
        <v>1448044925</v>
      </c>
      <c r="L3385" s="12">
        <f t="shared" si="209"/>
        <v>42328.779224537036</v>
      </c>
      <c r="M3385" t="b">
        <v>0</v>
      </c>
      <c r="N3385">
        <v>17</v>
      </c>
      <c r="O3385" t="b">
        <v>0</v>
      </c>
      <c r="P3385" t="s">
        <v>8283</v>
      </c>
      <c r="Q3385" s="10">
        <f t="shared" si="210"/>
        <v>4.8680000000000003</v>
      </c>
      <c r="R3385">
        <f t="shared" si="211"/>
        <v>71.588235294117652</v>
      </c>
      <c r="S3385" t="s">
        <v>8337</v>
      </c>
      <c r="T3385" t="s">
        <v>8339</v>
      </c>
    </row>
    <row r="3386" spans="1:20" ht="58" x14ac:dyDescent="0.3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 s="9">
        <f t="shared" si="208"/>
        <v>41889.925856481481</v>
      </c>
      <c r="K3386">
        <v>1407535994</v>
      </c>
      <c r="L3386" s="12">
        <f t="shared" si="209"/>
        <v>41859.925856481481</v>
      </c>
      <c r="M3386" t="b">
        <v>0</v>
      </c>
      <c r="N3386">
        <v>4</v>
      </c>
      <c r="O3386" t="b">
        <v>0</v>
      </c>
      <c r="P3386" t="s">
        <v>8294</v>
      </c>
      <c r="Q3386" s="10">
        <f t="shared" si="210"/>
        <v>0.16800000000000001</v>
      </c>
      <c r="R3386">
        <f t="shared" si="211"/>
        <v>10.5</v>
      </c>
      <c r="S3386" t="s">
        <v>8323</v>
      </c>
      <c r="T3386" t="s">
        <v>8352</v>
      </c>
    </row>
    <row r="3387" spans="1:20" ht="58" x14ac:dyDescent="0.3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 s="9">
        <f t="shared" si="208"/>
        <v>42733.917824074073</v>
      </c>
      <c r="K3387">
        <v>1480456900</v>
      </c>
      <c r="L3387" s="12">
        <f t="shared" si="209"/>
        <v>42703.917824074073</v>
      </c>
      <c r="M3387" t="b">
        <v>0</v>
      </c>
      <c r="N3387">
        <v>4</v>
      </c>
      <c r="O3387" t="b">
        <v>0</v>
      </c>
      <c r="P3387" t="s">
        <v>8294</v>
      </c>
      <c r="Q3387" s="10">
        <f t="shared" si="210"/>
        <v>1.7319999999999998</v>
      </c>
      <c r="R3387">
        <f t="shared" si="211"/>
        <v>108.25</v>
      </c>
      <c r="S3387" t="s">
        <v>8323</v>
      </c>
      <c r="T3387" t="s">
        <v>8352</v>
      </c>
    </row>
    <row r="3388" spans="1:20" ht="43.5" x14ac:dyDescent="0.3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 s="9">
        <f t="shared" si="208"/>
        <v>41863.789942129632</v>
      </c>
      <c r="K3388">
        <v>1404845851</v>
      </c>
      <c r="L3388" s="12">
        <f t="shared" si="209"/>
        <v>41828.789942129632</v>
      </c>
      <c r="M3388" t="b">
        <v>0</v>
      </c>
      <c r="N3388">
        <v>9</v>
      </c>
      <c r="O3388" t="b">
        <v>0</v>
      </c>
      <c r="P3388" t="s">
        <v>8294</v>
      </c>
      <c r="Q3388" s="10">
        <f t="shared" si="210"/>
        <v>1.04</v>
      </c>
      <c r="R3388">
        <f t="shared" si="211"/>
        <v>28.888888888888889</v>
      </c>
      <c r="S3388" t="s">
        <v>8323</v>
      </c>
      <c r="T3388" t="s">
        <v>8352</v>
      </c>
    </row>
    <row r="3389" spans="1:20" ht="43.5" x14ac:dyDescent="0.3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 s="9">
        <f t="shared" si="208"/>
        <v>40992.166666666664</v>
      </c>
      <c r="K3389">
        <v>1329873755</v>
      </c>
      <c r="L3389" s="12">
        <f t="shared" si="209"/>
        <v>40961.057349537034</v>
      </c>
      <c r="M3389" t="b">
        <v>1</v>
      </c>
      <c r="N3389">
        <v>426</v>
      </c>
      <c r="O3389" t="b">
        <v>1</v>
      </c>
      <c r="P3389" t="s">
        <v>8295</v>
      </c>
      <c r="Q3389" s="10">
        <f t="shared" si="210"/>
        <v>125.10239999999999</v>
      </c>
      <c r="R3389">
        <f t="shared" si="211"/>
        <v>73.416901408450698</v>
      </c>
      <c r="S3389" t="s">
        <v>8323</v>
      </c>
      <c r="T3389" t="s">
        <v>8353</v>
      </c>
    </row>
    <row r="3390" spans="1:20" ht="29" x14ac:dyDescent="0.3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 s="9">
        <f t="shared" si="208"/>
        <v>41750.165972222225</v>
      </c>
      <c r="K3390">
        <v>1394127585</v>
      </c>
      <c r="L3390" s="12">
        <f t="shared" si="209"/>
        <v>41704.735937500001</v>
      </c>
      <c r="M3390" t="b">
        <v>1</v>
      </c>
      <c r="N3390">
        <v>454</v>
      </c>
      <c r="O3390" t="b">
        <v>1</v>
      </c>
      <c r="P3390" t="s">
        <v>8295</v>
      </c>
      <c r="Q3390" s="10">
        <f t="shared" si="210"/>
        <v>133.48307999999997</v>
      </c>
      <c r="R3390">
        <f t="shared" si="211"/>
        <v>73.503898678414089</v>
      </c>
      <c r="S3390" t="s">
        <v>8323</v>
      </c>
      <c r="T3390" t="s">
        <v>8353</v>
      </c>
    </row>
    <row r="3391" spans="1:20" ht="43.5" x14ac:dyDescent="0.3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 s="9">
        <f t="shared" si="208"/>
        <v>42719.208333333328</v>
      </c>
      <c r="K3391">
        <v>1479216874</v>
      </c>
      <c r="L3391" s="12">
        <f t="shared" si="209"/>
        <v>42689.565671296295</v>
      </c>
      <c r="M3391" t="b">
        <v>1</v>
      </c>
      <c r="N3391">
        <v>531</v>
      </c>
      <c r="O3391" t="b">
        <v>1</v>
      </c>
      <c r="P3391" t="s">
        <v>8295</v>
      </c>
      <c r="Q3391" s="10">
        <f t="shared" si="210"/>
        <v>304.18799999999999</v>
      </c>
      <c r="R3391">
        <f t="shared" si="211"/>
        <v>143.21468926553672</v>
      </c>
      <c r="S3391" t="s">
        <v>8323</v>
      </c>
      <c r="T3391" t="s">
        <v>8353</v>
      </c>
    </row>
    <row r="3392" spans="1:20" ht="58" x14ac:dyDescent="0.3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 s="9">
        <f t="shared" si="208"/>
        <v>41755.082384259258</v>
      </c>
      <c r="K3392">
        <v>1395885518</v>
      </c>
      <c r="L3392" s="12">
        <f t="shared" si="209"/>
        <v>41725.082384259258</v>
      </c>
      <c r="M3392" t="b">
        <v>1</v>
      </c>
      <c r="N3392">
        <v>158</v>
      </c>
      <c r="O3392" t="b">
        <v>1</v>
      </c>
      <c r="P3392" t="s">
        <v>8295</v>
      </c>
      <c r="Q3392" s="10">
        <f t="shared" si="210"/>
        <v>178.67599999999999</v>
      </c>
      <c r="R3392">
        <f t="shared" si="211"/>
        <v>282.71518987341773</v>
      </c>
      <c r="S3392" t="s">
        <v>8323</v>
      </c>
      <c r="T3392" t="s">
        <v>8353</v>
      </c>
    </row>
    <row r="3393" spans="1:20" ht="43.5" x14ac:dyDescent="0.3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 s="9">
        <f t="shared" si="208"/>
        <v>41843.642939814818</v>
      </c>
      <c r="K3393">
        <v>1400945150</v>
      </c>
      <c r="L3393" s="12">
        <f t="shared" si="209"/>
        <v>41783.642939814818</v>
      </c>
      <c r="M3393" t="b">
        <v>0</v>
      </c>
      <c r="N3393">
        <v>1364</v>
      </c>
      <c r="O3393" t="b">
        <v>1</v>
      </c>
      <c r="P3393" t="s">
        <v>8295</v>
      </c>
      <c r="Q3393" s="10">
        <f t="shared" si="210"/>
        <v>196.4</v>
      </c>
      <c r="R3393">
        <f t="shared" si="211"/>
        <v>35.997067448680355</v>
      </c>
      <c r="S3393" t="s">
        <v>8323</v>
      </c>
      <c r="T3393" t="s">
        <v>8353</v>
      </c>
    </row>
    <row r="3394" spans="1:20" ht="43.5" x14ac:dyDescent="0.3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 s="9">
        <f t="shared" ref="J3394:J3457" si="212">(((I3394/60)/60)/24)+DATE(1970,1,1)</f>
        <v>42663.841608796298</v>
      </c>
      <c r="K3394">
        <v>1474402315</v>
      </c>
      <c r="L3394" s="12">
        <f t="shared" ref="L3394:L3457" si="213">(((K3394/60)/60)/24)+DATE(1970,1,1)</f>
        <v>42633.841608796298</v>
      </c>
      <c r="M3394" t="b">
        <v>0</v>
      </c>
      <c r="N3394">
        <v>76</v>
      </c>
      <c r="O3394" t="b">
        <v>1</v>
      </c>
      <c r="P3394" t="s">
        <v>8295</v>
      </c>
      <c r="Q3394" s="10">
        <f t="shared" ref="Q3394:Q3457" si="214">(E3394/D3394)*100</f>
        <v>105.22388000000001</v>
      </c>
      <c r="R3394">
        <f t="shared" ref="R3394:R3457" si="215">E3394/N3394</f>
        <v>346.13118421052633</v>
      </c>
      <c r="S3394" t="s">
        <v>8323</v>
      </c>
      <c r="T3394" t="s">
        <v>8353</v>
      </c>
    </row>
    <row r="3395" spans="1:20" ht="43.5" x14ac:dyDescent="0.3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 s="9">
        <f t="shared" si="212"/>
        <v>42753.63653935185</v>
      </c>
      <c r="K3395">
        <v>1482160597</v>
      </c>
      <c r="L3395" s="12">
        <f t="shared" si="213"/>
        <v>42723.63653935185</v>
      </c>
      <c r="M3395" t="b">
        <v>0</v>
      </c>
      <c r="N3395">
        <v>859</v>
      </c>
      <c r="O3395" t="b">
        <v>1</v>
      </c>
      <c r="P3395" t="s">
        <v>8276</v>
      </c>
      <c r="Q3395" s="10">
        <f t="shared" si="214"/>
        <v>138.64000000000001</v>
      </c>
      <c r="R3395">
        <f t="shared" si="215"/>
        <v>40.349243306169967</v>
      </c>
      <c r="S3395" t="s">
        <v>8329</v>
      </c>
      <c r="T3395" t="s">
        <v>8330</v>
      </c>
    </row>
    <row r="3396" spans="1:20" ht="29" x14ac:dyDescent="0.3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 s="9">
        <f t="shared" si="212"/>
        <v>41609.168055555558</v>
      </c>
      <c r="K3396">
        <v>1382742014</v>
      </c>
      <c r="L3396" s="12">
        <f t="shared" si="213"/>
        <v>41572.958495370374</v>
      </c>
      <c r="M3396" t="b">
        <v>0</v>
      </c>
      <c r="N3396">
        <v>426</v>
      </c>
      <c r="O3396" t="b">
        <v>1</v>
      </c>
      <c r="P3396" t="s">
        <v>8297</v>
      </c>
      <c r="Q3396" s="10">
        <f t="shared" si="214"/>
        <v>128.02668</v>
      </c>
      <c r="R3396">
        <f t="shared" si="215"/>
        <v>75.133028169014082</v>
      </c>
      <c r="S3396" t="s">
        <v>8337</v>
      </c>
      <c r="T3396" t="s">
        <v>8355</v>
      </c>
    </row>
    <row r="3397" spans="1:20" ht="43.5" x14ac:dyDescent="0.3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 s="9">
        <f t="shared" si="212"/>
        <v>42707.0471412037</v>
      </c>
      <c r="K3397">
        <v>1478131673</v>
      </c>
      <c r="L3397" s="12">
        <f t="shared" si="213"/>
        <v>42677.005474537036</v>
      </c>
      <c r="M3397" t="b">
        <v>0</v>
      </c>
      <c r="N3397">
        <v>571</v>
      </c>
      <c r="O3397" t="b">
        <v>1</v>
      </c>
      <c r="P3397" t="s">
        <v>8297</v>
      </c>
      <c r="Q3397" s="10">
        <f t="shared" si="214"/>
        <v>975.11200000000008</v>
      </c>
      <c r="R3397">
        <f t="shared" si="215"/>
        <v>426.93169877408059</v>
      </c>
      <c r="S3397" t="s">
        <v>8337</v>
      </c>
      <c r="T3397" t="s">
        <v>8355</v>
      </c>
    </row>
    <row r="3398" spans="1:20" ht="43.5" x14ac:dyDescent="0.3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 s="9">
        <f t="shared" si="212"/>
        <v>42745.915972222225</v>
      </c>
      <c r="K3398">
        <v>1482353513</v>
      </c>
      <c r="L3398" s="12">
        <f t="shared" si="213"/>
        <v>42725.869363425925</v>
      </c>
      <c r="M3398" t="b">
        <v>0</v>
      </c>
      <c r="N3398">
        <v>1670</v>
      </c>
      <c r="O3398" t="b">
        <v>1</v>
      </c>
      <c r="P3398" t="s">
        <v>8297</v>
      </c>
      <c r="Q3398" s="10">
        <f t="shared" si="214"/>
        <v>720.24800000000005</v>
      </c>
      <c r="R3398">
        <f t="shared" si="215"/>
        <v>107.82155688622754</v>
      </c>
      <c r="S3398" t="s">
        <v>8337</v>
      </c>
      <c r="T3398" t="s">
        <v>8355</v>
      </c>
    </row>
    <row r="3399" spans="1:20" ht="43.5" x14ac:dyDescent="0.3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 s="9">
        <f t="shared" si="212"/>
        <v>41837.624374999999</v>
      </c>
      <c r="K3399">
        <v>1403017146</v>
      </c>
      <c r="L3399" s="12">
        <f t="shared" si="213"/>
        <v>41807.624374999999</v>
      </c>
      <c r="M3399" t="b">
        <v>1</v>
      </c>
      <c r="N3399">
        <v>125</v>
      </c>
      <c r="O3399" t="b">
        <v>1</v>
      </c>
      <c r="P3399" t="s">
        <v>8298</v>
      </c>
      <c r="Q3399" s="10">
        <f t="shared" si="214"/>
        <v>105.91999999999999</v>
      </c>
      <c r="R3399">
        <f t="shared" si="215"/>
        <v>211.84</v>
      </c>
      <c r="S3399" t="s">
        <v>8340</v>
      </c>
      <c r="T3399" t="s">
        <v>8356</v>
      </c>
    </row>
    <row r="3400" spans="1:20" ht="58" x14ac:dyDescent="0.3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 s="9">
        <f t="shared" si="212"/>
        <v>42041.628136574072</v>
      </c>
      <c r="K3400">
        <v>1420643071</v>
      </c>
      <c r="L3400" s="12">
        <f t="shared" si="213"/>
        <v>42011.628136574072</v>
      </c>
      <c r="M3400" t="b">
        <v>1</v>
      </c>
      <c r="N3400">
        <v>352</v>
      </c>
      <c r="O3400" t="b">
        <v>1</v>
      </c>
      <c r="P3400" t="s">
        <v>8298</v>
      </c>
      <c r="Q3400" s="10">
        <f t="shared" si="214"/>
        <v>106.30800000000001</v>
      </c>
      <c r="R3400">
        <f t="shared" si="215"/>
        <v>75.502840909090907</v>
      </c>
      <c r="S3400" t="s">
        <v>8340</v>
      </c>
      <c r="T3400" t="s">
        <v>8356</v>
      </c>
    </row>
    <row r="3401" spans="1:20" ht="43.5" x14ac:dyDescent="0.3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 s="9">
        <f t="shared" si="212"/>
        <v>41801.572256944448</v>
      </c>
      <c r="K3401">
        <v>1399902243</v>
      </c>
      <c r="L3401" s="12">
        <f t="shared" si="213"/>
        <v>41771.572256944448</v>
      </c>
      <c r="M3401" t="b">
        <v>1</v>
      </c>
      <c r="N3401">
        <v>221</v>
      </c>
      <c r="O3401" t="b">
        <v>1</v>
      </c>
      <c r="P3401" t="s">
        <v>8298</v>
      </c>
      <c r="Q3401" s="10">
        <f t="shared" si="214"/>
        <v>102.27200000000001</v>
      </c>
      <c r="R3401">
        <f t="shared" si="215"/>
        <v>115.69230769230769</v>
      </c>
      <c r="S3401" t="s">
        <v>8340</v>
      </c>
      <c r="T3401" t="s">
        <v>8356</v>
      </c>
    </row>
    <row r="3402" spans="1:20" ht="43.5" x14ac:dyDescent="0.3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 s="9">
        <f t="shared" si="212"/>
        <v>42723.332638888889</v>
      </c>
      <c r="K3402">
        <v>1479496309</v>
      </c>
      <c r="L3402" s="12">
        <f t="shared" si="213"/>
        <v>42692.79987268518</v>
      </c>
      <c r="M3402" t="b">
        <v>1</v>
      </c>
      <c r="N3402">
        <v>1104</v>
      </c>
      <c r="O3402" t="b">
        <v>1</v>
      </c>
      <c r="P3402" t="s">
        <v>8298</v>
      </c>
      <c r="Q3402" s="10">
        <f t="shared" si="214"/>
        <v>294.20799999999997</v>
      </c>
      <c r="R3402">
        <f t="shared" si="215"/>
        <v>66.623188405797094</v>
      </c>
      <c r="S3402" t="s">
        <v>8340</v>
      </c>
      <c r="T3402" t="s">
        <v>8356</v>
      </c>
    </row>
    <row r="3403" spans="1:20" ht="43.5" x14ac:dyDescent="0.3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 s="9">
        <f t="shared" si="212"/>
        <v>42298.531631944439</v>
      </c>
      <c r="K3403">
        <v>1442839533</v>
      </c>
      <c r="L3403" s="12">
        <f t="shared" si="213"/>
        <v>42268.531631944439</v>
      </c>
      <c r="M3403" t="b">
        <v>0</v>
      </c>
      <c r="N3403">
        <v>27</v>
      </c>
      <c r="O3403" t="b">
        <v>0</v>
      </c>
      <c r="P3403" t="s">
        <v>8272</v>
      </c>
      <c r="Q3403" s="10">
        <f t="shared" si="214"/>
        <v>10.52</v>
      </c>
      <c r="R3403">
        <f t="shared" si="215"/>
        <v>97.407407407407405</v>
      </c>
      <c r="S3403" t="s">
        <v>8323</v>
      </c>
      <c r="T3403" t="s">
        <v>8324</v>
      </c>
    </row>
    <row r="3404" spans="1:20" ht="43.5" x14ac:dyDescent="0.3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 s="9">
        <f t="shared" si="212"/>
        <v>42410.812627314815</v>
      </c>
      <c r="K3404">
        <v>1452540611</v>
      </c>
      <c r="L3404" s="12">
        <f t="shared" si="213"/>
        <v>42380.812627314815</v>
      </c>
      <c r="M3404" t="b">
        <v>0</v>
      </c>
      <c r="N3404">
        <v>0</v>
      </c>
      <c r="O3404" t="b">
        <v>0</v>
      </c>
      <c r="P3404" t="s">
        <v>8272</v>
      </c>
      <c r="Q3404" s="10">
        <f t="shared" si="214"/>
        <v>0</v>
      </c>
      <c r="R3404" t="e">
        <f t="shared" si="215"/>
        <v>#DIV/0!</v>
      </c>
      <c r="S3404" t="s">
        <v>8323</v>
      </c>
      <c r="T3404" t="s">
        <v>8324</v>
      </c>
    </row>
    <row r="3405" spans="1:20" ht="43.5" x14ac:dyDescent="0.3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 s="9">
        <f t="shared" si="212"/>
        <v>41991.18913194444</v>
      </c>
      <c r="K3405">
        <v>1416285141</v>
      </c>
      <c r="L3405" s="12">
        <f t="shared" si="213"/>
        <v>41961.18913194444</v>
      </c>
      <c r="M3405" t="b">
        <v>0</v>
      </c>
      <c r="N3405">
        <v>4</v>
      </c>
      <c r="O3405" t="b">
        <v>0</v>
      </c>
      <c r="P3405" t="s">
        <v>8272</v>
      </c>
      <c r="Q3405" s="10">
        <f t="shared" si="214"/>
        <v>0.32800000000000001</v>
      </c>
      <c r="R3405">
        <f t="shared" si="215"/>
        <v>20.5</v>
      </c>
      <c r="S3405" t="s">
        <v>8323</v>
      </c>
      <c r="T3405" t="s">
        <v>8324</v>
      </c>
    </row>
    <row r="3406" spans="1:20" ht="43.5" x14ac:dyDescent="0.3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 s="9">
        <f t="shared" si="212"/>
        <v>42234.875868055555</v>
      </c>
      <c r="K3406">
        <v>1437339675</v>
      </c>
      <c r="L3406" s="12">
        <f t="shared" si="213"/>
        <v>42204.875868055555</v>
      </c>
      <c r="M3406" t="b">
        <v>0</v>
      </c>
      <c r="N3406">
        <v>6</v>
      </c>
      <c r="O3406" t="b">
        <v>0</v>
      </c>
      <c r="P3406" t="s">
        <v>8284</v>
      </c>
      <c r="Q3406" s="10">
        <f t="shared" si="214"/>
        <v>1.8399999999999999</v>
      </c>
      <c r="R3406">
        <f t="shared" si="215"/>
        <v>76.666666666666671</v>
      </c>
      <c r="S3406" t="s">
        <v>8340</v>
      </c>
      <c r="T3406" t="s">
        <v>8341</v>
      </c>
    </row>
    <row r="3407" spans="1:20" ht="58" x14ac:dyDescent="0.3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 s="9">
        <f t="shared" si="212"/>
        <v>42241.732430555552</v>
      </c>
      <c r="K3407">
        <v>1437932082</v>
      </c>
      <c r="L3407" s="12">
        <f t="shared" si="213"/>
        <v>42211.732430555552</v>
      </c>
      <c r="M3407" t="b">
        <v>0</v>
      </c>
      <c r="N3407">
        <v>3</v>
      </c>
      <c r="O3407" t="b">
        <v>0</v>
      </c>
      <c r="P3407" t="s">
        <v>8284</v>
      </c>
      <c r="Q3407" s="10">
        <f t="shared" si="214"/>
        <v>0.60399999999999998</v>
      </c>
      <c r="R3407">
        <f t="shared" si="215"/>
        <v>50.333333333333336</v>
      </c>
      <c r="S3407" t="s">
        <v>8340</v>
      </c>
      <c r="T3407" t="s">
        <v>8341</v>
      </c>
    </row>
    <row r="3408" spans="1:20" x14ac:dyDescent="0.3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 s="9">
        <f t="shared" si="212"/>
        <v>42087.815324074079</v>
      </c>
      <c r="K3408">
        <v>1422045244</v>
      </c>
      <c r="L3408" s="12">
        <f t="shared" si="213"/>
        <v>42027.856990740736</v>
      </c>
      <c r="M3408" t="b">
        <v>0</v>
      </c>
      <c r="N3408">
        <v>5</v>
      </c>
      <c r="O3408" t="b">
        <v>0</v>
      </c>
      <c r="P3408" t="s">
        <v>8284</v>
      </c>
      <c r="Q3408" s="10">
        <f t="shared" si="214"/>
        <v>0.02</v>
      </c>
      <c r="R3408">
        <f t="shared" si="215"/>
        <v>1</v>
      </c>
      <c r="S3408" t="s">
        <v>8340</v>
      </c>
      <c r="T3408" t="s">
        <v>8341</v>
      </c>
    </row>
    <row r="3409" spans="1:20" ht="29" x14ac:dyDescent="0.3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 s="9">
        <f t="shared" si="212"/>
        <v>41939.892453703702</v>
      </c>
      <c r="K3409">
        <v>1411853108</v>
      </c>
      <c r="L3409" s="12">
        <f t="shared" si="213"/>
        <v>41909.892453703702</v>
      </c>
      <c r="M3409" t="b">
        <v>0</v>
      </c>
      <c r="N3409">
        <v>9</v>
      </c>
      <c r="O3409" t="b">
        <v>0</v>
      </c>
      <c r="P3409" t="s">
        <v>8284</v>
      </c>
      <c r="Q3409" s="10">
        <f t="shared" si="214"/>
        <v>1.24</v>
      </c>
      <c r="R3409">
        <f t="shared" si="215"/>
        <v>34.444444444444443</v>
      </c>
      <c r="S3409" t="s">
        <v>8340</v>
      </c>
      <c r="T3409" t="s">
        <v>8341</v>
      </c>
    </row>
    <row r="3410" spans="1:20" ht="43.5" x14ac:dyDescent="0.3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 s="9">
        <f t="shared" si="212"/>
        <v>42241.99454861111</v>
      </c>
      <c r="K3410">
        <v>1437954729</v>
      </c>
      <c r="L3410" s="12">
        <f t="shared" si="213"/>
        <v>42211.99454861111</v>
      </c>
      <c r="M3410" t="b">
        <v>1</v>
      </c>
      <c r="N3410">
        <v>238</v>
      </c>
      <c r="O3410" t="b">
        <v>1</v>
      </c>
      <c r="P3410" t="s">
        <v>8301</v>
      </c>
      <c r="Q3410" s="10">
        <f t="shared" si="214"/>
        <v>114.53400000000001</v>
      </c>
      <c r="R3410">
        <f t="shared" si="215"/>
        <v>120.30882352941177</v>
      </c>
      <c r="S3410" t="s">
        <v>8323</v>
      </c>
      <c r="T3410" t="s">
        <v>8359</v>
      </c>
    </row>
    <row r="3411" spans="1:20" ht="43.5" x14ac:dyDescent="0.3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 s="9">
        <f t="shared" si="212"/>
        <v>41992.818055555559</v>
      </c>
      <c r="K3411">
        <v>1416419916</v>
      </c>
      <c r="L3411" s="12">
        <f t="shared" si="213"/>
        <v>41962.749027777783</v>
      </c>
      <c r="M3411" t="b">
        <v>1</v>
      </c>
      <c r="N3411">
        <v>84</v>
      </c>
      <c r="O3411" t="b">
        <v>0</v>
      </c>
      <c r="P3411" t="s">
        <v>8302</v>
      </c>
      <c r="Q3411" s="10">
        <f t="shared" si="214"/>
        <v>11.343999999999999</v>
      </c>
      <c r="R3411">
        <f t="shared" si="215"/>
        <v>33.761904761904759</v>
      </c>
      <c r="S3411" t="s">
        <v>8323</v>
      </c>
      <c r="T3411" t="s">
        <v>8360</v>
      </c>
    </row>
    <row r="3412" spans="1:20" ht="58" x14ac:dyDescent="0.3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 s="9">
        <f t="shared" si="212"/>
        <v>41953.899178240739</v>
      </c>
      <c r="K3412">
        <v>1413059689</v>
      </c>
      <c r="L3412" s="12">
        <f t="shared" si="213"/>
        <v>41923.857511574075</v>
      </c>
      <c r="M3412" t="b">
        <v>1</v>
      </c>
      <c r="N3412">
        <v>29</v>
      </c>
      <c r="O3412" t="b">
        <v>0</v>
      </c>
      <c r="P3412" t="s">
        <v>8302</v>
      </c>
      <c r="Q3412" s="10">
        <f t="shared" si="214"/>
        <v>7.5880000000000001</v>
      </c>
      <c r="R3412">
        <f t="shared" si="215"/>
        <v>65.41379310344827</v>
      </c>
      <c r="S3412" t="s">
        <v>8323</v>
      </c>
      <c r="T3412" t="s">
        <v>8360</v>
      </c>
    </row>
    <row r="3413" spans="1:20" ht="29" x14ac:dyDescent="0.3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 s="9">
        <f t="shared" si="212"/>
        <v>42657.958333333328</v>
      </c>
      <c r="K3413">
        <v>1474040596</v>
      </c>
      <c r="L3413" s="12">
        <f t="shared" si="213"/>
        <v>42629.655046296291</v>
      </c>
      <c r="M3413" t="b">
        <v>1</v>
      </c>
      <c r="N3413">
        <v>305</v>
      </c>
      <c r="O3413" t="b">
        <v>1</v>
      </c>
      <c r="P3413" t="s">
        <v>8303</v>
      </c>
      <c r="Q3413" s="10">
        <f t="shared" si="214"/>
        <v>116.35599999999999</v>
      </c>
      <c r="R3413">
        <f t="shared" si="215"/>
        <v>95.373770491803285</v>
      </c>
      <c r="S3413" t="s">
        <v>8321</v>
      </c>
      <c r="T3413" t="s">
        <v>8361</v>
      </c>
    </row>
    <row r="3414" spans="1:20" ht="43.5" x14ac:dyDescent="0.3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 s="9">
        <f t="shared" si="212"/>
        <v>41979.956585648149</v>
      </c>
      <c r="K3414">
        <v>1414015049</v>
      </c>
      <c r="L3414" s="12">
        <f t="shared" si="213"/>
        <v>41934.914918981485</v>
      </c>
      <c r="M3414" t="b">
        <v>1</v>
      </c>
      <c r="N3414">
        <v>325</v>
      </c>
      <c r="O3414" t="b">
        <v>1</v>
      </c>
      <c r="P3414" t="s">
        <v>8303</v>
      </c>
      <c r="Q3414" s="10">
        <f t="shared" si="214"/>
        <v>120.10400000000001</v>
      </c>
      <c r="R3414">
        <f t="shared" si="215"/>
        <v>92.387692307692305</v>
      </c>
      <c r="S3414" t="s">
        <v>8321</v>
      </c>
      <c r="T3414" t="s">
        <v>8361</v>
      </c>
    </row>
    <row r="3415" spans="1:20" ht="43.5" x14ac:dyDescent="0.3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 s="9">
        <f t="shared" si="212"/>
        <v>42685.507557870369</v>
      </c>
      <c r="K3415">
        <v>1476270653</v>
      </c>
      <c r="L3415" s="12">
        <f t="shared" si="213"/>
        <v>42655.465891203698</v>
      </c>
      <c r="M3415" t="b">
        <v>0</v>
      </c>
      <c r="N3415">
        <v>173</v>
      </c>
      <c r="O3415" t="b">
        <v>1</v>
      </c>
      <c r="P3415" t="s">
        <v>8303</v>
      </c>
      <c r="Q3415" s="10">
        <f t="shared" si="214"/>
        <v>118.12400000000001</v>
      </c>
      <c r="R3415">
        <f t="shared" si="215"/>
        <v>170.69942196531792</v>
      </c>
      <c r="S3415" t="s">
        <v>8321</v>
      </c>
      <c r="T3415" t="s">
        <v>8361</v>
      </c>
    </row>
    <row r="3416" spans="1:20" ht="29" x14ac:dyDescent="0.3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 s="9">
        <f t="shared" si="212"/>
        <v>42077.865671296298</v>
      </c>
      <c r="K3416">
        <v>1421185594</v>
      </c>
      <c r="L3416" s="12">
        <f t="shared" si="213"/>
        <v>42017.907337962963</v>
      </c>
      <c r="M3416" t="b">
        <v>0</v>
      </c>
      <c r="N3416">
        <v>1</v>
      </c>
      <c r="O3416" t="b">
        <v>0</v>
      </c>
      <c r="P3416" t="s">
        <v>8271</v>
      </c>
      <c r="Q3416" s="10">
        <f t="shared" si="214"/>
        <v>4.0000000000000001E-3</v>
      </c>
      <c r="R3416">
        <f t="shared" si="215"/>
        <v>1</v>
      </c>
      <c r="S3416" t="s">
        <v>8321</v>
      </c>
      <c r="T3416" t="s">
        <v>8322</v>
      </c>
    </row>
    <row r="3417" spans="1:20" ht="43.5" x14ac:dyDescent="0.3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 s="9">
        <f t="shared" si="212"/>
        <v>42133.165972222225</v>
      </c>
      <c r="K3417">
        <v>1428585710</v>
      </c>
      <c r="L3417" s="12">
        <f t="shared" si="213"/>
        <v>42103.556828703702</v>
      </c>
      <c r="M3417" t="b">
        <v>0</v>
      </c>
      <c r="N3417">
        <v>147</v>
      </c>
      <c r="O3417" t="b">
        <v>1</v>
      </c>
      <c r="P3417" t="s">
        <v>8305</v>
      </c>
      <c r="Q3417" s="10">
        <f t="shared" si="214"/>
        <v>103.2</v>
      </c>
      <c r="R3417">
        <f t="shared" si="215"/>
        <v>175.51020408163265</v>
      </c>
      <c r="S3417" t="s">
        <v>8321</v>
      </c>
      <c r="T3417" t="s">
        <v>8363</v>
      </c>
    </row>
    <row r="3418" spans="1:20" ht="43.5" x14ac:dyDescent="0.3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 s="9">
        <f t="shared" si="212"/>
        <v>42064.960127314815</v>
      </c>
      <c r="K3418">
        <v>1422658955</v>
      </c>
      <c r="L3418" s="12">
        <f t="shared" si="213"/>
        <v>42034.960127314815</v>
      </c>
      <c r="M3418" t="b">
        <v>0</v>
      </c>
      <c r="N3418">
        <v>1</v>
      </c>
      <c r="O3418" t="b">
        <v>0</v>
      </c>
      <c r="P3418" t="s">
        <v>8303</v>
      </c>
      <c r="Q3418" s="10">
        <f t="shared" si="214"/>
        <v>4.0000000000000001E-3</v>
      </c>
      <c r="R3418">
        <f t="shared" si="215"/>
        <v>1</v>
      </c>
      <c r="S3418" t="s">
        <v>8321</v>
      </c>
      <c r="T3418" t="s">
        <v>8361</v>
      </c>
    </row>
    <row r="3419" spans="1:20" ht="58" x14ac:dyDescent="0.3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 s="9">
        <f t="shared" si="212"/>
        <v>42698.715972222228</v>
      </c>
      <c r="K3419">
        <v>1475760567</v>
      </c>
      <c r="L3419" s="12">
        <f t="shared" si="213"/>
        <v>42649.562118055561</v>
      </c>
      <c r="M3419" t="b">
        <v>0</v>
      </c>
      <c r="N3419">
        <v>13</v>
      </c>
      <c r="O3419" t="b">
        <v>0</v>
      </c>
      <c r="P3419" t="s">
        <v>8303</v>
      </c>
      <c r="Q3419" s="10">
        <f t="shared" si="214"/>
        <v>4.2880000000000003</v>
      </c>
      <c r="R3419">
        <f t="shared" si="215"/>
        <v>82.461538461538467</v>
      </c>
      <c r="S3419" t="s">
        <v>8321</v>
      </c>
      <c r="T3419" t="s">
        <v>8361</v>
      </c>
    </row>
    <row r="3420" spans="1:20" ht="58" x14ac:dyDescent="0.3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 s="9">
        <f t="shared" si="212"/>
        <v>42606.278715277775</v>
      </c>
      <c r="K3420">
        <v>1469428881</v>
      </c>
      <c r="L3420" s="12">
        <f t="shared" si="213"/>
        <v>42576.278715277775</v>
      </c>
      <c r="M3420" t="b">
        <v>1</v>
      </c>
      <c r="N3420">
        <v>218</v>
      </c>
      <c r="O3420" t="b">
        <v>1</v>
      </c>
      <c r="P3420" t="s">
        <v>8303</v>
      </c>
      <c r="Q3420" s="10">
        <f t="shared" si="214"/>
        <v>100.352</v>
      </c>
      <c r="R3420">
        <f t="shared" si="215"/>
        <v>115.08256880733946</v>
      </c>
      <c r="S3420" t="s">
        <v>8321</v>
      </c>
      <c r="T3420" t="s">
        <v>8361</v>
      </c>
    </row>
    <row r="3421" spans="1:20" ht="58" x14ac:dyDescent="0.3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 s="9">
        <f t="shared" si="212"/>
        <v>42656</v>
      </c>
      <c r="K3421">
        <v>1473837751</v>
      </c>
      <c r="L3421" s="12">
        <f t="shared" si="213"/>
        <v>42627.307303240741</v>
      </c>
      <c r="M3421" t="b">
        <v>0</v>
      </c>
      <c r="N3421">
        <v>265</v>
      </c>
      <c r="O3421" t="b">
        <v>1</v>
      </c>
      <c r="P3421" t="s">
        <v>8303</v>
      </c>
      <c r="Q3421" s="10">
        <f t="shared" si="214"/>
        <v>110.4008</v>
      </c>
      <c r="R3421">
        <f t="shared" si="215"/>
        <v>104.15169811320754</v>
      </c>
      <c r="S3421" t="s">
        <v>8321</v>
      </c>
      <c r="T3421" t="s">
        <v>8361</v>
      </c>
    </row>
    <row r="3422" spans="1:20" ht="43.5" x14ac:dyDescent="0.3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 s="9">
        <f t="shared" si="212"/>
        <v>41969.611574074079</v>
      </c>
      <c r="K3422">
        <v>1414417240</v>
      </c>
      <c r="L3422" s="12">
        <f t="shared" si="213"/>
        <v>41939.569907407407</v>
      </c>
      <c r="M3422" t="b">
        <v>0</v>
      </c>
      <c r="N3422">
        <v>128</v>
      </c>
      <c r="O3422" t="b">
        <v>1</v>
      </c>
      <c r="P3422" t="s">
        <v>8303</v>
      </c>
      <c r="Q3422" s="10">
        <f t="shared" si="214"/>
        <v>119.756</v>
      </c>
      <c r="R3422">
        <f t="shared" si="215"/>
        <v>233.8984375</v>
      </c>
      <c r="S3422" t="s">
        <v>8321</v>
      </c>
      <c r="T3422" t="s">
        <v>8361</v>
      </c>
    </row>
    <row r="3423" spans="1:20" ht="43.5" x14ac:dyDescent="0.3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 s="9">
        <f t="shared" si="212"/>
        <v>41948.208333333336</v>
      </c>
      <c r="K3423">
        <v>1412737080</v>
      </c>
      <c r="L3423" s="12">
        <f t="shared" si="213"/>
        <v>41920.123611111114</v>
      </c>
      <c r="M3423" t="b">
        <v>0</v>
      </c>
      <c r="N3423">
        <v>557</v>
      </c>
      <c r="O3423" t="b">
        <v>1</v>
      </c>
      <c r="P3423" t="s">
        <v>8303</v>
      </c>
      <c r="Q3423" s="10">
        <f t="shared" si="214"/>
        <v>113.104</v>
      </c>
      <c r="R3423">
        <f t="shared" si="215"/>
        <v>50.764811490125673</v>
      </c>
      <c r="S3423" t="s">
        <v>8321</v>
      </c>
      <c r="T3423" t="s">
        <v>8361</v>
      </c>
    </row>
    <row r="3424" spans="1:20" ht="29" x14ac:dyDescent="0.3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 s="9">
        <f t="shared" si="212"/>
        <v>41398.560289351852</v>
      </c>
      <c r="K3424">
        <v>1365082009</v>
      </c>
      <c r="L3424" s="12">
        <f t="shared" si="213"/>
        <v>41368.560289351852</v>
      </c>
      <c r="M3424" t="b">
        <v>0</v>
      </c>
      <c r="N3424">
        <v>307</v>
      </c>
      <c r="O3424" t="b">
        <v>1</v>
      </c>
      <c r="P3424" t="s">
        <v>8303</v>
      </c>
      <c r="Q3424" s="10">
        <f t="shared" si="214"/>
        <v>108.78684000000001</v>
      </c>
      <c r="R3424">
        <f t="shared" si="215"/>
        <v>88.588631921824103</v>
      </c>
      <c r="S3424" t="s">
        <v>8321</v>
      </c>
      <c r="T3424" t="s">
        <v>8361</v>
      </c>
    </row>
    <row r="3425" spans="1:20" ht="43.5" x14ac:dyDescent="0.3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 s="9">
        <f t="shared" si="212"/>
        <v>41502.499305555553</v>
      </c>
      <c r="K3425">
        <v>1373568644</v>
      </c>
      <c r="L3425" s="12">
        <f t="shared" si="213"/>
        <v>41466.785231481481</v>
      </c>
      <c r="M3425" t="b">
        <v>0</v>
      </c>
      <c r="N3425">
        <v>329</v>
      </c>
      <c r="O3425" t="b">
        <v>1</v>
      </c>
      <c r="P3425" t="s">
        <v>8303</v>
      </c>
      <c r="Q3425" s="10">
        <f t="shared" si="214"/>
        <v>126.732</v>
      </c>
      <c r="R3425">
        <f t="shared" si="215"/>
        <v>96.300911854103347</v>
      </c>
      <c r="S3425" t="s">
        <v>8321</v>
      </c>
      <c r="T3425" t="s">
        <v>8361</v>
      </c>
    </row>
    <row r="3426" spans="1:20" ht="58" x14ac:dyDescent="0.3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 s="9">
        <f t="shared" si="212"/>
        <v>41911.636388888888</v>
      </c>
      <c r="K3426">
        <v>1406819784</v>
      </c>
      <c r="L3426" s="12">
        <f t="shared" si="213"/>
        <v>41851.636388888888</v>
      </c>
      <c r="M3426" t="b">
        <v>0</v>
      </c>
      <c r="N3426">
        <v>0</v>
      </c>
      <c r="O3426" t="b">
        <v>0</v>
      </c>
      <c r="P3426" t="s">
        <v>8303</v>
      </c>
      <c r="Q3426" s="10">
        <f t="shared" si="214"/>
        <v>0</v>
      </c>
      <c r="R3426" t="e">
        <f t="shared" si="215"/>
        <v>#DIV/0!</v>
      </c>
      <c r="S3426" t="s">
        <v>8321</v>
      </c>
      <c r="T3426" t="s">
        <v>8361</v>
      </c>
    </row>
    <row r="3427" spans="1:20" ht="43.5" x14ac:dyDescent="0.3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 s="9">
        <f t="shared" si="212"/>
        <v>41850.055231481485</v>
      </c>
      <c r="K3427">
        <v>1404523172</v>
      </c>
      <c r="L3427" s="12">
        <f t="shared" si="213"/>
        <v>41825.055231481485</v>
      </c>
      <c r="M3427" t="b">
        <v>0</v>
      </c>
      <c r="N3427">
        <v>2</v>
      </c>
      <c r="O3427" t="b">
        <v>0</v>
      </c>
      <c r="P3427" t="s">
        <v>8303</v>
      </c>
      <c r="Q3427" s="10">
        <f t="shared" si="214"/>
        <v>0.04</v>
      </c>
      <c r="R3427">
        <f t="shared" si="215"/>
        <v>5</v>
      </c>
      <c r="S3427" t="s">
        <v>8321</v>
      </c>
      <c r="T3427" t="s">
        <v>8361</v>
      </c>
    </row>
    <row r="3428" spans="1:20" ht="58" x14ac:dyDescent="0.3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 s="9">
        <f t="shared" si="212"/>
        <v>42439.571284722217</v>
      </c>
      <c r="K3428">
        <v>1455025359</v>
      </c>
      <c r="L3428" s="12">
        <f t="shared" si="213"/>
        <v>42409.571284722217</v>
      </c>
      <c r="M3428" t="b">
        <v>0</v>
      </c>
      <c r="N3428">
        <v>3</v>
      </c>
      <c r="O3428" t="b">
        <v>0</v>
      </c>
      <c r="P3428" t="s">
        <v>8303</v>
      </c>
      <c r="Q3428" s="10">
        <f t="shared" si="214"/>
        <v>8.8000000000000009E-2</v>
      </c>
      <c r="R3428">
        <f t="shared" si="215"/>
        <v>7.333333333333333</v>
      </c>
      <c r="S3428" t="s">
        <v>8321</v>
      </c>
      <c r="T3428" t="s">
        <v>8361</v>
      </c>
    </row>
    <row r="3429" spans="1:20" ht="43.5" x14ac:dyDescent="0.3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 s="9">
        <f t="shared" si="212"/>
        <v>42276.883784722217</v>
      </c>
      <c r="K3429">
        <v>1440969159</v>
      </c>
      <c r="L3429" s="12">
        <f t="shared" si="213"/>
        <v>42246.883784722217</v>
      </c>
      <c r="M3429" t="b">
        <v>0</v>
      </c>
      <c r="N3429">
        <v>9</v>
      </c>
      <c r="O3429" t="b">
        <v>0</v>
      </c>
      <c r="P3429" t="s">
        <v>8303</v>
      </c>
      <c r="Q3429" s="10">
        <f t="shared" si="214"/>
        <v>2.44</v>
      </c>
      <c r="R3429">
        <f t="shared" si="215"/>
        <v>67.777777777777771</v>
      </c>
      <c r="S3429" t="s">
        <v>8321</v>
      </c>
      <c r="T3429" t="s">
        <v>8361</v>
      </c>
    </row>
    <row r="3430" spans="1:20" ht="43.5" x14ac:dyDescent="0.3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 s="9">
        <f t="shared" si="212"/>
        <v>42560.082638888889</v>
      </c>
      <c r="K3430">
        <v>1465304483</v>
      </c>
      <c r="L3430" s="12">
        <f t="shared" si="213"/>
        <v>42528.542627314819</v>
      </c>
      <c r="M3430" t="b">
        <v>0</v>
      </c>
      <c r="N3430">
        <v>45</v>
      </c>
      <c r="O3430" t="b">
        <v>0</v>
      </c>
      <c r="P3430" t="s">
        <v>8303</v>
      </c>
      <c r="Q3430" s="10">
        <f t="shared" si="214"/>
        <v>23.416</v>
      </c>
      <c r="R3430">
        <f t="shared" si="215"/>
        <v>130.0888888888889</v>
      </c>
      <c r="S3430" t="s">
        <v>8321</v>
      </c>
      <c r="T3430" t="s">
        <v>8361</v>
      </c>
    </row>
    <row r="3431" spans="1:20" ht="43.5" x14ac:dyDescent="0.3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 s="9">
        <f t="shared" si="212"/>
        <v>42785.031469907408</v>
      </c>
      <c r="K3431">
        <v>1484009119</v>
      </c>
      <c r="L3431" s="12">
        <f t="shared" si="213"/>
        <v>42745.031469907408</v>
      </c>
      <c r="M3431" t="b">
        <v>0</v>
      </c>
      <c r="N3431">
        <v>1</v>
      </c>
      <c r="O3431" t="b">
        <v>0</v>
      </c>
      <c r="P3431" t="s">
        <v>8303</v>
      </c>
      <c r="Q3431" s="10">
        <f t="shared" si="214"/>
        <v>0.04</v>
      </c>
      <c r="R3431">
        <f t="shared" si="215"/>
        <v>10</v>
      </c>
      <c r="S3431" t="s">
        <v>8321</v>
      </c>
      <c r="T3431" t="s">
        <v>8361</v>
      </c>
    </row>
    <row r="3432" spans="1:20" ht="72.5" x14ac:dyDescent="0.3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 s="9">
        <f t="shared" si="212"/>
        <v>42456.976412037038</v>
      </c>
      <c r="K3432">
        <v>1456532762</v>
      </c>
      <c r="L3432" s="12">
        <f t="shared" si="213"/>
        <v>42427.01807870371</v>
      </c>
      <c r="M3432" t="b">
        <v>0</v>
      </c>
      <c r="N3432">
        <v>17</v>
      </c>
      <c r="O3432" t="b">
        <v>0</v>
      </c>
      <c r="P3432" t="s">
        <v>8303</v>
      </c>
      <c r="Q3432" s="10">
        <f t="shared" si="214"/>
        <v>4.16</v>
      </c>
      <c r="R3432">
        <f t="shared" si="215"/>
        <v>61.176470588235297</v>
      </c>
      <c r="S3432" t="s">
        <v>8321</v>
      </c>
      <c r="T3432" t="s">
        <v>8361</v>
      </c>
    </row>
    <row r="3433" spans="1:20" ht="43.5" x14ac:dyDescent="0.3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 s="9">
        <f t="shared" si="212"/>
        <v>42821.999236111107</v>
      </c>
      <c r="K3433">
        <v>1485478734</v>
      </c>
      <c r="L3433" s="12">
        <f t="shared" si="213"/>
        <v>42762.040902777779</v>
      </c>
      <c r="M3433" t="b">
        <v>0</v>
      </c>
      <c r="N3433">
        <v>0</v>
      </c>
      <c r="O3433" t="b">
        <v>0</v>
      </c>
      <c r="P3433" t="s">
        <v>8271</v>
      </c>
      <c r="Q3433" s="10">
        <f t="shared" si="214"/>
        <v>0</v>
      </c>
      <c r="R3433" t="e">
        <f t="shared" si="215"/>
        <v>#DIV/0!</v>
      </c>
      <c r="S3433" t="s">
        <v>8321</v>
      </c>
      <c r="T3433" t="s">
        <v>8322</v>
      </c>
    </row>
    <row r="3434" spans="1:20" ht="58" x14ac:dyDescent="0.3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 s="9">
        <f t="shared" si="212"/>
        <v>41948.783842592595</v>
      </c>
      <c r="K3434">
        <v>1412617724</v>
      </c>
      <c r="L3434" s="12">
        <f t="shared" si="213"/>
        <v>41918.742175925923</v>
      </c>
      <c r="M3434" t="b">
        <v>1</v>
      </c>
      <c r="N3434">
        <v>213</v>
      </c>
      <c r="O3434" t="b">
        <v>1</v>
      </c>
      <c r="P3434" t="s">
        <v>8271</v>
      </c>
      <c r="Q3434" s="10">
        <f t="shared" si="214"/>
        <v>101.55199999999999</v>
      </c>
      <c r="R3434">
        <f t="shared" si="215"/>
        <v>119.1924882629108</v>
      </c>
      <c r="S3434" t="s">
        <v>8321</v>
      </c>
      <c r="T3434" t="s">
        <v>8322</v>
      </c>
    </row>
    <row r="3435" spans="1:20" ht="58" x14ac:dyDescent="0.3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 s="9">
        <f t="shared" si="212"/>
        <v>42650.632638888885</v>
      </c>
      <c r="K3435">
        <v>1470672906</v>
      </c>
      <c r="L3435" s="12">
        <f t="shared" si="213"/>
        <v>42590.677152777775</v>
      </c>
      <c r="M3435" t="b">
        <v>0</v>
      </c>
      <c r="N3435">
        <v>1</v>
      </c>
      <c r="O3435" t="b">
        <v>0</v>
      </c>
      <c r="P3435" t="s">
        <v>8305</v>
      </c>
      <c r="Q3435" s="10">
        <f t="shared" si="214"/>
        <v>4.0000000000000001E-3</v>
      </c>
      <c r="R3435">
        <f t="shared" si="215"/>
        <v>1</v>
      </c>
      <c r="S3435" t="s">
        <v>8321</v>
      </c>
      <c r="T3435" t="s">
        <v>8363</v>
      </c>
    </row>
    <row r="3436" spans="1:20" ht="43.5" x14ac:dyDescent="0.3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 s="9">
        <f t="shared" si="212"/>
        <v>42325.185636574075</v>
      </c>
      <c r="K3436">
        <v>1444274839</v>
      </c>
      <c r="L3436" s="12">
        <f t="shared" si="213"/>
        <v>42285.143969907411</v>
      </c>
      <c r="M3436" t="b">
        <v>0</v>
      </c>
      <c r="N3436">
        <v>0</v>
      </c>
      <c r="O3436" t="b">
        <v>0</v>
      </c>
      <c r="P3436" t="s">
        <v>8305</v>
      </c>
      <c r="Q3436" s="10">
        <f t="shared" si="214"/>
        <v>0</v>
      </c>
      <c r="R3436" t="e">
        <f t="shared" si="215"/>
        <v>#DIV/0!</v>
      </c>
      <c r="S3436" t="s">
        <v>8321</v>
      </c>
      <c r="T3436" t="s">
        <v>8363</v>
      </c>
    </row>
    <row r="3437" spans="1:20" ht="43.5" x14ac:dyDescent="0.3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 s="9">
        <f t="shared" si="212"/>
        <v>42712.67768518519</v>
      </c>
      <c r="K3437">
        <v>1478621752</v>
      </c>
      <c r="L3437" s="12">
        <f t="shared" si="213"/>
        <v>42682.67768518519</v>
      </c>
      <c r="M3437" t="b">
        <v>0</v>
      </c>
      <c r="N3437">
        <v>14</v>
      </c>
      <c r="O3437" t="b">
        <v>0</v>
      </c>
      <c r="P3437" t="s">
        <v>8305</v>
      </c>
      <c r="Q3437" s="10">
        <f t="shared" si="214"/>
        <v>4.9639999999999995</v>
      </c>
      <c r="R3437">
        <f t="shared" si="215"/>
        <v>88.642857142857139</v>
      </c>
      <c r="S3437" t="s">
        <v>8321</v>
      </c>
      <c r="T3437" t="s">
        <v>8363</v>
      </c>
    </row>
    <row r="3438" spans="1:20" ht="58" x14ac:dyDescent="0.3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 s="9">
        <f t="shared" si="212"/>
        <v>41834.651203703703</v>
      </c>
      <c r="K3438">
        <v>1400168264</v>
      </c>
      <c r="L3438" s="12">
        <f t="shared" si="213"/>
        <v>41774.651203703703</v>
      </c>
      <c r="M3438" t="b">
        <v>0</v>
      </c>
      <c r="N3438">
        <v>0</v>
      </c>
      <c r="O3438" t="b">
        <v>0</v>
      </c>
      <c r="P3438" t="s">
        <v>8271</v>
      </c>
      <c r="Q3438" s="10">
        <f t="shared" si="214"/>
        <v>0</v>
      </c>
      <c r="R3438" t="e">
        <f t="shared" si="215"/>
        <v>#DIV/0!</v>
      </c>
      <c r="S3438" t="s">
        <v>8321</v>
      </c>
      <c r="T3438" t="s">
        <v>8322</v>
      </c>
    </row>
    <row r="3439" spans="1:20" ht="43.5" x14ac:dyDescent="0.3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 s="9">
        <f t="shared" si="212"/>
        <v>42734.375</v>
      </c>
      <c r="K3439">
        <v>1481324760</v>
      </c>
      <c r="L3439" s="12">
        <f t="shared" si="213"/>
        <v>42713.962499999994</v>
      </c>
      <c r="M3439" t="b">
        <v>0</v>
      </c>
      <c r="N3439">
        <v>0</v>
      </c>
      <c r="O3439" t="b">
        <v>0</v>
      </c>
      <c r="P3439" t="s">
        <v>8268</v>
      </c>
      <c r="Q3439" s="10">
        <f t="shared" si="214"/>
        <v>0</v>
      </c>
      <c r="R3439" t="e">
        <f t="shared" si="215"/>
        <v>#DIV/0!</v>
      </c>
      <c r="S3439" t="s">
        <v>8314</v>
      </c>
      <c r="T3439" t="s">
        <v>8318</v>
      </c>
    </row>
    <row r="3440" spans="1:20" ht="43.5" x14ac:dyDescent="0.3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 s="9">
        <f t="shared" si="212"/>
        <v>41749.667986111112</v>
      </c>
      <c r="K3440">
        <v>1395417714</v>
      </c>
      <c r="L3440" s="12">
        <f t="shared" si="213"/>
        <v>41719.667986111112</v>
      </c>
      <c r="M3440" t="b">
        <v>1</v>
      </c>
      <c r="N3440">
        <v>131</v>
      </c>
      <c r="O3440" t="b">
        <v>1</v>
      </c>
      <c r="P3440" t="s">
        <v>8269</v>
      </c>
      <c r="Q3440" s="10">
        <f t="shared" si="214"/>
        <v>101.38461538461539</v>
      </c>
      <c r="R3440">
        <f t="shared" si="215"/>
        <v>201.22137404580153</v>
      </c>
      <c r="S3440" t="s">
        <v>8314</v>
      </c>
      <c r="T3440" t="s">
        <v>8319</v>
      </c>
    </row>
    <row r="3441" spans="1:20" ht="43.5" x14ac:dyDescent="0.3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 s="9">
        <f t="shared" si="212"/>
        <v>42504.566388888896</v>
      </c>
      <c r="K3441">
        <v>1461072936</v>
      </c>
      <c r="L3441" s="12">
        <f t="shared" si="213"/>
        <v>42479.566388888896</v>
      </c>
      <c r="M3441" t="b">
        <v>0</v>
      </c>
      <c r="N3441">
        <v>18</v>
      </c>
      <c r="O3441" t="b">
        <v>0</v>
      </c>
      <c r="P3441" t="s">
        <v>8282</v>
      </c>
      <c r="Q3441" s="10">
        <f t="shared" si="214"/>
        <v>2.6076923076923078</v>
      </c>
      <c r="R3441">
        <f t="shared" si="215"/>
        <v>37.666666666666664</v>
      </c>
      <c r="S3441" t="s">
        <v>8337</v>
      </c>
      <c r="T3441" t="s">
        <v>8338</v>
      </c>
    </row>
    <row r="3442" spans="1:20" ht="58" x14ac:dyDescent="0.3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 s="9">
        <f t="shared" si="212"/>
        <v>42095.042708333334</v>
      </c>
      <c r="K3442">
        <v>1425261690</v>
      </c>
      <c r="L3442" s="12">
        <f t="shared" si="213"/>
        <v>42065.084375000006</v>
      </c>
      <c r="M3442" t="b">
        <v>0</v>
      </c>
      <c r="N3442">
        <v>8</v>
      </c>
      <c r="O3442" t="b">
        <v>0</v>
      </c>
      <c r="P3442" t="s">
        <v>8285</v>
      </c>
      <c r="Q3442" s="10">
        <f t="shared" si="214"/>
        <v>6.565384615384616</v>
      </c>
      <c r="R3442">
        <f t="shared" si="215"/>
        <v>213.375</v>
      </c>
      <c r="S3442" t="s">
        <v>8342</v>
      </c>
      <c r="T3442" t="s">
        <v>8343</v>
      </c>
    </row>
    <row r="3443" spans="1:20" ht="43.5" x14ac:dyDescent="0.3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 s="9">
        <f t="shared" si="212"/>
        <v>42303.790393518517</v>
      </c>
      <c r="K3443">
        <v>1440701890</v>
      </c>
      <c r="L3443" s="12">
        <f t="shared" si="213"/>
        <v>42243.790393518517</v>
      </c>
      <c r="M3443" t="b">
        <v>0</v>
      </c>
      <c r="N3443">
        <v>1</v>
      </c>
      <c r="O3443" t="b">
        <v>0</v>
      </c>
      <c r="P3443" t="s">
        <v>8271</v>
      </c>
      <c r="Q3443" s="10">
        <f t="shared" si="214"/>
        <v>9.6153846153846159E-2</v>
      </c>
      <c r="R3443">
        <f t="shared" si="215"/>
        <v>25</v>
      </c>
      <c r="S3443" t="s">
        <v>8321</v>
      </c>
      <c r="T3443" t="s">
        <v>8322</v>
      </c>
    </row>
    <row r="3444" spans="1:20" ht="43.5" x14ac:dyDescent="0.3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 s="9">
        <f t="shared" si="212"/>
        <v>42565.809490740736</v>
      </c>
      <c r="K3444">
        <v>1465932340</v>
      </c>
      <c r="L3444" s="12">
        <f t="shared" si="213"/>
        <v>42535.809490740736</v>
      </c>
      <c r="M3444" t="b">
        <v>0</v>
      </c>
      <c r="N3444">
        <v>183</v>
      </c>
      <c r="O3444" t="b">
        <v>1</v>
      </c>
      <c r="P3444" t="s">
        <v>8285</v>
      </c>
      <c r="Q3444" s="10">
        <f t="shared" si="214"/>
        <v>102.60000000000001</v>
      </c>
      <c r="R3444">
        <f t="shared" si="215"/>
        <v>148.57377049180329</v>
      </c>
      <c r="S3444" t="s">
        <v>8342</v>
      </c>
      <c r="T3444" t="s">
        <v>8343</v>
      </c>
    </row>
    <row r="3445" spans="1:20" ht="43.5" x14ac:dyDescent="0.3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 s="9">
        <f t="shared" si="212"/>
        <v>41879.125115740739</v>
      </c>
      <c r="K3445">
        <v>1406170810</v>
      </c>
      <c r="L3445" s="12">
        <f t="shared" si="213"/>
        <v>41844.125115740739</v>
      </c>
      <c r="M3445" t="b">
        <v>0</v>
      </c>
      <c r="N3445">
        <v>114</v>
      </c>
      <c r="O3445" t="b">
        <v>0</v>
      </c>
      <c r="P3445" t="s">
        <v>8303</v>
      </c>
      <c r="Q3445" s="10">
        <f t="shared" si="214"/>
        <v>25.030188679245285</v>
      </c>
      <c r="R3445">
        <f t="shared" si="215"/>
        <v>58.184210526315788</v>
      </c>
      <c r="S3445" t="s">
        <v>8321</v>
      </c>
      <c r="T3445" t="s">
        <v>8361</v>
      </c>
    </row>
    <row r="3446" spans="1:20" ht="29" x14ac:dyDescent="0.3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 s="9">
        <f t="shared" si="212"/>
        <v>41194.040960648148</v>
      </c>
      <c r="K3446">
        <v>1347411539</v>
      </c>
      <c r="L3446" s="12">
        <f t="shared" si="213"/>
        <v>41164.040960648148</v>
      </c>
      <c r="M3446" t="b">
        <v>1</v>
      </c>
      <c r="N3446">
        <v>415</v>
      </c>
      <c r="O3446" t="b">
        <v>1</v>
      </c>
      <c r="P3446" t="s">
        <v>8269</v>
      </c>
      <c r="Q3446" s="10">
        <f t="shared" si="214"/>
        <v>150.34814814814814</v>
      </c>
      <c r="R3446">
        <f t="shared" si="215"/>
        <v>97.816867469879512</v>
      </c>
      <c r="S3446" t="s">
        <v>8314</v>
      </c>
      <c r="T3446" t="s">
        <v>8319</v>
      </c>
    </row>
    <row r="3447" spans="1:20" ht="43.5" x14ac:dyDescent="0.3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 s="9">
        <f t="shared" si="212"/>
        <v>41913.530011574076</v>
      </c>
      <c r="K3447">
        <v>1409143393</v>
      </c>
      <c r="L3447" s="12">
        <f t="shared" si="213"/>
        <v>41878.530011574076</v>
      </c>
      <c r="M3447" t="b">
        <v>0</v>
      </c>
      <c r="N3447">
        <v>30</v>
      </c>
      <c r="O3447" t="b">
        <v>0</v>
      </c>
      <c r="P3447" t="s">
        <v>8278</v>
      </c>
      <c r="Q3447" s="10">
        <f t="shared" si="214"/>
        <v>21.037037037037038</v>
      </c>
      <c r="R3447">
        <f t="shared" si="215"/>
        <v>189.33333333333334</v>
      </c>
      <c r="S3447" t="s">
        <v>8329</v>
      </c>
      <c r="T3447" t="s">
        <v>8332</v>
      </c>
    </row>
    <row r="3448" spans="1:20" ht="43.5" x14ac:dyDescent="0.3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 s="9">
        <f t="shared" si="212"/>
        <v>42294.620115740734</v>
      </c>
      <c r="K3448">
        <v>1442501578</v>
      </c>
      <c r="L3448" s="12">
        <f t="shared" si="213"/>
        <v>42264.620115740734</v>
      </c>
      <c r="M3448" t="b">
        <v>0</v>
      </c>
      <c r="N3448">
        <v>0</v>
      </c>
      <c r="O3448" t="b">
        <v>0</v>
      </c>
      <c r="P3448" t="s">
        <v>8272</v>
      </c>
      <c r="Q3448" s="10">
        <f t="shared" si="214"/>
        <v>0</v>
      </c>
      <c r="R3448" t="e">
        <f t="shared" si="215"/>
        <v>#DIV/0!</v>
      </c>
      <c r="S3448" t="s">
        <v>8323</v>
      </c>
      <c r="T3448" t="s">
        <v>8324</v>
      </c>
    </row>
    <row r="3449" spans="1:20" ht="43.5" x14ac:dyDescent="0.3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 s="9">
        <f t="shared" si="212"/>
        <v>41386.541377314818</v>
      </c>
      <c r="K3449">
        <v>1363611575</v>
      </c>
      <c r="L3449" s="12">
        <f t="shared" si="213"/>
        <v>41351.541377314818</v>
      </c>
      <c r="M3449" t="b">
        <v>0</v>
      </c>
      <c r="N3449">
        <v>682</v>
      </c>
      <c r="O3449" t="b">
        <v>1</v>
      </c>
      <c r="P3449" t="s">
        <v>8295</v>
      </c>
      <c r="Q3449" s="10">
        <f t="shared" si="214"/>
        <v>170.29262962962963</v>
      </c>
      <c r="R3449">
        <f t="shared" si="215"/>
        <v>67.417903225806455</v>
      </c>
      <c r="S3449" t="s">
        <v>8323</v>
      </c>
      <c r="T3449" t="s">
        <v>8353</v>
      </c>
    </row>
    <row r="3450" spans="1:20" ht="58" x14ac:dyDescent="0.3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 s="9">
        <f t="shared" si="212"/>
        <v>42313.132407407407</v>
      </c>
      <c r="K3450">
        <v>1443233440</v>
      </c>
      <c r="L3450" s="12">
        <f t="shared" si="213"/>
        <v>42273.090740740736</v>
      </c>
      <c r="M3450" t="b">
        <v>0</v>
      </c>
      <c r="N3450">
        <v>12</v>
      </c>
      <c r="O3450" t="b">
        <v>0</v>
      </c>
      <c r="P3450" t="s">
        <v>8273</v>
      </c>
      <c r="Q3450" s="10">
        <f t="shared" si="214"/>
        <v>5.0509090909090908</v>
      </c>
      <c r="R3450">
        <f t="shared" si="215"/>
        <v>115.75</v>
      </c>
      <c r="S3450" t="s">
        <v>8323</v>
      </c>
      <c r="T3450" t="s">
        <v>8325</v>
      </c>
    </row>
    <row r="3451" spans="1:20" ht="43.5" x14ac:dyDescent="0.3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 s="9">
        <f t="shared" si="212"/>
        <v>42732.212337962963</v>
      </c>
      <c r="K3451">
        <v>1480309546</v>
      </c>
      <c r="L3451" s="12">
        <f t="shared" si="213"/>
        <v>42702.212337962963</v>
      </c>
      <c r="M3451" t="b">
        <v>0</v>
      </c>
      <c r="N3451">
        <v>499</v>
      </c>
      <c r="O3451" t="b">
        <v>1</v>
      </c>
      <c r="P3451" t="s">
        <v>8277</v>
      </c>
      <c r="Q3451" s="10">
        <f t="shared" si="214"/>
        <v>118.2205035971223</v>
      </c>
      <c r="R3451">
        <f t="shared" si="215"/>
        <v>65.8623246492986</v>
      </c>
      <c r="S3451" t="s">
        <v>8329</v>
      </c>
      <c r="T3451" t="s">
        <v>8331</v>
      </c>
    </row>
    <row r="3452" spans="1:20" ht="43.5" x14ac:dyDescent="0.3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 s="9">
        <f t="shared" si="212"/>
        <v>42194.893993055557</v>
      </c>
      <c r="K3452">
        <v>1433885241</v>
      </c>
      <c r="L3452" s="12">
        <f t="shared" si="213"/>
        <v>42164.893993055557</v>
      </c>
      <c r="M3452" t="b">
        <v>0</v>
      </c>
      <c r="N3452">
        <v>0</v>
      </c>
      <c r="O3452" t="b">
        <v>0</v>
      </c>
      <c r="P3452" t="s">
        <v>8268</v>
      </c>
      <c r="Q3452" s="10">
        <f t="shared" si="214"/>
        <v>0</v>
      </c>
      <c r="R3452" t="e">
        <f t="shared" si="215"/>
        <v>#DIV/0!</v>
      </c>
      <c r="S3452" t="s">
        <v>8314</v>
      </c>
      <c r="T3452" t="s">
        <v>8318</v>
      </c>
    </row>
    <row r="3453" spans="1:20" ht="43.5" x14ac:dyDescent="0.3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 s="9">
        <f t="shared" si="212"/>
        <v>42657.666666666672</v>
      </c>
      <c r="K3453">
        <v>1473922541</v>
      </c>
      <c r="L3453" s="12">
        <f t="shared" si="213"/>
        <v>42628.288668981477</v>
      </c>
      <c r="M3453" t="b">
        <v>1</v>
      </c>
      <c r="N3453">
        <v>81</v>
      </c>
      <c r="O3453" t="b">
        <v>0</v>
      </c>
      <c r="P3453" t="s">
        <v>8285</v>
      </c>
      <c r="Q3453" s="10">
        <f t="shared" si="214"/>
        <v>38.735714285714288</v>
      </c>
      <c r="R3453">
        <f t="shared" si="215"/>
        <v>133.90123456790124</v>
      </c>
      <c r="S3453" t="s">
        <v>8342</v>
      </c>
      <c r="T3453" t="s">
        <v>8343</v>
      </c>
    </row>
    <row r="3454" spans="1:20" ht="43.5" x14ac:dyDescent="0.3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 s="9">
        <f t="shared" si="212"/>
        <v>42777.680902777778</v>
      </c>
      <c r="K3454">
        <v>1483806030</v>
      </c>
      <c r="L3454" s="12">
        <f t="shared" si="213"/>
        <v>42742.680902777778</v>
      </c>
      <c r="M3454" t="b">
        <v>1</v>
      </c>
      <c r="N3454">
        <v>96</v>
      </c>
      <c r="O3454" t="b">
        <v>0</v>
      </c>
      <c r="P3454" t="s">
        <v>8285</v>
      </c>
      <c r="Q3454" s="10">
        <f t="shared" si="214"/>
        <v>41.407142857142858</v>
      </c>
      <c r="R3454">
        <f t="shared" si="215"/>
        <v>120.77083333333333</v>
      </c>
      <c r="S3454" t="s">
        <v>8342</v>
      </c>
      <c r="T3454" t="s">
        <v>8343</v>
      </c>
    </row>
    <row r="3455" spans="1:20" ht="29" x14ac:dyDescent="0.3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 s="9">
        <f t="shared" si="212"/>
        <v>42075.463692129633</v>
      </c>
      <c r="K3455">
        <v>1423570063</v>
      </c>
      <c r="L3455" s="12">
        <f t="shared" si="213"/>
        <v>42045.50535879629</v>
      </c>
      <c r="M3455" t="b">
        <v>0</v>
      </c>
      <c r="N3455">
        <v>236</v>
      </c>
      <c r="O3455" t="b">
        <v>0</v>
      </c>
      <c r="P3455" t="s">
        <v>8282</v>
      </c>
      <c r="Q3455" s="10">
        <f t="shared" si="214"/>
        <v>28.842857142857142</v>
      </c>
      <c r="R3455">
        <f t="shared" si="215"/>
        <v>34.220338983050844</v>
      </c>
      <c r="S3455" t="s">
        <v>8337</v>
      </c>
      <c r="T3455" t="s">
        <v>8338</v>
      </c>
    </row>
    <row r="3456" spans="1:20" ht="43.5" x14ac:dyDescent="0.3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 s="9">
        <f t="shared" si="212"/>
        <v>42806.082349537035</v>
      </c>
      <c r="K3456">
        <v>1486691915</v>
      </c>
      <c r="L3456" s="12">
        <f t="shared" si="213"/>
        <v>42776.082349537035</v>
      </c>
      <c r="M3456" t="b">
        <v>0</v>
      </c>
      <c r="N3456">
        <v>194</v>
      </c>
      <c r="O3456" t="b">
        <v>1</v>
      </c>
      <c r="P3456" t="s">
        <v>8297</v>
      </c>
      <c r="Q3456" s="10">
        <f t="shared" si="214"/>
        <v>102.60000000000001</v>
      </c>
      <c r="R3456">
        <f t="shared" si="215"/>
        <v>148.08247422680412</v>
      </c>
      <c r="S3456" t="s">
        <v>8337</v>
      </c>
      <c r="T3456" t="s">
        <v>8355</v>
      </c>
    </row>
    <row r="3457" spans="1:20" ht="43.5" x14ac:dyDescent="0.3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 s="9">
        <f t="shared" si="212"/>
        <v>42434.822870370372</v>
      </c>
      <c r="K3457">
        <v>1452023096</v>
      </c>
      <c r="L3457" s="12">
        <f t="shared" si="213"/>
        <v>42374.822870370372</v>
      </c>
      <c r="M3457" t="b">
        <v>0</v>
      </c>
      <c r="N3457">
        <v>9</v>
      </c>
      <c r="O3457" t="b">
        <v>0</v>
      </c>
      <c r="P3457" t="s">
        <v>8284</v>
      </c>
      <c r="Q3457" s="10">
        <f t="shared" si="214"/>
        <v>0.71785714285714286</v>
      </c>
      <c r="R3457">
        <f t="shared" si="215"/>
        <v>22.333333333333332</v>
      </c>
      <c r="S3457" t="s">
        <v>8340</v>
      </c>
      <c r="T3457" t="s">
        <v>8341</v>
      </c>
    </row>
    <row r="3458" spans="1:20" ht="43.5" x14ac:dyDescent="0.3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 s="9">
        <f t="shared" ref="J3458:J3521" si="216">(((I3458/60)/60)/24)+DATE(1970,1,1)</f>
        <v>42559.976319444439</v>
      </c>
      <c r="K3458">
        <v>1464045954</v>
      </c>
      <c r="L3458" s="12">
        <f t="shared" ref="L3458:L3521" si="217">(((K3458/60)/60)/24)+DATE(1970,1,1)</f>
        <v>42513.976319444439</v>
      </c>
      <c r="M3458" t="b">
        <v>0</v>
      </c>
      <c r="N3458">
        <v>1</v>
      </c>
      <c r="O3458" t="b">
        <v>0</v>
      </c>
      <c r="P3458" t="s">
        <v>8271</v>
      </c>
      <c r="Q3458" s="10">
        <f t="shared" ref="Q3458:Q3521" si="218">(E3458/D3458)*100</f>
        <v>2.5000000000000001E-2</v>
      </c>
      <c r="R3458">
        <f t="shared" ref="R3458:R3521" si="219">E3458/N3458</f>
        <v>7</v>
      </c>
      <c r="S3458" t="s">
        <v>8321</v>
      </c>
      <c r="T3458" t="s">
        <v>8322</v>
      </c>
    </row>
    <row r="3459" spans="1:20" ht="58" x14ac:dyDescent="0.3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 s="9">
        <f t="shared" si="216"/>
        <v>42503.165972222225</v>
      </c>
      <c r="K3459">
        <v>1459523017</v>
      </c>
      <c r="L3459" s="12">
        <f t="shared" si="217"/>
        <v>42461.627511574072</v>
      </c>
      <c r="M3459" t="b">
        <v>0</v>
      </c>
      <c r="N3459">
        <v>89</v>
      </c>
      <c r="O3459" t="b">
        <v>1</v>
      </c>
      <c r="P3459" t="s">
        <v>8265</v>
      </c>
      <c r="Q3459" s="10">
        <f t="shared" si="218"/>
        <v>100.24604569420035</v>
      </c>
      <c r="R3459">
        <f t="shared" si="219"/>
        <v>320.44943820224717</v>
      </c>
      <c r="S3459" t="s">
        <v>8314</v>
      </c>
      <c r="T3459" t="s">
        <v>8315</v>
      </c>
    </row>
    <row r="3460" spans="1:20" ht="58" x14ac:dyDescent="0.3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 s="9">
        <f t="shared" si="216"/>
        <v>42211.75</v>
      </c>
      <c r="K3460">
        <v>1435117889</v>
      </c>
      <c r="L3460" s="12">
        <f t="shared" si="217"/>
        <v>42179.160752314812</v>
      </c>
      <c r="M3460" t="b">
        <v>0</v>
      </c>
      <c r="N3460">
        <v>276</v>
      </c>
      <c r="O3460" t="b">
        <v>1</v>
      </c>
      <c r="P3460" t="s">
        <v>8273</v>
      </c>
      <c r="Q3460" s="10">
        <f t="shared" si="218"/>
        <v>104.46206037108834</v>
      </c>
      <c r="R3460">
        <f t="shared" si="219"/>
        <v>109.33695652173913</v>
      </c>
      <c r="S3460" t="s">
        <v>8323</v>
      </c>
      <c r="T3460" t="s">
        <v>8325</v>
      </c>
    </row>
    <row r="3461" spans="1:20" ht="43.5" x14ac:dyDescent="0.3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 s="9">
        <f t="shared" si="216"/>
        <v>42155.395138888889</v>
      </c>
      <c r="K3461">
        <v>1428854344</v>
      </c>
      <c r="L3461" s="12">
        <f t="shared" si="217"/>
        <v>42106.666018518517</v>
      </c>
      <c r="M3461" t="b">
        <v>0</v>
      </c>
      <c r="N3461">
        <v>2</v>
      </c>
      <c r="O3461" t="b">
        <v>0</v>
      </c>
      <c r="P3461" t="s">
        <v>8268</v>
      </c>
      <c r="Q3461" s="10">
        <f t="shared" si="218"/>
        <v>0.86206896551724133</v>
      </c>
      <c r="R3461">
        <f t="shared" si="219"/>
        <v>125</v>
      </c>
      <c r="S3461" t="s">
        <v>8314</v>
      </c>
      <c r="T3461" t="s">
        <v>8318</v>
      </c>
    </row>
    <row r="3462" spans="1:20" ht="43.5" x14ac:dyDescent="0.3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 s="9">
        <f t="shared" si="216"/>
        <v>42511.376597222217</v>
      </c>
      <c r="K3462">
        <v>1461229338</v>
      </c>
      <c r="L3462" s="12">
        <f t="shared" si="217"/>
        <v>42481.376597222217</v>
      </c>
      <c r="M3462" t="b">
        <v>0</v>
      </c>
      <c r="N3462">
        <v>17</v>
      </c>
      <c r="O3462" t="b">
        <v>0</v>
      </c>
      <c r="P3462" t="s">
        <v>8273</v>
      </c>
      <c r="Q3462" s="10">
        <f t="shared" si="218"/>
        <v>3.8206896551724134</v>
      </c>
      <c r="R3462">
        <f t="shared" si="219"/>
        <v>65.17647058823529</v>
      </c>
      <c r="S3462" t="s">
        <v>8323</v>
      </c>
      <c r="T3462" t="s">
        <v>8325</v>
      </c>
    </row>
    <row r="3463" spans="1:20" ht="58" x14ac:dyDescent="0.3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 s="9">
        <f t="shared" si="216"/>
        <v>41836.125</v>
      </c>
      <c r="K3463">
        <v>1401642425</v>
      </c>
      <c r="L3463" s="12">
        <f t="shared" si="217"/>
        <v>41791.713252314818</v>
      </c>
      <c r="M3463" t="b">
        <v>0</v>
      </c>
      <c r="N3463">
        <v>827</v>
      </c>
      <c r="O3463" t="b">
        <v>1</v>
      </c>
      <c r="P3463" t="s">
        <v>8265</v>
      </c>
      <c r="Q3463" s="10">
        <f t="shared" si="218"/>
        <v>165.29333333333335</v>
      </c>
      <c r="R3463">
        <f t="shared" si="219"/>
        <v>59.961305925030231</v>
      </c>
      <c r="S3463" t="s">
        <v>8314</v>
      </c>
      <c r="T3463" t="s">
        <v>8315</v>
      </c>
    </row>
    <row r="3464" spans="1:20" ht="43.5" x14ac:dyDescent="0.3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 s="9">
        <f t="shared" si="216"/>
        <v>41899.542314814818</v>
      </c>
      <c r="K3464">
        <v>1408366856</v>
      </c>
      <c r="L3464" s="12">
        <f t="shared" si="217"/>
        <v>41869.542314814818</v>
      </c>
      <c r="M3464" t="b">
        <v>0</v>
      </c>
      <c r="N3464">
        <v>342</v>
      </c>
      <c r="O3464" t="b">
        <v>1</v>
      </c>
      <c r="P3464" t="s">
        <v>8265</v>
      </c>
      <c r="Q3464" s="10">
        <f t="shared" si="218"/>
        <v>106.32110000000002</v>
      </c>
      <c r="R3464">
        <f t="shared" si="219"/>
        <v>93.264122807017543</v>
      </c>
      <c r="S3464" t="s">
        <v>8314</v>
      </c>
      <c r="T3464" t="s">
        <v>8315</v>
      </c>
    </row>
    <row r="3465" spans="1:20" ht="43.5" x14ac:dyDescent="0.3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 s="9">
        <f t="shared" si="216"/>
        <v>41431.565868055557</v>
      </c>
      <c r="K3465">
        <v>1367933691</v>
      </c>
      <c r="L3465" s="12">
        <f t="shared" si="217"/>
        <v>41401.565868055557</v>
      </c>
      <c r="M3465" t="b">
        <v>1</v>
      </c>
      <c r="N3465">
        <v>437</v>
      </c>
      <c r="O3465" t="b">
        <v>1</v>
      </c>
      <c r="P3465" t="s">
        <v>8269</v>
      </c>
      <c r="Q3465" s="10">
        <f t="shared" si="218"/>
        <v>105.58333333333334</v>
      </c>
      <c r="R3465">
        <f t="shared" si="219"/>
        <v>72.482837528604122</v>
      </c>
      <c r="S3465" t="s">
        <v>8314</v>
      </c>
      <c r="T3465" t="s">
        <v>8319</v>
      </c>
    </row>
    <row r="3466" spans="1:20" ht="58" x14ac:dyDescent="0.3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 s="9">
        <f t="shared" si="216"/>
        <v>40712.051689814813</v>
      </c>
      <c r="K3466">
        <v>1305767666</v>
      </c>
      <c r="L3466" s="12">
        <f t="shared" si="217"/>
        <v>40682.051689814813</v>
      </c>
      <c r="M3466" t="b">
        <v>1</v>
      </c>
      <c r="N3466">
        <v>688</v>
      </c>
      <c r="O3466" t="b">
        <v>1</v>
      </c>
      <c r="P3466" t="s">
        <v>8269</v>
      </c>
      <c r="Q3466" s="10">
        <f t="shared" si="218"/>
        <v>191.14</v>
      </c>
      <c r="R3466">
        <f t="shared" si="219"/>
        <v>83.345930232558146</v>
      </c>
      <c r="S3466" t="s">
        <v>8314</v>
      </c>
      <c r="T3466" t="s">
        <v>8319</v>
      </c>
    </row>
    <row r="3467" spans="1:20" ht="43.5" x14ac:dyDescent="0.3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 s="9">
        <f t="shared" si="216"/>
        <v>41641.333333333336</v>
      </c>
      <c r="K3467">
        <v>1386123861</v>
      </c>
      <c r="L3467" s="12">
        <f t="shared" si="217"/>
        <v>41612.10024305556</v>
      </c>
      <c r="M3467" t="b">
        <v>1</v>
      </c>
      <c r="N3467">
        <v>287</v>
      </c>
      <c r="O3467" t="b">
        <v>1</v>
      </c>
      <c r="P3467" t="s">
        <v>8269</v>
      </c>
      <c r="Q3467" s="10">
        <f t="shared" si="218"/>
        <v>104.67999999999999</v>
      </c>
      <c r="R3467">
        <f t="shared" si="219"/>
        <v>109.42160278745645</v>
      </c>
      <c r="S3467" t="s">
        <v>8314</v>
      </c>
      <c r="T3467" t="s">
        <v>8319</v>
      </c>
    </row>
    <row r="3468" spans="1:20" ht="43.5" x14ac:dyDescent="0.3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 s="9">
        <f t="shared" si="216"/>
        <v>41619.676886574074</v>
      </c>
      <c r="K3468">
        <v>1384186483</v>
      </c>
      <c r="L3468" s="12">
        <f t="shared" si="217"/>
        <v>41589.676886574074</v>
      </c>
      <c r="M3468" t="b">
        <v>1</v>
      </c>
      <c r="N3468">
        <v>316</v>
      </c>
      <c r="O3468" t="b">
        <v>1</v>
      </c>
      <c r="P3468" t="s">
        <v>8269</v>
      </c>
      <c r="Q3468" s="10">
        <f t="shared" si="218"/>
        <v>100.80333333333333</v>
      </c>
      <c r="R3468">
        <f t="shared" si="219"/>
        <v>95.699367088607602</v>
      </c>
      <c r="S3468" t="s">
        <v>8314</v>
      </c>
      <c r="T3468" t="s">
        <v>8319</v>
      </c>
    </row>
    <row r="3469" spans="1:20" ht="58" x14ac:dyDescent="0.3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 s="9">
        <f t="shared" si="216"/>
        <v>41957.125</v>
      </c>
      <c r="K3469">
        <v>1413308545</v>
      </c>
      <c r="L3469" s="12">
        <f t="shared" si="217"/>
        <v>41926.73778935185</v>
      </c>
      <c r="M3469" t="b">
        <v>1</v>
      </c>
      <c r="N3469">
        <v>524</v>
      </c>
      <c r="O3469" t="b">
        <v>1</v>
      </c>
      <c r="P3469" t="s">
        <v>8269</v>
      </c>
      <c r="Q3469" s="10">
        <f t="shared" si="218"/>
        <v>102.02863333333335</v>
      </c>
      <c r="R3469">
        <f t="shared" si="219"/>
        <v>58.413339694656486</v>
      </c>
      <c r="S3469" t="s">
        <v>8314</v>
      </c>
      <c r="T3469" t="s">
        <v>8319</v>
      </c>
    </row>
    <row r="3470" spans="1:20" ht="43.5" x14ac:dyDescent="0.3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 s="9">
        <f t="shared" si="216"/>
        <v>41630.208333333336</v>
      </c>
      <c r="K3470">
        <v>1384920804</v>
      </c>
      <c r="L3470" s="12">
        <f t="shared" si="217"/>
        <v>41598.17597222222</v>
      </c>
      <c r="M3470" t="b">
        <v>0</v>
      </c>
      <c r="N3470">
        <v>241</v>
      </c>
      <c r="O3470" t="b">
        <v>1</v>
      </c>
      <c r="P3470" t="s">
        <v>8269</v>
      </c>
      <c r="Q3470" s="10">
        <f t="shared" si="218"/>
        <v>101.05</v>
      </c>
      <c r="R3470">
        <f t="shared" si="219"/>
        <v>125.78838174273859</v>
      </c>
      <c r="S3470" t="s">
        <v>8314</v>
      </c>
      <c r="T3470" t="s">
        <v>8319</v>
      </c>
    </row>
    <row r="3471" spans="1:20" ht="58" x14ac:dyDescent="0.3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 s="9">
        <f t="shared" si="216"/>
        <v>41356.513460648144</v>
      </c>
      <c r="K3471">
        <v>1361884763</v>
      </c>
      <c r="L3471" s="12">
        <f t="shared" si="217"/>
        <v>41331.555127314816</v>
      </c>
      <c r="M3471" t="b">
        <v>0</v>
      </c>
      <c r="N3471">
        <v>1</v>
      </c>
      <c r="O3471" t="b">
        <v>0</v>
      </c>
      <c r="P3471" t="s">
        <v>8270</v>
      </c>
      <c r="Q3471" s="10">
        <f t="shared" si="218"/>
        <v>1.6666666666666666E-2</v>
      </c>
      <c r="R3471">
        <f t="shared" si="219"/>
        <v>5</v>
      </c>
      <c r="S3471" t="s">
        <v>8314</v>
      </c>
      <c r="T3471" t="s">
        <v>8320</v>
      </c>
    </row>
    <row r="3472" spans="1:20" ht="43.5" x14ac:dyDescent="0.3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 s="9">
        <f t="shared" si="216"/>
        <v>41899.698136574072</v>
      </c>
      <c r="K3472">
        <v>1408380319</v>
      </c>
      <c r="L3472" s="12">
        <f t="shared" si="217"/>
        <v>41869.698136574072</v>
      </c>
      <c r="M3472" t="b">
        <v>0</v>
      </c>
      <c r="N3472">
        <v>14</v>
      </c>
      <c r="O3472" t="b">
        <v>0</v>
      </c>
      <c r="P3472" t="s">
        <v>8270</v>
      </c>
      <c r="Q3472" s="10">
        <f t="shared" si="218"/>
        <v>2.87</v>
      </c>
      <c r="R3472">
        <f t="shared" si="219"/>
        <v>61.5</v>
      </c>
      <c r="S3472" t="s">
        <v>8314</v>
      </c>
      <c r="T3472" t="s">
        <v>8320</v>
      </c>
    </row>
    <row r="3473" spans="1:20" ht="43.5" x14ac:dyDescent="0.3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 s="9">
        <f t="shared" si="216"/>
        <v>41192.672326388885</v>
      </c>
      <c r="K3473">
        <v>1347293289</v>
      </c>
      <c r="L3473" s="12">
        <f t="shared" si="217"/>
        <v>41162.672326388885</v>
      </c>
      <c r="M3473" t="b">
        <v>0</v>
      </c>
      <c r="N3473">
        <v>21</v>
      </c>
      <c r="O3473" t="b">
        <v>0</v>
      </c>
      <c r="P3473" t="s">
        <v>8270</v>
      </c>
      <c r="Q3473" s="10">
        <f t="shared" si="218"/>
        <v>6.1</v>
      </c>
      <c r="R3473">
        <f t="shared" si="219"/>
        <v>87.142857142857139</v>
      </c>
      <c r="S3473" t="s">
        <v>8314</v>
      </c>
      <c r="T3473" t="s">
        <v>8320</v>
      </c>
    </row>
    <row r="3474" spans="1:20" ht="43.5" x14ac:dyDescent="0.3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 s="9">
        <f t="shared" si="216"/>
        <v>42144.726134259254</v>
      </c>
      <c r="K3474">
        <v>1429550738</v>
      </c>
      <c r="L3474" s="12">
        <f t="shared" si="217"/>
        <v>42114.726134259254</v>
      </c>
      <c r="M3474" t="b">
        <v>0</v>
      </c>
      <c r="N3474">
        <v>0</v>
      </c>
      <c r="O3474" t="b">
        <v>0</v>
      </c>
      <c r="P3474" t="s">
        <v>8270</v>
      </c>
      <c r="Q3474" s="10">
        <f t="shared" si="218"/>
        <v>0</v>
      </c>
      <c r="R3474" t="e">
        <f t="shared" si="219"/>
        <v>#DIV/0!</v>
      </c>
      <c r="S3474" t="s">
        <v>8314</v>
      </c>
      <c r="T3474" t="s">
        <v>8320</v>
      </c>
    </row>
    <row r="3475" spans="1:20" ht="72.5" x14ac:dyDescent="0.3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 s="9">
        <f t="shared" si="216"/>
        <v>42110.757326388892</v>
      </c>
      <c r="K3475">
        <v>1426615833</v>
      </c>
      <c r="L3475" s="12">
        <f t="shared" si="217"/>
        <v>42080.757326388892</v>
      </c>
      <c r="M3475" t="b">
        <v>0</v>
      </c>
      <c r="N3475">
        <v>7</v>
      </c>
      <c r="O3475" t="b">
        <v>0</v>
      </c>
      <c r="P3475" t="s">
        <v>8272</v>
      </c>
      <c r="Q3475" s="10">
        <f t="shared" si="218"/>
        <v>9.0833333333333339</v>
      </c>
      <c r="R3475">
        <f t="shared" si="219"/>
        <v>389.28571428571428</v>
      </c>
      <c r="S3475" t="s">
        <v>8323</v>
      </c>
      <c r="T3475" t="s">
        <v>8324</v>
      </c>
    </row>
    <row r="3476" spans="1:20" ht="43.5" x14ac:dyDescent="0.3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 s="9">
        <f t="shared" si="216"/>
        <v>41876.716874999998</v>
      </c>
      <c r="K3476">
        <v>1405098738</v>
      </c>
      <c r="L3476" s="12">
        <f t="shared" si="217"/>
        <v>41831.716874999998</v>
      </c>
      <c r="M3476" t="b">
        <v>0</v>
      </c>
      <c r="N3476">
        <v>1</v>
      </c>
      <c r="O3476" t="b">
        <v>0</v>
      </c>
      <c r="P3476" t="s">
        <v>8272</v>
      </c>
      <c r="Q3476" s="10">
        <f t="shared" si="218"/>
        <v>1</v>
      </c>
      <c r="R3476">
        <f t="shared" si="219"/>
        <v>300</v>
      </c>
      <c r="S3476" t="s">
        <v>8323</v>
      </c>
      <c r="T3476" t="s">
        <v>8324</v>
      </c>
    </row>
    <row r="3477" spans="1:20" ht="58" x14ac:dyDescent="0.3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 s="9">
        <f t="shared" si="216"/>
        <v>42018.166666666672</v>
      </c>
      <c r="K3477">
        <v>1418315852</v>
      </c>
      <c r="L3477" s="12">
        <f t="shared" si="217"/>
        <v>41984.692731481482</v>
      </c>
      <c r="M3477" t="b">
        <v>0</v>
      </c>
      <c r="N3477">
        <v>15</v>
      </c>
      <c r="O3477" t="b">
        <v>0</v>
      </c>
      <c r="P3477" t="s">
        <v>8273</v>
      </c>
      <c r="Q3477" s="10">
        <f t="shared" si="218"/>
        <v>39.426666666666662</v>
      </c>
      <c r="R3477">
        <f t="shared" si="219"/>
        <v>788.5333333333333</v>
      </c>
      <c r="S3477" t="s">
        <v>8323</v>
      </c>
      <c r="T3477" t="s">
        <v>8325</v>
      </c>
    </row>
    <row r="3478" spans="1:20" ht="58" x14ac:dyDescent="0.3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 s="9">
        <f t="shared" si="216"/>
        <v>41881.645833333336</v>
      </c>
      <c r="K3478">
        <v>1404947422</v>
      </c>
      <c r="L3478" s="12">
        <f t="shared" si="217"/>
        <v>41829.965532407405</v>
      </c>
      <c r="M3478" t="b">
        <v>0</v>
      </c>
      <c r="N3478">
        <v>3</v>
      </c>
      <c r="O3478" t="b">
        <v>0</v>
      </c>
      <c r="P3478" t="s">
        <v>8278</v>
      </c>
      <c r="Q3478" s="10">
        <f t="shared" si="218"/>
        <v>0.3</v>
      </c>
      <c r="R3478">
        <f t="shared" si="219"/>
        <v>30</v>
      </c>
      <c r="S3478" t="s">
        <v>8329</v>
      </c>
      <c r="T3478" t="s">
        <v>8332</v>
      </c>
    </row>
    <row r="3479" spans="1:20" ht="43.5" x14ac:dyDescent="0.3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 s="9">
        <f t="shared" si="216"/>
        <v>41034.139108796298</v>
      </c>
      <c r="K3479">
        <v>1333596019</v>
      </c>
      <c r="L3479" s="12">
        <f t="shared" si="217"/>
        <v>41004.139108796298</v>
      </c>
      <c r="M3479" t="b">
        <v>0</v>
      </c>
      <c r="N3479">
        <v>24</v>
      </c>
      <c r="O3479" t="b">
        <v>0</v>
      </c>
      <c r="P3479" t="s">
        <v>8278</v>
      </c>
      <c r="Q3479" s="10">
        <f t="shared" si="218"/>
        <v>6.6066666666666665</v>
      </c>
      <c r="R3479">
        <f t="shared" si="219"/>
        <v>82.583333333333329</v>
      </c>
      <c r="S3479" t="s">
        <v>8329</v>
      </c>
      <c r="T3479" t="s">
        <v>8332</v>
      </c>
    </row>
    <row r="3480" spans="1:20" ht="29" x14ac:dyDescent="0.3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 s="9">
        <f t="shared" si="216"/>
        <v>42775.30332175926</v>
      </c>
      <c r="K3480">
        <v>1483773407</v>
      </c>
      <c r="L3480" s="12">
        <f t="shared" si="217"/>
        <v>42742.30332175926</v>
      </c>
      <c r="M3480" t="b">
        <v>0</v>
      </c>
      <c r="N3480">
        <v>11</v>
      </c>
      <c r="O3480" t="b">
        <v>0</v>
      </c>
      <c r="P3480" t="s">
        <v>8273</v>
      </c>
      <c r="Q3480" s="10">
        <f t="shared" si="218"/>
        <v>46.666666666666664</v>
      </c>
      <c r="R3480">
        <f t="shared" si="219"/>
        <v>1272.7272727272727</v>
      </c>
      <c r="S3480" t="s">
        <v>8323</v>
      </c>
      <c r="T3480" t="s">
        <v>8325</v>
      </c>
    </row>
    <row r="3481" spans="1:20" ht="43.5" x14ac:dyDescent="0.3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 s="9">
        <f t="shared" si="216"/>
        <v>42369.958333333328</v>
      </c>
      <c r="K3481">
        <v>1449011610</v>
      </c>
      <c r="L3481" s="12">
        <f t="shared" si="217"/>
        <v>42339.967708333337</v>
      </c>
      <c r="M3481" t="b">
        <v>0</v>
      </c>
      <c r="N3481">
        <v>23</v>
      </c>
      <c r="O3481" t="b">
        <v>0</v>
      </c>
      <c r="P3481" t="s">
        <v>8273</v>
      </c>
      <c r="Q3481" s="10">
        <f t="shared" si="218"/>
        <v>6.293333333333333</v>
      </c>
      <c r="R3481">
        <f t="shared" si="219"/>
        <v>82.086956521739125</v>
      </c>
      <c r="S3481" t="s">
        <v>8323</v>
      </c>
      <c r="T3481" t="s">
        <v>8325</v>
      </c>
    </row>
    <row r="3482" spans="1:20" ht="43.5" x14ac:dyDescent="0.3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 s="9">
        <f t="shared" si="216"/>
        <v>42718.6252662037</v>
      </c>
      <c r="K3482">
        <v>1478095223</v>
      </c>
      <c r="L3482" s="12">
        <f t="shared" si="217"/>
        <v>42676.583599537036</v>
      </c>
      <c r="M3482" t="b">
        <v>0</v>
      </c>
      <c r="N3482">
        <v>76</v>
      </c>
      <c r="O3482" t="b">
        <v>0</v>
      </c>
      <c r="P3482" t="s">
        <v>8273</v>
      </c>
      <c r="Q3482" s="10">
        <f t="shared" si="218"/>
        <v>44.32</v>
      </c>
      <c r="R3482">
        <f t="shared" si="219"/>
        <v>174.94736842105263</v>
      </c>
      <c r="S3482" t="s">
        <v>8323</v>
      </c>
      <c r="T3482" t="s">
        <v>8325</v>
      </c>
    </row>
    <row r="3483" spans="1:20" ht="58" x14ac:dyDescent="0.3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 s="9">
        <f t="shared" si="216"/>
        <v>42470.329444444447</v>
      </c>
      <c r="K3483">
        <v>1457686464</v>
      </c>
      <c r="L3483" s="12">
        <f t="shared" si="217"/>
        <v>42440.371111111104</v>
      </c>
      <c r="M3483" t="b">
        <v>0</v>
      </c>
      <c r="N3483">
        <v>4</v>
      </c>
      <c r="O3483" t="b">
        <v>0</v>
      </c>
      <c r="P3483" t="s">
        <v>8282</v>
      </c>
      <c r="Q3483" s="10">
        <f t="shared" si="218"/>
        <v>0.15</v>
      </c>
      <c r="R3483">
        <f t="shared" si="219"/>
        <v>11.25</v>
      </c>
      <c r="S3483" t="s">
        <v>8337</v>
      </c>
      <c r="T3483" t="s">
        <v>8338</v>
      </c>
    </row>
    <row r="3484" spans="1:20" ht="43.5" x14ac:dyDescent="0.3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 s="9">
        <f t="shared" si="216"/>
        <v>42443.629340277781</v>
      </c>
      <c r="K3484">
        <v>1455379575</v>
      </c>
      <c r="L3484" s="12">
        <f t="shared" si="217"/>
        <v>42413.671006944445</v>
      </c>
      <c r="M3484" t="b">
        <v>0</v>
      </c>
      <c r="N3484">
        <v>9</v>
      </c>
      <c r="O3484" t="b">
        <v>0</v>
      </c>
      <c r="P3484" t="s">
        <v>8282</v>
      </c>
      <c r="Q3484" s="10">
        <f t="shared" si="218"/>
        <v>3.42</v>
      </c>
      <c r="R3484">
        <f t="shared" si="219"/>
        <v>114</v>
      </c>
      <c r="S3484" t="s">
        <v>8337</v>
      </c>
      <c r="T3484" t="s">
        <v>8338</v>
      </c>
    </row>
    <row r="3485" spans="1:20" ht="43.5" x14ac:dyDescent="0.3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 s="9">
        <f t="shared" si="216"/>
        <v>42091.113263888896</v>
      </c>
      <c r="K3485">
        <v>1424922186</v>
      </c>
      <c r="L3485" s="12">
        <f t="shared" si="217"/>
        <v>42061.154930555553</v>
      </c>
      <c r="M3485" t="b">
        <v>0</v>
      </c>
      <c r="N3485">
        <v>19</v>
      </c>
      <c r="O3485" t="b">
        <v>0</v>
      </c>
      <c r="P3485" t="s">
        <v>8284</v>
      </c>
      <c r="Q3485" s="10">
        <f t="shared" si="218"/>
        <v>3.85</v>
      </c>
      <c r="R3485">
        <f t="shared" si="219"/>
        <v>60.789473684210527</v>
      </c>
      <c r="S3485" t="s">
        <v>8340</v>
      </c>
      <c r="T3485" t="s">
        <v>8341</v>
      </c>
    </row>
    <row r="3486" spans="1:20" ht="58" x14ac:dyDescent="0.3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 s="9">
        <f t="shared" si="216"/>
        <v>41888.64271990741</v>
      </c>
      <c r="K3486">
        <v>1406129131</v>
      </c>
      <c r="L3486" s="12">
        <f t="shared" si="217"/>
        <v>41843.64271990741</v>
      </c>
      <c r="M3486" t="b">
        <v>1</v>
      </c>
      <c r="N3486">
        <v>508</v>
      </c>
      <c r="O3486" t="b">
        <v>1</v>
      </c>
      <c r="P3486" t="s">
        <v>8276</v>
      </c>
      <c r="Q3486" s="10">
        <f t="shared" si="218"/>
        <v>200.15333333333331</v>
      </c>
      <c r="R3486">
        <f t="shared" si="219"/>
        <v>118.2007874015748</v>
      </c>
      <c r="S3486" t="s">
        <v>8329</v>
      </c>
      <c r="T3486" t="s">
        <v>8330</v>
      </c>
    </row>
    <row r="3487" spans="1:20" ht="43.5" x14ac:dyDescent="0.3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 s="9">
        <f t="shared" si="216"/>
        <v>40951.919340277782</v>
      </c>
      <c r="K3487">
        <v>1326492231</v>
      </c>
      <c r="L3487" s="12">
        <f t="shared" si="217"/>
        <v>40921.919340277782</v>
      </c>
      <c r="M3487" t="b">
        <v>1</v>
      </c>
      <c r="N3487">
        <v>361</v>
      </c>
      <c r="O3487" t="b">
        <v>1</v>
      </c>
      <c r="P3487" t="s">
        <v>8276</v>
      </c>
      <c r="Q3487" s="10">
        <f t="shared" si="218"/>
        <v>117.96376666666666</v>
      </c>
      <c r="R3487">
        <f t="shared" si="219"/>
        <v>98.030831024930734</v>
      </c>
      <c r="S3487" t="s">
        <v>8329</v>
      </c>
      <c r="T3487" t="s">
        <v>8330</v>
      </c>
    </row>
    <row r="3488" spans="1:20" ht="43.5" x14ac:dyDescent="0.3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 s="9">
        <f t="shared" si="216"/>
        <v>42572.729166666672</v>
      </c>
      <c r="K3488">
        <v>1466611108</v>
      </c>
      <c r="L3488" s="12">
        <f t="shared" si="217"/>
        <v>42543.665601851855</v>
      </c>
      <c r="M3488" t="b">
        <v>0</v>
      </c>
      <c r="N3488">
        <v>86</v>
      </c>
      <c r="O3488" t="b">
        <v>0</v>
      </c>
      <c r="P3488" t="s">
        <v>8273</v>
      </c>
      <c r="Q3488" s="10">
        <f t="shared" si="218"/>
        <v>25.976666666666663</v>
      </c>
      <c r="R3488">
        <f t="shared" si="219"/>
        <v>90.616279069767444</v>
      </c>
      <c r="S3488" t="s">
        <v>8323</v>
      </c>
      <c r="T3488" t="s">
        <v>8325</v>
      </c>
    </row>
    <row r="3489" spans="1:20" ht="58" x14ac:dyDescent="0.3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 s="9">
        <f t="shared" si="216"/>
        <v>42218.803622685184</v>
      </c>
      <c r="K3489">
        <v>1435951033</v>
      </c>
      <c r="L3489" s="12">
        <f t="shared" si="217"/>
        <v>42188.803622685184</v>
      </c>
      <c r="M3489" t="b">
        <v>0</v>
      </c>
      <c r="N3489">
        <v>15</v>
      </c>
      <c r="O3489" t="b">
        <v>0</v>
      </c>
      <c r="P3489" t="s">
        <v>8273</v>
      </c>
      <c r="Q3489" s="10">
        <f t="shared" si="218"/>
        <v>3.3033333333333332</v>
      </c>
      <c r="R3489">
        <f t="shared" si="219"/>
        <v>66.066666666666663</v>
      </c>
      <c r="S3489" t="s">
        <v>8323</v>
      </c>
      <c r="T3489" t="s">
        <v>8325</v>
      </c>
    </row>
    <row r="3490" spans="1:20" ht="43.5" x14ac:dyDescent="0.3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 s="9">
        <f t="shared" si="216"/>
        <v>42370.360312500001</v>
      </c>
      <c r="K3490">
        <v>1449045531</v>
      </c>
      <c r="L3490" s="12">
        <f t="shared" si="217"/>
        <v>42340.360312500001</v>
      </c>
      <c r="M3490" t="b">
        <v>0</v>
      </c>
      <c r="N3490">
        <v>1</v>
      </c>
      <c r="O3490" t="b">
        <v>0</v>
      </c>
      <c r="P3490" t="s">
        <v>8287</v>
      </c>
      <c r="Q3490" s="10">
        <f t="shared" si="218"/>
        <v>0.33333333333333337</v>
      </c>
      <c r="R3490">
        <f t="shared" si="219"/>
        <v>100</v>
      </c>
      <c r="S3490" t="s">
        <v>8326</v>
      </c>
      <c r="T3490" t="s">
        <v>8345</v>
      </c>
    </row>
    <row r="3491" spans="1:20" ht="43.5" x14ac:dyDescent="0.3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 s="9">
        <f t="shared" si="216"/>
        <v>40990.125</v>
      </c>
      <c r="K3491">
        <v>1329759452</v>
      </c>
      <c r="L3491" s="12">
        <f t="shared" si="217"/>
        <v>40959.734398148146</v>
      </c>
      <c r="M3491" t="b">
        <v>1</v>
      </c>
      <c r="N3491">
        <v>2602</v>
      </c>
      <c r="O3491" t="b">
        <v>1</v>
      </c>
      <c r="P3491" t="s">
        <v>8288</v>
      </c>
      <c r="Q3491" s="10">
        <f t="shared" si="218"/>
        <v>456.41449999999998</v>
      </c>
      <c r="R3491">
        <f t="shared" si="219"/>
        <v>52.622732513451197</v>
      </c>
      <c r="S3491" t="s">
        <v>8326</v>
      </c>
      <c r="T3491" t="s">
        <v>8346</v>
      </c>
    </row>
    <row r="3492" spans="1:20" ht="43.5" x14ac:dyDescent="0.3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 s="9">
        <f t="shared" si="216"/>
        <v>40900.125</v>
      </c>
      <c r="K3492">
        <v>1319467604</v>
      </c>
      <c r="L3492" s="12">
        <f t="shared" si="217"/>
        <v>40840.615787037037</v>
      </c>
      <c r="M3492" t="b">
        <v>1</v>
      </c>
      <c r="N3492">
        <v>369</v>
      </c>
      <c r="O3492" t="b">
        <v>1</v>
      </c>
      <c r="P3492" t="s">
        <v>8288</v>
      </c>
      <c r="Q3492" s="10">
        <f t="shared" si="218"/>
        <v>111.31</v>
      </c>
      <c r="R3492">
        <f t="shared" si="219"/>
        <v>90.495934959349597</v>
      </c>
      <c r="S3492" t="s">
        <v>8326</v>
      </c>
      <c r="T3492" t="s">
        <v>8346</v>
      </c>
    </row>
    <row r="3493" spans="1:20" ht="43.5" x14ac:dyDescent="0.3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 s="9">
        <f t="shared" si="216"/>
        <v>42578.916666666672</v>
      </c>
      <c r="K3493">
        <v>1467151204</v>
      </c>
      <c r="L3493" s="12">
        <f t="shared" si="217"/>
        <v>42549.916712962964</v>
      </c>
      <c r="M3493" t="b">
        <v>0</v>
      </c>
      <c r="N3493">
        <v>59</v>
      </c>
      <c r="O3493" t="b">
        <v>0</v>
      </c>
      <c r="P3493" t="s">
        <v>8290</v>
      </c>
      <c r="Q3493" s="10">
        <f t="shared" si="218"/>
        <v>21.25</v>
      </c>
      <c r="R3493">
        <f t="shared" si="219"/>
        <v>108.05084745762711</v>
      </c>
      <c r="S3493" t="s">
        <v>8326</v>
      </c>
      <c r="T3493" t="s">
        <v>8348</v>
      </c>
    </row>
    <row r="3494" spans="1:20" x14ac:dyDescent="0.3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 s="9">
        <f t="shared" si="216"/>
        <v>41419.679560185185</v>
      </c>
      <c r="K3494">
        <v>1366906714</v>
      </c>
      <c r="L3494" s="12">
        <f t="shared" si="217"/>
        <v>41389.679560185185</v>
      </c>
      <c r="M3494" t="b">
        <v>0</v>
      </c>
      <c r="N3494">
        <v>0</v>
      </c>
      <c r="O3494" t="b">
        <v>0</v>
      </c>
      <c r="P3494" t="s">
        <v>8290</v>
      </c>
      <c r="Q3494" s="10">
        <f t="shared" si="218"/>
        <v>0</v>
      </c>
      <c r="R3494" t="e">
        <f t="shared" si="219"/>
        <v>#DIV/0!</v>
      </c>
      <c r="S3494" t="s">
        <v>8326</v>
      </c>
      <c r="T3494" t="s">
        <v>8348</v>
      </c>
    </row>
    <row r="3495" spans="1:20" ht="43.5" x14ac:dyDescent="0.3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 s="9">
        <f t="shared" si="216"/>
        <v>42828.041666666672</v>
      </c>
      <c r="K3495">
        <v>1488387008</v>
      </c>
      <c r="L3495" s="12">
        <f t="shared" si="217"/>
        <v>42795.701481481476</v>
      </c>
      <c r="M3495" t="b">
        <v>0</v>
      </c>
      <c r="N3495">
        <v>38</v>
      </c>
      <c r="O3495" t="b">
        <v>0</v>
      </c>
      <c r="P3495" t="s">
        <v>8293</v>
      </c>
      <c r="Q3495" s="10">
        <f t="shared" si="218"/>
        <v>33.473333333333329</v>
      </c>
      <c r="R3495">
        <f t="shared" si="219"/>
        <v>264.26315789473682</v>
      </c>
      <c r="S3495" t="s">
        <v>8329</v>
      </c>
      <c r="T3495" t="s">
        <v>8351</v>
      </c>
    </row>
    <row r="3496" spans="1:20" ht="43.5" x14ac:dyDescent="0.3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 s="9">
        <f t="shared" si="216"/>
        <v>42023.760393518518</v>
      </c>
      <c r="K3496">
        <v>1417803298</v>
      </c>
      <c r="L3496" s="12">
        <f t="shared" si="217"/>
        <v>41978.760393518518</v>
      </c>
      <c r="M3496" t="b">
        <v>1</v>
      </c>
      <c r="N3496">
        <v>19</v>
      </c>
      <c r="O3496" t="b">
        <v>0</v>
      </c>
      <c r="P3496" t="s">
        <v>8285</v>
      </c>
      <c r="Q3496" s="10">
        <f t="shared" si="218"/>
        <v>6.2566666666666677</v>
      </c>
      <c r="R3496">
        <f t="shared" si="219"/>
        <v>98.78947368421052</v>
      </c>
      <c r="S3496" t="s">
        <v>8342</v>
      </c>
      <c r="T3496" t="s">
        <v>8343</v>
      </c>
    </row>
    <row r="3497" spans="1:20" ht="43.5" x14ac:dyDescent="0.3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 s="9">
        <f t="shared" si="216"/>
        <v>42553.600810185191</v>
      </c>
      <c r="K3497">
        <v>1462285510</v>
      </c>
      <c r="L3497" s="12">
        <f t="shared" si="217"/>
        <v>42493.600810185191</v>
      </c>
      <c r="M3497" t="b">
        <v>1</v>
      </c>
      <c r="N3497">
        <v>152</v>
      </c>
      <c r="O3497" t="b">
        <v>0</v>
      </c>
      <c r="P3497" t="s">
        <v>8285</v>
      </c>
      <c r="Q3497" s="10">
        <f t="shared" si="218"/>
        <v>39.743333333333339</v>
      </c>
      <c r="R3497">
        <f t="shared" si="219"/>
        <v>78.440789473684205</v>
      </c>
      <c r="S3497" t="s">
        <v>8342</v>
      </c>
      <c r="T3497" t="s">
        <v>8343</v>
      </c>
    </row>
    <row r="3498" spans="1:20" ht="43.5" x14ac:dyDescent="0.3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 s="9">
        <f t="shared" si="216"/>
        <v>41782.587094907409</v>
      </c>
      <c r="K3498">
        <v>1399557925</v>
      </c>
      <c r="L3498" s="12">
        <f t="shared" si="217"/>
        <v>41767.587094907409</v>
      </c>
      <c r="M3498" t="b">
        <v>0</v>
      </c>
      <c r="N3498">
        <v>4</v>
      </c>
      <c r="O3498" t="b">
        <v>0</v>
      </c>
      <c r="P3498" t="s">
        <v>8294</v>
      </c>
      <c r="Q3498" s="10">
        <f t="shared" si="218"/>
        <v>0.28333333333333333</v>
      </c>
      <c r="R3498">
        <f t="shared" si="219"/>
        <v>21.25</v>
      </c>
      <c r="S3498" t="s">
        <v>8323</v>
      </c>
      <c r="T3498" t="s">
        <v>8352</v>
      </c>
    </row>
    <row r="3499" spans="1:20" ht="29" x14ac:dyDescent="0.3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 s="9">
        <f t="shared" si="216"/>
        <v>41209.098530092589</v>
      </c>
      <c r="K3499">
        <v>1348712513</v>
      </c>
      <c r="L3499" s="12">
        <f t="shared" si="217"/>
        <v>41179.098530092589</v>
      </c>
      <c r="M3499" t="b">
        <v>1</v>
      </c>
      <c r="N3499">
        <v>660</v>
      </c>
      <c r="O3499" t="b">
        <v>1</v>
      </c>
      <c r="P3499" t="s">
        <v>8295</v>
      </c>
      <c r="Q3499" s="10">
        <f t="shared" si="218"/>
        <v>167.50470000000001</v>
      </c>
      <c r="R3499">
        <f t="shared" si="219"/>
        <v>76.138500000000008</v>
      </c>
      <c r="S3499" t="s">
        <v>8323</v>
      </c>
      <c r="T3499" t="s">
        <v>8353</v>
      </c>
    </row>
    <row r="3500" spans="1:20" ht="43.5" x14ac:dyDescent="0.3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 s="9">
        <f t="shared" si="216"/>
        <v>41563.165972222225</v>
      </c>
      <c r="K3500">
        <v>1379532618</v>
      </c>
      <c r="L3500" s="12">
        <f t="shared" si="217"/>
        <v>41535.812708333331</v>
      </c>
      <c r="M3500" t="b">
        <v>1</v>
      </c>
      <c r="N3500">
        <v>191</v>
      </c>
      <c r="O3500" t="b">
        <v>1</v>
      </c>
      <c r="P3500" t="s">
        <v>8295</v>
      </c>
      <c r="Q3500" s="10">
        <f t="shared" si="218"/>
        <v>123.68010000000001</v>
      </c>
      <c r="R3500">
        <f t="shared" si="219"/>
        <v>194.26193717277485</v>
      </c>
      <c r="S3500" t="s">
        <v>8323</v>
      </c>
      <c r="T3500" t="s">
        <v>8353</v>
      </c>
    </row>
    <row r="3501" spans="1:20" ht="29" x14ac:dyDescent="0.3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 s="9">
        <f t="shared" si="216"/>
        <v>42600.996423611112</v>
      </c>
      <c r="K3501">
        <v>1468972491</v>
      </c>
      <c r="L3501" s="12">
        <f t="shared" si="217"/>
        <v>42570.996423611112</v>
      </c>
      <c r="M3501" t="b">
        <v>1</v>
      </c>
      <c r="N3501">
        <v>1737</v>
      </c>
      <c r="O3501" t="b">
        <v>1</v>
      </c>
      <c r="P3501" t="s">
        <v>8295</v>
      </c>
      <c r="Q3501" s="10">
        <f t="shared" si="218"/>
        <v>320.05299999999994</v>
      </c>
      <c r="R3501">
        <f t="shared" si="219"/>
        <v>55.276856649395505</v>
      </c>
      <c r="S3501" t="s">
        <v>8323</v>
      </c>
      <c r="T3501" t="s">
        <v>8353</v>
      </c>
    </row>
    <row r="3502" spans="1:20" ht="43.5" x14ac:dyDescent="0.3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 s="9">
        <f t="shared" si="216"/>
        <v>41358.172905092593</v>
      </c>
      <c r="K3502">
        <v>1361250539</v>
      </c>
      <c r="L3502" s="12">
        <f t="shared" si="217"/>
        <v>41324.214571759258</v>
      </c>
      <c r="M3502" t="b">
        <v>1</v>
      </c>
      <c r="N3502">
        <v>26457</v>
      </c>
      <c r="O3502" t="b">
        <v>1</v>
      </c>
      <c r="P3502" t="s">
        <v>8295</v>
      </c>
      <c r="Q3502" s="10">
        <f t="shared" si="218"/>
        <v>7813.7822333333334</v>
      </c>
      <c r="R3502">
        <f t="shared" si="219"/>
        <v>88.601680840609291</v>
      </c>
      <c r="S3502" t="s">
        <v>8323</v>
      </c>
      <c r="T3502" t="s">
        <v>8353</v>
      </c>
    </row>
    <row r="3503" spans="1:20" ht="43.5" x14ac:dyDescent="0.3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 s="9">
        <f t="shared" si="216"/>
        <v>41768.864803240744</v>
      </c>
      <c r="K3503">
        <v>1397076319</v>
      </c>
      <c r="L3503" s="12">
        <f t="shared" si="217"/>
        <v>41738.864803240744</v>
      </c>
      <c r="M3503" t="b">
        <v>1</v>
      </c>
      <c r="N3503">
        <v>848</v>
      </c>
      <c r="O3503" t="b">
        <v>1</v>
      </c>
      <c r="P3503" t="s">
        <v>8295</v>
      </c>
      <c r="Q3503" s="10">
        <f t="shared" si="218"/>
        <v>131.66833333333335</v>
      </c>
      <c r="R3503">
        <f t="shared" si="219"/>
        <v>46.580778301886795</v>
      </c>
      <c r="S3503" t="s">
        <v>8323</v>
      </c>
      <c r="T3503" t="s">
        <v>8353</v>
      </c>
    </row>
    <row r="3504" spans="1:20" ht="43.5" x14ac:dyDescent="0.3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 s="9">
        <f t="shared" si="216"/>
        <v>42400.915972222225</v>
      </c>
      <c r="K3504">
        <v>1450880854</v>
      </c>
      <c r="L3504" s="12">
        <f t="shared" si="217"/>
        <v>42361.602476851855</v>
      </c>
      <c r="M3504" t="b">
        <v>0</v>
      </c>
      <c r="N3504">
        <v>375</v>
      </c>
      <c r="O3504" t="b">
        <v>1</v>
      </c>
      <c r="P3504" t="s">
        <v>8295</v>
      </c>
      <c r="Q3504" s="10">
        <f t="shared" si="218"/>
        <v>143.45666666666668</v>
      </c>
      <c r="R3504">
        <f t="shared" si="219"/>
        <v>114.76533333333333</v>
      </c>
      <c r="S3504" t="s">
        <v>8323</v>
      </c>
      <c r="T3504" t="s">
        <v>8353</v>
      </c>
    </row>
    <row r="3505" spans="1:20" ht="58" x14ac:dyDescent="0.3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 s="9">
        <f t="shared" si="216"/>
        <v>42677.750092592592</v>
      </c>
      <c r="K3505">
        <v>1475604008</v>
      </c>
      <c r="L3505" s="12">
        <f t="shared" si="217"/>
        <v>42647.750092592592</v>
      </c>
      <c r="M3505" t="b">
        <v>0</v>
      </c>
      <c r="N3505">
        <v>56</v>
      </c>
      <c r="O3505" t="b">
        <v>0</v>
      </c>
      <c r="P3505" t="s">
        <v>8282</v>
      </c>
      <c r="Q3505" s="10">
        <f t="shared" si="218"/>
        <v>5.42</v>
      </c>
      <c r="R3505">
        <f t="shared" si="219"/>
        <v>29.035714285714285</v>
      </c>
      <c r="S3505" t="s">
        <v>8337</v>
      </c>
      <c r="T3505" t="s">
        <v>8338</v>
      </c>
    </row>
    <row r="3506" spans="1:20" ht="43.5" x14ac:dyDescent="0.3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 s="9">
        <f t="shared" si="216"/>
        <v>41713.790613425925</v>
      </c>
      <c r="K3506">
        <v>1392321509</v>
      </c>
      <c r="L3506" s="12">
        <f t="shared" si="217"/>
        <v>41683.832280092596</v>
      </c>
      <c r="M3506" t="b">
        <v>0</v>
      </c>
      <c r="N3506">
        <v>4</v>
      </c>
      <c r="O3506" t="b">
        <v>0</v>
      </c>
      <c r="P3506" t="s">
        <v>8282</v>
      </c>
      <c r="Q3506" s="10">
        <f t="shared" si="218"/>
        <v>0.16666666666666669</v>
      </c>
      <c r="R3506">
        <f t="shared" si="219"/>
        <v>12.5</v>
      </c>
      <c r="S3506" t="s">
        <v>8337</v>
      </c>
      <c r="T3506" t="s">
        <v>8338</v>
      </c>
    </row>
    <row r="3507" spans="1:20" ht="43.5" x14ac:dyDescent="0.3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 s="9">
        <f t="shared" si="216"/>
        <v>42063.584016203706</v>
      </c>
      <c r="K3507">
        <v>1422540059</v>
      </c>
      <c r="L3507" s="12">
        <f t="shared" si="217"/>
        <v>42033.584016203706</v>
      </c>
      <c r="M3507" t="b">
        <v>0</v>
      </c>
      <c r="N3507">
        <v>4330</v>
      </c>
      <c r="O3507" t="b">
        <v>1</v>
      </c>
      <c r="P3507" t="s">
        <v>8297</v>
      </c>
      <c r="Q3507" s="10">
        <f t="shared" si="218"/>
        <v>951.03109999999992</v>
      </c>
      <c r="R3507">
        <f t="shared" si="219"/>
        <v>65.891300230946882</v>
      </c>
      <c r="S3507" t="s">
        <v>8337</v>
      </c>
      <c r="T3507" t="s">
        <v>8355</v>
      </c>
    </row>
    <row r="3508" spans="1:20" ht="43.5" x14ac:dyDescent="0.3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 s="9">
        <f t="shared" si="216"/>
        <v>41724.798993055556</v>
      </c>
      <c r="K3508">
        <v>1393272633</v>
      </c>
      <c r="L3508" s="12">
        <f t="shared" si="217"/>
        <v>41694.84065972222</v>
      </c>
      <c r="M3508" t="b">
        <v>0</v>
      </c>
      <c r="N3508">
        <v>288</v>
      </c>
      <c r="O3508" t="b">
        <v>1</v>
      </c>
      <c r="P3508" t="s">
        <v>8276</v>
      </c>
      <c r="Q3508" s="10">
        <f t="shared" si="218"/>
        <v>105.07333333333332</v>
      </c>
      <c r="R3508">
        <f t="shared" si="219"/>
        <v>109.45138888888889</v>
      </c>
      <c r="S3508" t="s">
        <v>8329</v>
      </c>
      <c r="T3508" t="s">
        <v>8330</v>
      </c>
    </row>
    <row r="3509" spans="1:20" ht="29" x14ac:dyDescent="0.3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 s="9">
        <f t="shared" si="216"/>
        <v>42282.016388888893</v>
      </c>
      <c r="K3509">
        <v>1440116616</v>
      </c>
      <c r="L3509" s="12">
        <f t="shared" si="217"/>
        <v>42237.016388888893</v>
      </c>
      <c r="M3509" t="b">
        <v>0</v>
      </c>
      <c r="N3509">
        <v>0</v>
      </c>
      <c r="O3509" t="b">
        <v>0</v>
      </c>
      <c r="P3509" t="s">
        <v>8272</v>
      </c>
      <c r="Q3509" s="10">
        <f t="shared" si="218"/>
        <v>0</v>
      </c>
      <c r="R3509" t="e">
        <f t="shared" si="219"/>
        <v>#DIV/0!</v>
      </c>
      <c r="S3509" t="s">
        <v>8323</v>
      </c>
      <c r="T3509" t="s">
        <v>8324</v>
      </c>
    </row>
    <row r="3510" spans="1:20" ht="43.5" x14ac:dyDescent="0.3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 s="9">
        <f t="shared" si="216"/>
        <v>42014.838240740741</v>
      </c>
      <c r="K3510">
        <v>1415736424</v>
      </c>
      <c r="L3510" s="12">
        <f t="shared" si="217"/>
        <v>41954.838240740741</v>
      </c>
      <c r="M3510" t="b">
        <v>0</v>
      </c>
      <c r="N3510">
        <v>0</v>
      </c>
      <c r="O3510" t="b">
        <v>0</v>
      </c>
      <c r="P3510" t="s">
        <v>8272</v>
      </c>
      <c r="Q3510" s="10">
        <f t="shared" si="218"/>
        <v>0</v>
      </c>
      <c r="R3510" t="e">
        <f t="shared" si="219"/>
        <v>#DIV/0!</v>
      </c>
      <c r="S3510" t="s">
        <v>8323</v>
      </c>
      <c r="T3510" t="s">
        <v>8324</v>
      </c>
    </row>
    <row r="3511" spans="1:20" ht="58" x14ac:dyDescent="0.3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 s="9">
        <f t="shared" si="216"/>
        <v>42452.595891203702</v>
      </c>
      <c r="K3511">
        <v>1454858285</v>
      </c>
      <c r="L3511" s="12">
        <f t="shared" si="217"/>
        <v>42407.637557870374</v>
      </c>
      <c r="M3511" t="b">
        <v>0</v>
      </c>
      <c r="N3511">
        <v>282</v>
      </c>
      <c r="O3511" t="b">
        <v>1</v>
      </c>
      <c r="P3511" t="s">
        <v>8298</v>
      </c>
      <c r="Q3511" s="10">
        <f t="shared" si="218"/>
        <v>102.25</v>
      </c>
      <c r="R3511">
        <f t="shared" si="219"/>
        <v>108.77659574468085</v>
      </c>
      <c r="S3511" t="s">
        <v>8340</v>
      </c>
      <c r="T3511" t="s">
        <v>8356</v>
      </c>
    </row>
    <row r="3512" spans="1:20" ht="43.5" x14ac:dyDescent="0.3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 s="9">
        <f t="shared" si="216"/>
        <v>42107.119409722218</v>
      </c>
      <c r="K3512">
        <v>1426301517</v>
      </c>
      <c r="L3512" s="12">
        <f t="shared" si="217"/>
        <v>42077.119409722218</v>
      </c>
      <c r="M3512" t="b">
        <v>0</v>
      </c>
      <c r="N3512">
        <v>0</v>
      </c>
      <c r="O3512" t="b">
        <v>0</v>
      </c>
      <c r="P3512" t="s">
        <v>8284</v>
      </c>
      <c r="Q3512" s="10">
        <f t="shared" si="218"/>
        <v>0</v>
      </c>
      <c r="R3512" t="e">
        <f t="shared" si="219"/>
        <v>#DIV/0!</v>
      </c>
      <c r="S3512" t="s">
        <v>8340</v>
      </c>
      <c r="T3512" t="s">
        <v>8341</v>
      </c>
    </row>
    <row r="3513" spans="1:20" ht="43.5" x14ac:dyDescent="0.3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 s="9">
        <f t="shared" si="216"/>
        <v>41825.963333333333</v>
      </c>
      <c r="K3513">
        <v>1402009632</v>
      </c>
      <c r="L3513" s="12">
        <f t="shared" si="217"/>
        <v>41795.963333333333</v>
      </c>
      <c r="M3513" t="b">
        <v>0</v>
      </c>
      <c r="N3513">
        <v>1</v>
      </c>
      <c r="O3513" t="b">
        <v>0</v>
      </c>
      <c r="P3513" t="s">
        <v>8284</v>
      </c>
      <c r="Q3513" s="10">
        <f t="shared" si="218"/>
        <v>0.16666666666666669</v>
      </c>
      <c r="R3513">
        <f t="shared" si="219"/>
        <v>50</v>
      </c>
      <c r="S3513" t="s">
        <v>8340</v>
      </c>
      <c r="T3513" t="s">
        <v>8341</v>
      </c>
    </row>
    <row r="3514" spans="1:20" ht="58" x14ac:dyDescent="0.3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 s="9">
        <f t="shared" si="216"/>
        <v>41917.801168981481</v>
      </c>
      <c r="K3514">
        <v>1409944421</v>
      </c>
      <c r="L3514" s="12">
        <f t="shared" si="217"/>
        <v>41887.801168981481</v>
      </c>
      <c r="M3514" t="b">
        <v>0</v>
      </c>
      <c r="N3514">
        <v>1</v>
      </c>
      <c r="O3514" t="b">
        <v>0</v>
      </c>
      <c r="P3514" t="s">
        <v>8284</v>
      </c>
      <c r="Q3514" s="10">
        <f t="shared" si="218"/>
        <v>0.16666666666666669</v>
      </c>
      <c r="R3514">
        <f t="shared" si="219"/>
        <v>50</v>
      </c>
      <c r="S3514" t="s">
        <v>8340</v>
      </c>
      <c r="T3514" t="s">
        <v>8341</v>
      </c>
    </row>
    <row r="3515" spans="1:20" ht="43.5" x14ac:dyDescent="0.3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 s="9">
        <f t="shared" si="216"/>
        <v>42585.0625</v>
      </c>
      <c r="K3515">
        <v>1467325053</v>
      </c>
      <c r="L3515" s="12">
        <f t="shared" si="217"/>
        <v>42551.928854166668</v>
      </c>
      <c r="M3515" t="b">
        <v>0</v>
      </c>
      <c r="N3515">
        <v>59</v>
      </c>
      <c r="O3515" t="b">
        <v>0</v>
      </c>
      <c r="P3515" t="s">
        <v>8301</v>
      </c>
      <c r="Q3515" s="10">
        <f t="shared" si="218"/>
        <v>18.737933333333334</v>
      </c>
      <c r="R3515">
        <f t="shared" si="219"/>
        <v>95.277627118644077</v>
      </c>
      <c r="S3515" t="s">
        <v>8323</v>
      </c>
      <c r="T3515" t="s">
        <v>8359</v>
      </c>
    </row>
    <row r="3516" spans="1:20" ht="43.5" x14ac:dyDescent="0.3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 s="9">
        <f t="shared" si="216"/>
        <v>41912.974803240737</v>
      </c>
      <c r="K3516">
        <v>1410391423</v>
      </c>
      <c r="L3516" s="12">
        <f t="shared" si="217"/>
        <v>41892.974803240737</v>
      </c>
      <c r="M3516" t="b">
        <v>0</v>
      </c>
      <c r="N3516">
        <v>0</v>
      </c>
      <c r="O3516" t="b">
        <v>0</v>
      </c>
      <c r="P3516" t="s">
        <v>8284</v>
      </c>
      <c r="Q3516" s="10">
        <f t="shared" si="218"/>
        <v>0</v>
      </c>
      <c r="R3516" t="e">
        <f t="shared" si="219"/>
        <v>#DIV/0!</v>
      </c>
      <c r="S3516" t="s">
        <v>8340</v>
      </c>
      <c r="T3516" t="s">
        <v>8341</v>
      </c>
    </row>
    <row r="3517" spans="1:20" ht="58" x14ac:dyDescent="0.3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 s="9">
        <f t="shared" si="216"/>
        <v>41908.140497685185</v>
      </c>
      <c r="K3517">
        <v>1409109739</v>
      </c>
      <c r="L3517" s="12">
        <f t="shared" si="217"/>
        <v>41878.140497685185</v>
      </c>
      <c r="M3517" t="b">
        <v>0</v>
      </c>
      <c r="N3517">
        <v>1</v>
      </c>
      <c r="O3517" t="b">
        <v>0</v>
      </c>
      <c r="P3517" t="s">
        <v>8284</v>
      </c>
      <c r="Q3517" s="10">
        <f t="shared" si="218"/>
        <v>3.3333333333333335E-3</v>
      </c>
      <c r="R3517">
        <f t="shared" si="219"/>
        <v>1</v>
      </c>
      <c r="S3517" t="s">
        <v>8340</v>
      </c>
      <c r="T3517" t="s">
        <v>8341</v>
      </c>
    </row>
    <row r="3518" spans="1:20" ht="58" x14ac:dyDescent="0.3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 s="9">
        <f t="shared" si="216"/>
        <v>41930.166666666664</v>
      </c>
      <c r="K3518">
        <v>1408624622</v>
      </c>
      <c r="L3518" s="12">
        <f t="shared" si="217"/>
        <v>41872.525717592594</v>
      </c>
      <c r="M3518" t="b">
        <v>0</v>
      </c>
      <c r="N3518">
        <v>37</v>
      </c>
      <c r="O3518" t="b">
        <v>1</v>
      </c>
      <c r="P3518" t="s">
        <v>8295</v>
      </c>
      <c r="Q3518" s="10">
        <f t="shared" si="218"/>
        <v>104.30333333333333</v>
      </c>
      <c r="R3518">
        <f t="shared" si="219"/>
        <v>845.70270270270271</v>
      </c>
      <c r="S3518" t="s">
        <v>8323</v>
      </c>
      <c r="T3518" t="s">
        <v>8353</v>
      </c>
    </row>
    <row r="3519" spans="1:20" ht="43.5" x14ac:dyDescent="0.3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 s="9">
        <f t="shared" si="216"/>
        <v>41654.791666666664</v>
      </c>
      <c r="K3519">
        <v>1386108087</v>
      </c>
      <c r="L3519" s="12">
        <f t="shared" si="217"/>
        <v>41611.917673611111</v>
      </c>
      <c r="M3519" t="b">
        <v>0</v>
      </c>
      <c r="N3519">
        <v>456</v>
      </c>
      <c r="O3519" t="b">
        <v>1</v>
      </c>
      <c r="P3519" t="s">
        <v>8295</v>
      </c>
      <c r="Q3519" s="10">
        <f t="shared" si="218"/>
        <v>246.0608</v>
      </c>
      <c r="R3519">
        <f t="shared" si="219"/>
        <v>161.88210526315791</v>
      </c>
      <c r="S3519" t="s">
        <v>8323</v>
      </c>
      <c r="T3519" t="s">
        <v>8353</v>
      </c>
    </row>
    <row r="3520" spans="1:20" ht="43.5" x14ac:dyDescent="0.3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 s="9">
        <f t="shared" si="216"/>
        <v>41930.207638888889</v>
      </c>
      <c r="K3520">
        <v>1412945440</v>
      </c>
      <c r="L3520" s="12">
        <f t="shared" si="217"/>
        <v>41922.535185185188</v>
      </c>
      <c r="M3520" t="b">
        <v>0</v>
      </c>
      <c r="N3520">
        <v>0</v>
      </c>
      <c r="O3520" t="b">
        <v>0</v>
      </c>
      <c r="P3520" t="s">
        <v>8271</v>
      </c>
      <c r="Q3520" s="10">
        <f t="shared" si="218"/>
        <v>0</v>
      </c>
      <c r="R3520" t="e">
        <f t="shared" si="219"/>
        <v>#DIV/0!</v>
      </c>
      <c r="S3520" t="s">
        <v>8321</v>
      </c>
      <c r="T3520" t="s">
        <v>8322</v>
      </c>
    </row>
    <row r="3521" spans="1:20" ht="43.5" x14ac:dyDescent="0.3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 s="9">
        <f t="shared" si="216"/>
        <v>42167.841284722221</v>
      </c>
      <c r="K3521">
        <v>1428955887</v>
      </c>
      <c r="L3521" s="12">
        <f t="shared" si="217"/>
        <v>42107.841284722221</v>
      </c>
      <c r="M3521" t="b">
        <v>0</v>
      </c>
      <c r="N3521">
        <v>1</v>
      </c>
      <c r="O3521" t="b">
        <v>0</v>
      </c>
      <c r="P3521" t="s">
        <v>8271</v>
      </c>
      <c r="Q3521" s="10">
        <f t="shared" si="218"/>
        <v>3.3333333333333335E-3</v>
      </c>
      <c r="R3521">
        <f t="shared" si="219"/>
        <v>1</v>
      </c>
      <c r="S3521" t="s">
        <v>8321</v>
      </c>
      <c r="T3521" t="s">
        <v>8322</v>
      </c>
    </row>
    <row r="3522" spans="1:20" ht="43.5" x14ac:dyDescent="0.3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 s="9">
        <f t="shared" ref="J3522:J3585" si="220">(((I3522/60)/60)/24)+DATE(1970,1,1)</f>
        <v>41961.190972222219</v>
      </c>
      <c r="K3522">
        <v>1413824447</v>
      </c>
      <c r="L3522" s="12">
        <f t="shared" ref="L3522:L3585" si="221">(((K3522/60)/60)/24)+DATE(1970,1,1)</f>
        <v>41932.708877314813</v>
      </c>
      <c r="M3522" t="b">
        <v>0</v>
      </c>
      <c r="N3522">
        <v>348</v>
      </c>
      <c r="O3522" t="b">
        <v>1</v>
      </c>
      <c r="P3522" t="s">
        <v>8303</v>
      </c>
      <c r="Q3522" s="10">
        <f t="shared" ref="Q3522:Q3585" si="222">(E3522/D3522)*100</f>
        <v>109.67666666666666</v>
      </c>
      <c r="R3522">
        <f t="shared" ref="R3522:R3585" si="223">E3522/N3522</f>
        <v>94.548850574712645</v>
      </c>
      <c r="S3522" t="s">
        <v>8321</v>
      </c>
      <c r="T3522" t="s">
        <v>8361</v>
      </c>
    </row>
    <row r="3523" spans="1:20" ht="29" x14ac:dyDescent="0.3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 s="9">
        <f t="shared" si="220"/>
        <v>42846.308564814812</v>
      </c>
      <c r="K3523">
        <v>1487579060</v>
      </c>
      <c r="L3523" s="12">
        <f t="shared" si="221"/>
        <v>42786.350231481483</v>
      </c>
      <c r="M3523" t="b">
        <v>0</v>
      </c>
      <c r="N3523">
        <v>1</v>
      </c>
      <c r="O3523" t="b">
        <v>0</v>
      </c>
      <c r="P3523" t="s">
        <v>8271</v>
      </c>
      <c r="Q3523" s="10">
        <f t="shared" si="222"/>
        <v>3.3333333333333333E-2</v>
      </c>
      <c r="R3523">
        <f t="shared" si="223"/>
        <v>10</v>
      </c>
      <c r="S3523" t="s">
        <v>8321</v>
      </c>
      <c r="T3523" t="s">
        <v>8322</v>
      </c>
    </row>
    <row r="3524" spans="1:20" ht="58" x14ac:dyDescent="0.3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 s="9">
        <f t="shared" si="220"/>
        <v>42051.424502314811</v>
      </c>
      <c r="K3524">
        <v>1420798277</v>
      </c>
      <c r="L3524" s="12">
        <f t="shared" si="221"/>
        <v>42013.424502314811</v>
      </c>
      <c r="M3524" t="b">
        <v>0</v>
      </c>
      <c r="N3524">
        <v>3</v>
      </c>
      <c r="O3524" t="b">
        <v>0</v>
      </c>
      <c r="P3524" t="s">
        <v>8305</v>
      </c>
      <c r="Q3524" s="10">
        <f t="shared" si="222"/>
        <v>0.36666666666666664</v>
      </c>
      <c r="R3524">
        <f t="shared" si="223"/>
        <v>36.666666666666664</v>
      </c>
      <c r="S3524" t="s">
        <v>8321</v>
      </c>
      <c r="T3524" t="s">
        <v>8363</v>
      </c>
    </row>
    <row r="3525" spans="1:20" ht="58" x14ac:dyDescent="0.3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 s="9">
        <f t="shared" si="220"/>
        <v>42745.208333333328</v>
      </c>
      <c r="K3525">
        <v>1479932713</v>
      </c>
      <c r="L3525" s="12">
        <f t="shared" si="221"/>
        <v>42697.850844907407</v>
      </c>
      <c r="M3525" t="b">
        <v>1</v>
      </c>
      <c r="N3525">
        <v>216</v>
      </c>
      <c r="O3525" t="b">
        <v>1</v>
      </c>
      <c r="P3525" t="s">
        <v>8271</v>
      </c>
      <c r="Q3525" s="10">
        <f t="shared" si="222"/>
        <v>102.03333333333333</v>
      </c>
      <c r="R3525">
        <f t="shared" si="223"/>
        <v>141.71296296296296</v>
      </c>
      <c r="S3525" t="s">
        <v>8321</v>
      </c>
      <c r="T3525" t="s">
        <v>8322</v>
      </c>
    </row>
    <row r="3526" spans="1:20" ht="43.5" x14ac:dyDescent="0.3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 s="9">
        <f t="shared" si="220"/>
        <v>41916.617314814815</v>
      </c>
      <c r="K3526">
        <v>1409669336</v>
      </c>
      <c r="L3526" s="12">
        <f t="shared" si="221"/>
        <v>41884.617314814815</v>
      </c>
      <c r="M3526" t="b">
        <v>0</v>
      </c>
      <c r="N3526">
        <v>104</v>
      </c>
      <c r="O3526" t="b">
        <v>1</v>
      </c>
      <c r="P3526" t="s">
        <v>8271</v>
      </c>
      <c r="Q3526" s="10">
        <f t="shared" si="222"/>
        <v>102.97033333333331</v>
      </c>
      <c r="R3526">
        <f t="shared" si="223"/>
        <v>297.02980769230766</v>
      </c>
      <c r="S3526" t="s">
        <v>8321</v>
      </c>
      <c r="T3526" t="s">
        <v>8322</v>
      </c>
    </row>
    <row r="3527" spans="1:20" ht="58" x14ac:dyDescent="0.3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 s="9">
        <f t="shared" si="220"/>
        <v>42166.767175925925</v>
      </c>
      <c r="K3527">
        <v>1431455084</v>
      </c>
      <c r="L3527" s="12">
        <f t="shared" si="221"/>
        <v>42136.767175925925</v>
      </c>
      <c r="M3527" t="b">
        <v>1</v>
      </c>
      <c r="N3527">
        <v>28</v>
      </c>
      <c r="O3527" t="b">
        <v>0</v>
      </c>
      <c r="P3527" t="s">
        <v>8271</v>
      </c>
      <c r="Q3527" s="10">
        <f t="shared" si="222"/>
        <v>7.043333333333333</v>
      </c>
      <c r="R3527">
        <f t="shared" si="223"/>
        <v>75.464285714285708</v>
      </c>
      <c r="S3527" t="s">
        <v>8321</v>
      </c>
      <c r="T3527" t="s">
        <v>8322</v>
      </c>
    </row>
    <row r="3528" spans="1:20" ht="43.5" x14ac:dyDescent="0.3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 s="9">
        <f t="shared" si="220"/>
        <v>42616.416666666672</v>
      </c>
      <c r="K3528">
        <v>1472804365</v>
      </c>
      <c r="L3528" s="12">
        <f t="shared" si="221"/>
        <v>42615.346817129626</v>
      </c>
      <c r="M3528" t="b">
        <v>0</v>
      </c>
      <c r="N3528">
        <v>0</v>
      </c>
      <c r="O3528" t="b">
        <v>0</v>
      </c>
      <c r="P3528" t="s">
        <v>8305</v>
      </c>
      <c r="Q3528" s="10">
        <f t="shared" si="222"/>
        <v>0</v>
      </c>
      <c r="R3528" t="e">
        <f t="shared" si="223"/>
        <v>#DIV/0!</v>
      </c>
      <c r="S3528" t="s">
        <v>8321</v>
      </c>
      <c r="T3528" t="s">
        <v>8363</v>
      </c>
    </row>
    <row r="3529" spans="1:20" ht="43.5" x14ac:dyDescent="0.3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 s="9">
        <f t="shared" si="220"/>
        <v>42400.960416666669</v>
      </c>
      <c r="K3529">
        <v>1451950570</v>
      </c>
      <c r="L3529" s="12">
        <f t="shared" si="221"/>
        <v>42373.983449074076</v>
      </c>
      <c r="M3529" t="b">
        <v>0</v>
      </c>
      <c r="N3529">
        <v>0</v>
      </c>
      <c r="O3529" t="b">
        <v>0</v>
      </c>
      <c r="P3529" t="s">
        <v>8305</v>
      </c>
      <c r="Q3529" s="10">
        <f t="shared" si="222"/>
        <v>0</v>
      </c>
      <c r="R3529" t="e">
        <f t="shared" si="223"/>
        <v>#DIV/0!</v>
      </c>
      <c r="S3529" t="s">
        <v>8321</v>
      </c>
      <c r="T3529" t="s">
        <v>8363</v>
      </c>
    </row>
    <row r="3530" spans="1:20" ht="43.5" x14ac:dyDescent="0.3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 s="9">
        <f t="shared" si="220"/>
        <v>41889.325497685182</v>
      </c>
      <c r="K3530">
        <v>1404892123</v>
      </c>
      <c r="L3530" s="12">
        <f t="shared" si="221"/>
        <v>41829.325497685182</v>
      </c>
      <c r="M3530" t="b">
        <v>0</v>
      </c>
      <c r="N3530">
        <v>0</v>
      </c>
      <c r="O3530" t="b">
        <v>0</v>
      </c>
      <c r="P3530" t="s">
        <v>8271</v>
      </c>
      <c r="Q3530" s="10">
        <f t="shared" si="222"/>
        <v>0</v>
      </c>
      <c r="R3530" t="e">
        <f t="shared" si="223"/>
        <v>#DIV/0!</v>
      </c>
      <c r="S3530" t="s">
        <v>8321</v>
      </c>
      <c r="T3530" t="s">
        <v>8322</v>
      </c>
    </row>
    <row r="3531" spans="1:20" ht="43.5" x14ac:dyDescent="0.3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 s="9">
        <f t="shared" si="220"/>
        <v>42568.179965277777</v>
      </c>
      <c r="K3531">
        <v>1463545149</v>
      </c>
      <c r="L3531" s="12">
        <f t="shared" si="221"/>
        <v>42508.179965277777</v>
      </c>
      <c r="M3531" t="b">
        <v>0</v>
      </c>
      <c r="N3531">
        <v>7</v>
      </c>
      <c r="O3531" t="b">
        <v>0</v>
      </c>
      <c r="P3531" t="s">
        <v>8271</v>
      </c>
      <c r="Q3531" s="10">
        <f t="shared" si="222"/>
        <v>4.083333333333333</v>
      </c>
      <c r="R3531">
        <f t="shared" si="223"/>
        <v>175</v>
      </c>
      <c r="S3531" t="s">
        <v>8321</v>
      </c>
      <c r="T3531" t="s">
        <v>8322</v>
      </c>
    </row>
    <row r="3532" spans="1:20" ht="43.5" x14ac:dyDescent="0.3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 s="9">
        <f t="shared" si="220"/>
        <v>42416.772997685184</v>
      </c>
      <c r="K3532">
        <v>1453487587</v>
      </c>
      <c r="L3532" s="12">
        <f t="shared" si="221"/>
        <v>42391.772997685184</v>
      </c>
      <c r="M3532" t="b">
        <v>0</v>
      </c>
      <c r="N3532">
        <v>1</v>
      </c>
      <c r="O3532" t="b">
        <v>0</v>
      </c>
      <c r="P3532" t="s">
        <v>8271</v>
      </c>
      <c r="Q3532" s="10">
        <f t="shared" si="222"/>
        <v>6.6666666666666671E-3</v>
      </c>
      <c r="R3532">
        <f t="shared" si="223"/>
        <v>2</v>
      </c>
      <c r="S3532" t="s">
        <v>8321</v>
      </c>
      <c r="T3532" t="s">
        <v>8322</v>
      </c>
    </row>
    <row r="3533" spans="1:20" ht="43.5" x14ac:dyDescent="0.3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 s="9">
        <f t="shared" si="220"/>
        <v>42723.031828703708</v>
      </c>
      <c r="K3533">
        <v>1479516350</v>
      </c>
      <c r="L3533" s="12">
        <f t="shared" si="221"/>
        <v>42693.031828703708</v>
      </c>
      <c r="M3533" t="b">
        <v>0</v>
      </c>
      <c r="N3533">
        <v>1</v>
      </c>
      <c r="O3533" t="b">
        <v>0</v>
      </c>
      <c r="P3533" t="s">
        <v>8271</v>
      </c>
      <c r="Q3533" s="10">
        <f t="shared" si="222"/>
        <v>2.666666666666667</v>
      </c>
      <c r="R3533">
        <f t="shared" si="223"/>
        <v>800</v>
      </c>
      <c r="S3533" t="s">
        <v>8321</v>
      </c>
      <c r="T3533" t="s">
        <v>8322</v>
      </c>
    </row>
    <row r="3534" spans="1:20" ht="43.5" x14ac:dyDescent="0.3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 s="9">
        <f t="shared" si="220"/>
        <v>41956.524398148147</v>
      </c>
      <c r="K3534">
        <v>1413286508</v>
      </c>
      <c r="L3534" s="12">
        <f t="shared" si="221"/>
        <v>41926.482731481483</v>
      </c>
      <c r="M3534" t="b">
        <v>0</v>
      </c>
      <c r="N3534">
        <v>7</v>
      </c>
      <c r="O3534" t="b">
        <v>0</v>
      </c>
      <c r="P3534" t="s">
        <v>8296</v>
      </c>
      <c r="Q3534" s="10">
        <f t="shared" si="222"/>
        <v>0.76129032258064511</v>
      </c>
      <c r="R3534">
        <f t="shared" si="223"/>
        <v>33.714285714285715</v>
      </c>
      <c r="S3534" t="s">
        <v>8342</v>
      </c>
      <c r="T3534" t="s">
        <v>8354</v>
      </c>
    </row>
    <row r="3535" spans="1:20" ht="43.5" x14ac:dyDescent="0.3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 s="9">
        <f t="shared" si="220"/>
        <v>42489.19430555556</v>
      </c>
      <c r="K3535">
        <v>1458103188</v>
      </c>
      <c r="L3535" s="12">
        <f t="shared" si="221"/>
        <v>42445.19430555556</v>
      </c>
      <c r="M3535" t="b">
        <v>0</v>
      </c>
      <c r="N3535">
        <v>237</v>
      </c>
      <c r="O3535" t="b">
        <v>1</v>
      </c>
      <c r="P3535" t="s">
        <v>8271</v>
      </c>
      <c r="Q3535" s="10">
        <f t="shared" si="222"/>
        <v>102.6467741935484</v>
      </c>
      <c r="R3535">
        <f t="shared" si="223"/>
        <v>134.26371308016877</v>
      </c>
      <c r="S3535" t="s">
        <v>8321</v>
      </c>
      <c r="T3535" t="s">
        <v>8322</v>
      </c>
    </row>
    <row r="3536" spans="1:20" ht="43.5" x14ac:dyDescent="0.3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 s="9">
        <f t="shared" si="220"/>
        <v>42103.957569444443</v>
      </c>
      <c r="K3536">
        <v>1426028334</v>
      </c>
      <c r="L3536" s="12">
        <f t="shared" si="221"/>
        <v>42073.957569444443</v>
      </c>
      <c r="M3536" t="b">
        <v>1</v>
      </c>
      <c r="N3536">
        <v>343</v>
      </c>
      <c r="O3536" t="b">
        <v>1</v>
      </c>
      <c r="P3536" t="s">
        <v>8288</v>
      </c>
      <c r="Q3536" s="10">
        <f t="shared" si="222"/>
        <v>103.840625</v>
      </c>
      <c r="R3536">
        <f t="shared" si="223"/>
        <v>96.877551020408163</v>
      </c>
      <c r="S3536" t="s">
        <v>8326</v>
      </c>
      <c r="T3536" t="s">
        <v>8346</v>
      </c>
    </row>
    <row r="3537" spans="1:20" x14ac:dyDescent="0.3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 s="9">
        <f t="shared" si="220"/>
        <v>42466.170034722221</v>
      </c>
      <c r="K3537">
        <v>1457327091</v>
      </c>
      <c r="L3537" s="12">
        <f t="shared" si="221"/>
        <v>42436.211701388893</v>
      </c>
      <c r="M3537" t="b">
        <v>0</v>
      </c>
      <c r="N3537">
        <v>4</v>
      </c>
      <c r="O3537" t="b">
        <v>0</v>
      </c>
      <c r="P3537" t="s">
        <v>8302</v>
      </c>
      <c r="Q3537" s="10">
        <f t="shared" si="222"/>
        <v>0.86250000000000004</v>
      </c>
      <c r="R3537">
        <f t="shared" si="223"/>
        <v>69</v>
      </c>
      <c r="S3537" t="s">
        <v>8323</v>
      </c>
      <c r="T3537" t="s">
        <v>8360</v>
      </c>
    </row>
    <row r="3538" spans="1:20" ht="43.5" x14ac:dyDescent="0.3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 s="9">
        <f t="shared" si="220"/>
        <v>41740.594282407408</v>
      </c>
      <c r="K3538">
        <v>1394633746</v>
      </c>
      <c r="L3538" s="12">
        <f t="shared" si="221"/>
        <v>41710.594282407408</v>
      </c>
      <c r="M3538" t="b">
        <v>0</v>
      </c>
      <c r="N3538">
        <v>406</v>
      </c>
      <c r="O3538" t="b">
        <v>1</v>
      </c>
      <c r="P3538" t="s">
        <v>8276</v>
      </c>
      <c r="Q3538" s="10">
        <f t="shared" si="222"/>
        <v>105.34805315203954</v>
      </c>
      <c r="R3538">
        <f t="shared" si="223"/>
        <v>83.967068965517228</v>
      </c>
      <c r="S3538" t="s">
        <v>8329</v>
      </c>
      <c r="T3538" t="s">
        <v>8330</v>
      </c>
    </row>
    <row r="3539" spans="1:20" ht="43.5" x14ac:dyDescent="0.3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 s="9">
        <f t="shared" si="220"/>
        <v>41936.976388888892</v>
      </c>
      <c r="K3539">
        <v>1410305160</v>
      </c>
      <c r="L3539" s="12">
        <f t="shared" si="221"/>
        <v>41891.976388888892</v>
      </c>
      <c r="M3539" t="b">
        <v>1</v>
      </c>
      <c r="N3539">
        <v>124</v>
      </c>
      <c r="O3539" t="b">
        <v>0</v>
      </c>
      <c r="P3539" t="s">
        <v>8285</v>
      </c>
      <c r="Q3539" s="10">
        <f t="shared" si="222"/>
        <v>65.101538461538468</v>
      </c>
      <c r="R3539">
        <f t="shared" si="223"/>
        <v>170.62903225806451</v>
      </c>
      <c r="S3539" t="s">
        <v>8342</v>
      </c>
      <c r="T3539" t="s">
        <v>8343</v>
      </c>
    </row>
    <row r="3540" spans="1:20" ht="43.5" x14ac:dyDescent="0.3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 s="9">
        <f t="shared" si="220"/>
        <v>41242.996481481481</v>
      </c>
      <c r="K3540">
        <v>1351641296</v>
      </c>
      <c r="L3540" s="12">
        <f t="shared" si="221"/>
        <v>41212.996481481481</v>
      </c>
      <c r="M3540" t="b">
        <v>1</v>
      </c>
      <c r="N3540">
        <v>625</v>
      </c>
      <c r="O3540" t="b">
        <v>1</v>
      </c>
      <c r="P3540" t="s">
        <v>8295</v>
      </c>
      <c r="Q3540" s="10">
        <f t="shared" si="222"/>
        <v>226.239013671875</v>
      </c>
      <c r="R3540">
        <f t="shared" si="223"/>
        <v>118.6144</v>
      </c>
      <c r="S3540" t="s">
        <v>8323</v>
      </c>
      <c r="T3540" t="s">
        <v>8353</v>
      </c>
    </row>
    <row r="3541" spans="1:20" ht="43.5" x14ac:dyDescent="0.3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 s="9">
        <f t="shared" si="220"/>
        <v>42040.674513888895</v>
      </c>
      <c r="K3541">
        <v>1420560678</v>
      </c>
      <c r="L3541" s="12">
        <f t="shared" si="221"/>
        <v>42010.674513888895</v>
      </c>
      <c r="M3541" t="b">
        <v>1</v>
      </c>
      <c r="N3541">
        <v>15</v>
      </c>
      <c r="O3541" t="b">
        <v>0</v>
      </c>
      <c r="P3541" t="s">
        <v>8285</v>
      </c>
      <c r="Q3541" s="10">
        <f t="shared" si="222"/>
        <v>4.957575757575758</v>
      </c>
      <c r="R3541">
        <f t="shared" si="223"/>
        <v>109.06666666666666</v>
      </c>
      <c r="S3541" t="s">
        <v>8342</v>
      </c>
      <c r="T3541" t="s">
        <v>8343</v>
      </c>
    </row>
    <row r="3542" spans="1:20" ht="43.5" x14ac:dyDescent="0.3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 s="9">
        <f t="shared" si="220"/>
        <v>42615.291666666672</v>
      </c>
      <c r="K3542">
        <v>1470874618</v>
      </c>
      <c r="L3542" s="12">
        <f t="shared" si="221"/>
        <v>42593.011782407411</v>
      </c>
      <c r="M3542" t="b">
        <v>0</v>
      </c>
      <c r="N3542">
        <v>16</v>
      </c>
      <c r="O3542" t="b">
        <v>0</v>
      </c>
      <c r="P3542" t="s">
        <v>8296</v>
      </c>
      <c r="Q3542" s="10">
        <f t="shared" si="222"/>
        <v>4.3</v>
      </c>
      <c r="R3542">
        <f t="shared" si="223"/>
        <v>88.6875</v>
      </c>
      <c r="S3542" t="s">
        <v>8342</v>
      </c>
      <c r="T3542" t="s">
        <v>8354</v>
      </c>
    </row>
    <row r="3543" spans="1:20" ht="43.5" x14ac:dyDescent="0.3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 s="9">
        <f t="shared" si="220"/>
        <v>42745.372916666667</v>
      </c>
      <c r="K3543">
        <v>1481597687</v>
      </c>
      <c r="L3543" s="12">
        <f t="shared" si="221"/>
        <v>42717.121377314819</v>
      </c>
      <c r="M3543" t="b">
        <v>0</v>
      </c>
      <c r="N3543">
        <v>0</v>
      </c>
      <c r="O3543" t="b">
        <v>0</v>
      </c>
      <c r="P3543" t="s">
        <v>8272</v>
      </c>
      <c r="Q3543" s="10">
        <f t="shared" si="222"/>
        <v>0</v>
      </c>
      <c r="R3543" t="e">
        <f t="shared" si="223"/>
        <v>#DIV/0!</v>
      </c>
      <c r="S3543" t="s">
        <v>8323</v>
      </c>
      <c r="T3543" t="s">
        <v>8324</v>
      </c>
    </row>
    <row r="3544" spans="1:20" ht="58" x14ac:dyDescent="0.3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 s="9">
        <f t="shared" si="220"/>
        <v>42730.010520833333</v>
      </c>
      <c r="K3544">
        <v>1479860109</v>
      </c>
      <c r="L3544" s="12">
        <f t="shared" si="221"/>
        <v>42697.010520833333</v>
      </c>
      <c r="M3544" t="b">
        <v>0</v>
      </c>
      <c r="N3544">
        <v>6</v>
      </c>
      <c r="O3544" t="b">
        <v>0</v>
      </c>
      <c r="P3544" t="s">
        <v>8271</v>
      </c>
      <c r="Q3544" s="10">
        <f t="shared" si="222"/>
        <v>6.9696969696969706</v>
      </c>
      <c r="R3544">
        <f t="shared" si="223"/>
        <v>383.33333333333331</v>
      </c>
      <c r="S3544" t="s">
        <v>8321</v>
      </c>
      <c r="T3544" t="s">
        <v>8322</v>
      </c>
    </row>
    <row r="3545" spans="1:20" ht="58" x14ac:dyDescent="0.3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 s="9">
        <f t="shared" si="220"/>
        <v>42156.097222222219</v>
      </c>
      <c r="K3545">
        <v>1429312694</v>
      </c>
      <c r="L3545" s="12">
        <f t="shared" si="221"/>
        <v>42111.970995370371</v>
      </c>
      <c r="M3545" t="b">
        <v>1</v>
      </c>
      <c r="N3545">
        <v>285</v>
      </c>
      <c r="O3545" t="b">
        <v>1</v>
      </c>
      <c r="P3545" t="s">
        <v>8269</v>
      </c>
      <c r="Q3545" s="10">
        <f t="shared" si="222"/>
        <v>102.08358208955224</v>
      </c>
      <c r="R3545">
        <f t="shared" si="223"/>
        <v>119.99298245614035</v>
      </c>
      <c r="S3545" t="s">
        <v>8314</v>
      </c>
      <c r="T3545" t="s">
        <v>8319</v>
      </c>
    </row>
    <row r="3546" spans="1:20" ht="58" x14ac:dyDescent="0.3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 s="9">
        <f t="shared" si="220"/>
        <v>42467.923078703709</v>
      </c>
      <c r="K3546">
        <v>1456614554</v>
      </c>
      <c r="L3546" s="12">
        <f t="shared" si="221"/>
        <v>42427.964745370366</v>
      </c>
      <c r="M3546" t="b">
        <v>1</v>
      </c>
      <c r="N3546">
        <v>964</v>
      </c>
      <c r="O3546" t="b">
        <v>1</v>
      </c>
      <c r="P3546" t="s">
        <v>8269</v>
      </c>
      <c r="Q3546" s="10">
        <f t="shared" si="222"/>
        <v>127.34117647058822</v>
      </c>
      <c r="R3546">
        <f t="shared" si="223"/>
        <v>44.912863070539416</v>
      </c>
      <c r="S3546" t="s">
        <v>8314</v>
      </c>
      <c r="T3546" t="s">
        <v>8319</v>
      </c>
    </row>
    <row r="3547" spans="1:20" ht="29" x14ac:dyDescent="0.3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 s="9">
        <f t="shared" si="220"/>
        <v>42262.818750000006</v>
      </c>
      <c r="K3547">
        <v>1439494863</v>
      </c>
      <c r="L3547" s="12">
        <f t="shared" si="221"/>
        <v>42229.820173611108</v>
      </c>
      <c r="M3547" t="b">
        <v>0</v>
      </c>
      <c r="N3547">
        <v>574</v>
      </c>
      <c r="O3547" t="b">
        <v>1</v>
      </c>
      <c r="P3547" t="s">
        <v>8265</v>
      </c>
      <c r="Q3547" s="10">
        <f t="shared" si="222"/>
        <v>108.80768571428572</v>
      </c>
      <c r="R3547">
        <f t="shared" si="223"/>
        <v>66.346149825783982</v>
      </c>
      <c r="S3547" t="s">
        <v>8314</v>
      </c>
      <c r="T3547" t="s">
        <v>8315</v>
      </c>
    </row>
    <row r="3548" spans="1:20" ht="58" x14ac:dyDescent="0.3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 s="9">
        <f t="shared" si="220"/>
        <v>41854.124953703707</v>
      </c>
      <c r="K3548">
        <v>1401850796</v>
      </c>
      <c r="L3548" s="12">
        <f t="shared" si="221"/>
        <v>41794.124953703707</v>
      </c>
      <c r="M3548" t="b">
        <v>0</v>
      </c>
      <c r="N3548">
        <v>15</v>
      </c>
      <c r="O3548" t="b">
        <v>0</v>
      </c>
      <c r="P3548" t="s">
        <v>8267</v>
      </c>
      <c r="Q3548" s="10">
        <f t="shared" si="222"/>
        <v>5.0999999999999996</v>
      </c>
      <c r="R3548">
        <f t="shared" si="223"/>
        <v>119</v>
      </c>
      <c r="S3548" t="s">
        <v>8314</v>
      </c>
      <c r="T3548" t="s">
        <v>8317</v>
      </c>
    </row>
    <row r="3549" spans="1:20" ht="43.5" x14ac:dyDescent="0.3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 s="9">
        <f t="shared" si="220"/>
        <v>42509.626875000002</v>
      </c>
      <c r="K3549">
        <v>1461078162</v>
      </c>
      <c r="L3549" s="12">
        <f t="shared" si="221"/>
        <v>42479.626875000002</v>
      </c>
      <c r="M3549" t="b">
        <v>1</v>
      </c>
      <c r="N3549">
        <v>560</v>
      </c>
      <c r="O3549" t="b">
        <v>1</v>
      </c>
      <c r="P3549" t="s">
        <v>8269</v>
      </c>
      <c r="Q3549" s="10">
        <f t="shared" si="222"/>
        <v>106.72648571428572</v>
      </c>
      <c r="R3549">
        <f t="shared" si="223"/>
        <v>66.70405357142856</v>
      </c>
      <c r="S3549" t="s">
        <v>8314</v>
      </c>
      <c r="T3549" t="s">
        <v>8319</v>
      </c>
    </row>
    <row r="3550" spans="1:20" ht="43.5" x14ac:dyDescent="0.3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 s="9">
        <f t="shared" si="220"/>
        <v>42682.488263888896</v>
      </c>
      <c r="K3550">
        <v>1475577786</v>
      </c>
      <c r="L3550" s="12">
        <f t="shared" si="221"/>
        <v>42647.446597222224</v>
      </c>
      <c r="M3550" t="b">
        <v>1</v>
      </c>
      <c r="N3550">
        <v>337</v>
      </c>
      <c r="O3550" t="b">
        <v>1</v>
      </c>
      <c r="P3550" t="s">
        <v>8269</v>
      </c>
      <c r="Q3550" s="10">
        <f t="shared" si="222"/>
        <v>102.66285714285715</v>
      </c>
      <c r="R3550">
        <f t="shared" si="223"/>
        <v>106.62314540059347</v>
      </c>
      <c r="S3550" t="s">
        <v>8314</v>
      </c>
      <c r="T3550" t="s">
        <v>8319</v>
      </c>
    </row>
    <row r="3551" spans="1:20" ht="43.5" x14ac:dyDescent="0.3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 s="9">
        <f t="shared" si="220"/>
        <v>41411.165972222225</v>
      </c>
      <c r="K3551">
        <v>1366028563</v>
      </c>
      <c r="L3551" s="12">
        <f t="shared" si="221"/>
        <v>41379.515775462962</v>
      </c>
      <c r="M3551" t="b">
        <v>1</v>
      </c>
      <c r="N3551">
        <v>340</v>
      </c>
      <c r="O3551" t="b">
        <v>1</v>
      </c>
      <c r="P3551" t="s">
        <v>8269</v>
      </c>
      <c r="Q3551" s="10">
        <f t="shared" si="222"/>
        <v>101.82857142857142</v>
      </c>
      <c r="R3551">
        <f t="shared" si="223"/>
        <v>104.82352941176471</v>
      </c>
      <c r="S3551" t="s">
        <v>8314</v>
      </c>
      <c r="T3551" t="s">
        <v>8319</v>
      </c>
    </row>
    <row r="3552" spans="1:20" ht="43.5" x14ac:dyDescent="0.3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 s="9">
        <f t="shared" si="220"/>
        <v>42802.875</v>
      </c>
      <c r="K3552">
        <v>1486397007</v>
      </c>
      <c r="L3552" s="12">
        <f t="shared" si="221"/>
        <v>42772.669062500005</v>
      </c>
      <c r="M3552" t="b">
        <v>1</v>
      </c>
      <c r="N3552">
        <v>299</v>
      </c>
      <c r="O3552" t="b">
        <v>1</v>
      </c>
      <c r="P3552" t="s">
        <v>8269</v>
      </c>
      <c r="Q3552" s="10">
        <f t="shared" si="222"/>
        <v>125.02285714285715</v>
      </c>
      <c r="R3552">
        <f t="shared" si="223"/>
        <v>146.34782608695653</v>
      </c>
      <c r="S3552" t="s">
        <v>8314</v>
      </c>
      <c r="T3552" t="s">
        <v>8319</v>
      </c>
    </row>
    <row r="3553" spans="1:20" ht="43.5" x14ac:dyDescent="0.3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 s="9">
        <f t="shared" si="220"/>
        <v>41974.3355787037</v>
      </c>
      <c r="K3553">
        <v>1414738994</v>
      </c>
      <c r="L3553" s="12">
        <f t="shared" si="221"/>
        <v>41943.293912037036</v>
      </c>
      <c r="M3553" t="b">
        <v>1</v>
      </c>
      <c r="N3553">
        <v>165</v>
      </c>
      <c r="O3553" t="b">
        <v>1</v>
      </c>
      <c r="P3553" t="s">
        <v>8269</v>
      </c>
      <c r="Q3553" s="10">
        <f t="shared" si="222"/>
        <v>116.25714285714285</v>
      </c>
      <c r="R3553">
        <f t="shared" si="223"/>
        <v>246.60606060606059</v>
      </c>
      <c r="S3553" t="s">
        <v>8314</v>
      </c>
      <c r="T3553" t="s">
        <v>8319</v>
      </c>
    </row>
    <row r="3554" spans="1:20" ht="43.5" x14ac:dyDescent="0.3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 s="9">
        <f t="shared" si="220"/>
        <v>41966.042893518519</v>
      </c>
      <c r="K3554">
        <v>1414108906</v>
      </c>
      <c r="L3554" s="12">
        <f t="shared" si="221"/>
        <v>41936.001226851848</v>
      </c>
      <c r="M3554" t="b">
        <v>0</v>
      </c>
      <c r="N3554">
        <v>354</v>
      </c>
      <c r="O3554" t="b">
        <v>1</v>
      </c>
      <c r="P3554" t="s">
        <v>8269</v>
      </c>
      <c r="Q3554" s="10">
        <f t="shared" si="222"/>
        <v>111.07699999999998</v>
      </c>
      <c r="R3554">
        <f t="shared" si="223"/>
        <v>109.82189265536722</v>
      </c>
      <c r="S3554" t="s">
        <v>8314</v>
      </c>
      <c r="T3554" t="s">
        <v>8319</v>
      </c>
    </row>
    <row r="3555" spans="1:20" ht="43.5" x14ac:dyDescent="0.3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 s="9">
        <f t="shared" si="220"/>
        <v>41675.961111111108</v>
      </c>
      <c r="K3555">
        <v>1389107062</v>
      </c>
      <c r="L3555" s="12">
        <f t="shared" si="221"/>
        <v>41646.628032407411</v>
      </c>
      <c r="M3555" t="b">
        <v>0</v>
      </c>
      <c r="N3555">
        <v>271</v>
      </c>
      <c r="O3555" t="b">
        <v>1</v>
      </c>
      <c r="P3555" t="s">
        <v>8269</v>
      </c>
      <c r="Q3555" s="10">
        <f t="shared" si="222"/>
        <v>103.09142857142857</v>
      </c>
      <c r="R3555">
        <f t="shared" si="223"/>
        <v>133.14391143911439</v>
      </c>
      <c r="S3555" t="s">
        <v>8314</v>
      </c>
      <c r="T3555" t="s">
        <v>8319</v>
      </c>
    </row>
    <row r="3556" spans="1:20" ht="29" x14ac:dyDescent="0.3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 s="9">
        <f t="shared" si="220"/>
        <v>41926.693379629629</v>
      </c>
      <c r="K3556">
        <v>1410280708</v>
      </c>
      <c r="L3556" s="12">
        <f t="shared" si="221"/>
        <v>41891.693379629629</v>
      </c>
      <c r="M3556" t="b">
        <v>0</v>
      </c>
      <c r="N3556">
        <v>27</v>
      </c>
      <c r="O3556" t="b">
        <v>1</v>
      </c>
      <c r="P3556" t="s">
        <v>8273</v>
      </c>
      <c r="Q3556" s="10">
        <f t="shared" si="222"/>
        <v>126.82285714285715</v>
      </c>
      <c r="R3556">
        <f t="shared" si="223"/>
        <v>1644</v>
      </c>
      <c r="S3556" t="s">
        <v>8323</v>
      </c>
      <c r="T3556" t="s">
        <v>8325</v>
      </c>
    </row>
    <row r="3557" spans="1:20" ht="43.5" x14ac:dyDescent="0.3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 s="9">
        <f t="shared" si="220"/>
        <v>42674.900046296301</v>
      </c>
      <c r="K3557">
        <v>1474493764</v>
      </c>
      <c r="L3557" s="12">
        <f t="shared" si="221"/>
        <v>42634.900046296301</v>
      </c>
      <c r="M3557" t="b">
        <v>0</v>
      </c>
      <c r="N3557">
        <v>3</v>
      </c>
      <c r="O3557" t="b">
        <v>0</v>
      </c>
      <c r="P3557" t="s">
        <v>8273</v>
      </c>
      <c r="Q3557" s="10">
        <f t="shared" si="222"/>
        <v>0.85142857142857142</v>
      </c>
      <c r="R3557">
        <f t="shared" si="223"/>
        <v>99.333333333333329</v>
      </c>
      <c r="S3557" t="s">
        <v>8323</v>
      </c>
      <c r="T3557" t="s">
        <v>8325</v>
      </c>
    </row>
    <row r="3558" spans="1:20" ht="29" x14ac:dyDescent="0.3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 s="9">
        <f t="shared" si="220"/>
        <v>42660.635636574079</v>
      </c>
      <c r="K3558">
        <v>1473693319</v>
      </c>
      <c r="L3558" s="12">
        <f t="shared" si="221"/>
        <v>42625.635636574079</v>
      </c>
      <c r="M3558" t="b">
        <v>0</v>
      </c>
      <c r="N3558">
        <v>9</v>
      </c>
      <c r="O3558" t="b">
        <v>0</v>
      </c>
      <c r="P3558" t="s">
        <v>8273</v>
      </c>
      <c r="Q3558" s="10">
        <f t="shared" si="222"/>
        <v>1.077142857142857</v>
      </c>
      <c r="R3558">
        <f t="shared" si="223"/>
        <v>41.888888888888886</v>
      </c>
      <c r="S3558" t="s">
        <v>8323</v>
      </c>
      <c r="T3558" t="s">
        <v>8325</v>
      </c>
    </row>
    <row r="3559" spans="1:20" ht="58" x14ac:dyDescent="0.3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 s="9">
        <f t="shared" si="220"/>
        <v>42541.790972222225</v>
      </c>
      <c r="K3559">
        <v>1463392828</v>
      </c>
      <c r="L3559" s="12">
        <f t="shared" si="221"/>
        <v>42506.416990740734</v>
      </c>
      <c r="M3559" t="b">
        <v>0</v>
      </c>
      <c r="N3559">
        <v>96</v>
      </c>
      <c r="O3559" t="b">
        <v>0</v>
      </c>
      <c r="P3559" t="s">
        <v>8273</v>
      </c>
      <c r="Q3559" s="10">
        <f t="shared" si="222"/>
        <v>82.817599999999999</v>
      </c>
      <c r="R3559">
        <f t="shared" si="223"/>
        <v>301.93916666666667</v>
      </c>
      <c r="S3559" t="s">
        <v>8323</v>
      </c>
      <c r="T3559" t="s">
        <v>8325</v>
      </c>
    </row>
    <row r="3560" spans="1:20" ht="58" x14ac:dyDescent="0.3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 s="9">
        <f t="shared" si="220"/>
        <v>41957.895833333328</v>
      </c>
      <c r="K3560">
        <v>1413318600</v>
      </c>
      <c r="L3560" s="12">
        <f t="shared" si="221"/>
        <v>41926.854166666664</v>
      </c>
      <c r="M3560" t="b">
        <v>0</v>
      </c>
      <c r="N3560">
        <v>23</v>
      </c>
      <c r="O3560" t="b">
        <v>0</v>
      </c>
      <c r="P3560" t="s">
        <v>8283</v>
      </c>
      <c r="Q3560" s="10">
        <f t="shared" si="222"/>
        <v>1.6714285714285713</v>
      </c>
      <c r="R3560">
        <f t="shared" si="223"/>
        <v>25.434782608695652</v>
      </c>
      <c r="S3560" t="s">
        <v>8337</v>
      </c>
      <c r="T3560" t="s">
        <v>8339</v>
      </c>
    </row>
    <row r="3561" spans="1:20" ht="43.5" x14ac:dyDescent="0.3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 s="9">
        <f t="shared" si="220"/>
        <v>42756.9066087963</v>
      </c>
      <c r="K3561">
        <v>1483307131</v>
      </c>
      <c r="L3561" s="12">
        <f t="shared" si="221"/>
        <v>42736.9066087963</v>
      </c>
      <c r="M3561" t="b">
        <v>0</v>
      </c>
      <c r="N3561">
        <v>4</v>
      </c>
      <c r="O3561" t="b">
        <v>0</v>
      </c>
      <c r="P3561" t="s">
        <v>8283</v>
      </c>
      <c r="Q3561" s="10">
        <f t="shared" si="222"/>
        <v>0.35714285714285715</v>
      </c>
      <c r="R3561">
        <f t="shared" si="223"/>
        <v>31.25</v>
      </c>
      <c r="S3561" t="s">
        <v>8337</v>
      </c>
      <c r="T3561" t="s">
        <v>8339</v>
      </c>
    </row>
    <row r="3562" spans="1:20" ht="43.5" x14ac:dyDescent="0.3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 s="9">
        <f t="shared" si="220"/>
        <v>42145.656539351854</v>
      </c>
      <c r="K3562">
        <v>1429631125</v>
      </c>
      <c r="L3562" s="12">
        <f t="shared" si="221"/>
        <v>42115.656539351854</v>
      </c>
      <c r="M3562" t="b">
        <v>0</v>
      </c>
      <c r="N3562">
        <v>4</v>
      </c>
      <c r="O3562" t="b">
        <v>0</v>
      </c>
      <c r="P3562" t="s">
        <v>8273</v>
      </c>
      <c r="Q3562" s="10">
        <f t="shared" si="222"/>
        <v>0.30285714285714288</v>
      </c>
      <c r="R3562">
        <f t="shared" si="223"/>
        <v>26.5</v>
      </c>
      <c r="S3562" t="s">
        <v>8323</v>
      </c>
      <c r="T3562" t="s">
        <v>8325</v>
      </c>
    </row>
    <row r="3563" spans="1:20" ht="43.5" x14ac:dyDescent="0.3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 s="9">
        <f t="shared" si="220"/>
        <v>42553.166666666672</v>
      </c>
      <c r="K3563">
        <v>1464763109</v>
      </c>
      <c r="L3563" s="12">
        <f t="shared" si="221"/>
        <v>42522.276724537034</v>
      </c>
      <c r="M3563" t="b">
        <v>0</v>
      </c>
      <c r="N3563">
        <v>50</v>
      </c>
      <c r="O3563" t="b">
        <v>0</v>
      </c>
      <c r="P3563" t="s">
        <v>8273</v>
      </c>
      <c r="Q3563" s="10">
        <f t="shared" si="222"/>
        <v>22.494285714285713</v>
      </c>
      <c r="R3563">
        <f t="shared" si="223"/>
        <v>157.46</v>
      </c>
      <c r="S3563" t="s">
        <v>8323</v>
      </c>
      <c r="T3563" t="s">
        <v>8325</v>
      </c>
    </row>
    <row r="3564" spans="1:20" ht="58" x14ac:dyDescent="0.3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 s="9">
        <f t="shared" si="220"/>
        <v>42300.767303240747</v>
      </c>
      <c r="K3564">
        <v>1443464695</v>
      </c>
      <c r="L3564" s="12">
        <f t="shared" si="221"/>
        <v>42275.767303240747</v>
      </c>
      <c r="M3564" t="b">
        <v>1</v>
      </c>
      <c r="N3564">
        <v>874</v>
      </c>
      <c r="O3564" t="b">
        <v>1</v>
      </c>
      <c r="P3564" t="s">
        <v>8285</v>
      </c>
      <c r="Q3564" s="10">
        <f t="shared" si="222"/>
        <v>134.82571428571427</v>
      </c>
      <c r="R3564">
        <f t="shared" si="223"/>
        <v>53.991990846681922</v>
      </c>
      <c r="S3564" t="s">
        <v>8342</v>
      </c>
      <c r="T3564" t="s">
        <v>8343</v>
      </c>
    </row>
    <row r="3565" spans="1:20" x14ac:dyDescent="0.3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 s="9">
        <f t="shared" si="220"/>
        <v>42504.207638888889</v>
      </c>
      <c r="K3565">
        <v>1459435149</v>
      </c>
      <c r="L3565" s="12">
        <f t="shared" si="221"/>
        <v>42460.610520833332</v>
      </c>
      <c r="M3565" t="b">
        <v>0</v>
      </c>
      <c r="N3565">
        <v>2</v>
      </c>
      <c r="O3565" t="b">
        <v>0</v>
      </c>
      <c r="P3565" t="s">
        <v>8293</v>
      </c>
      <c r="Q3565" s="10">
        <f t="shared" si="222"/>
        <v>0.2142857142857143</v>
      </c>
      <c r="R3565">
        <f t="shared" si="223"/>
        <v>37.5</v>
      </c>
      <c r="S3565" t="s">
        <v>8329</v>
      </c>
      <c r="T3565" t="s">
        <v>8351</v>
      </c>
    </row>
    <row r="3566" spans="1:20" ht="58" x14ac:dyDescent="0.3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 s="9">
        <f t="shared" si="220"/>
        <v>42421.575104166666</v>
      </c>
      <c r="K3566">
        <v>1453211289</v>
      </c>
      <c r="L3566" s="12">
        <f t="shared" si="221"/>
        <v>42388.575104166666</v>
      </c>
      <c r="M3566" t="b">
        <v>1</v>
      </c>
      <c r="N3566">
        <v>76</v>
      </c>
      <c r="O3566" t="b">
        <v>0</v>
      </c>
      <c r="P3566" t="s">
        <v>8285</v>
      </c>
      <c r="Q3566" s="10">
        <f t="shared" si="222"/>
        <v>15.491428571428573</v>
      </c>
      <c r="R3566">
        <f t="shared" si="223"/>
        <v>71.34210526315789</v>
      </c>
      <c r="S3566" t="s">
        <v>8342</v>
      </c>
      <c r="T3566" t="s">
        <v>8343</v>
      </c>
    </row>
    <row r="3567" spans="1:20" ht="43.5" x14ac:dyDescent="0.3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 s="9">
        <f t="shared" si="220"/>
        <v>41935.429155092592</v>
      </c>
      <c r="K3567">
        <v>1411467479</v>
      </c>
      <c r="L3567" s="12">
        <f t="shared" si="221"/>
        <v>41905.429155092592</v>
      </c>
      <c r="M3567" t="b">
        <v>0</v>
      </c>
      <c r="N3567">
        <v>38</v>
      </c>
      <c r="O3567" t="b">
        <v>0</v>
      </c>
      <c r="P3567" t="s">
        <v>8294</v>
      </c>
      <c r="Q3567" s="10">
        <f t="shared" si="222"/>
        <v>14.111428571428572</v>
      </c>
      <c r="R3567">
        <f t="shared" si="223"/>
        <v>129.97368421052633</v>
      </c>
      <c r="S3567" t="s">
        <v>8323</v>
      </c>
      <c r="T3567" t="s">
        <v>8352</v>
      </c>
    </row>
    <row r="3568" spans="1:20" ht="43.5" x14ac:dyDescent="0.3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 s="9">
        <f t="shared" si="220"/>
        <v>41563.60665509259</v>
      </c>
      <c r="K3568">
        <v>1378737215</v>
      </c>
      <c r="L3568" s="12">
        <f t="shared" si="221"/>
        <v>41526.60665509259</v>
      </c>
      <c r="M3568" t="b">
        <v>1</v>
      </c>
      <c r="N3568">
        <v>682</v>
      </c>
      <c r="O3568" t="b">
        <v>1</v>
      </c>
      <c r="P3568" t="s">
        <v>8295</v>
      </c>
      <c r="Q3568" s="10">
        <f t="shared" si="222"/>
        <v>198.47237142857145</v>
      </c>
      <c r="R3568">
        <f t="shared" si="223"/>
        <v>101.85532258064516</v>
      </c>
      <c r="S3568" t="s">
        <v>8323</v>
      </c>
      <c r="T3568" t="s">
        <v>8353</v>
      </c>
    </row>
    <row r="3569" spans="1:20" ht="43.5" x14ac:dyDescent="0.3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 s="9">
        <f t="shared" si="220"/>
        <v>41761.520949074074</v>
      </c>
      <c r="K3569">
        <v>1396441810</v>
      </c>
      <c r="L3569" s="12">
        <f t="shared" si="221"/>
        <v>41731.520949074074</v>
      </c>
      <c r="M3569" t="b">
        <v>0</v>
      </c>
      <c r="N3569">
        <v>621</v>
      </c>
      <c r="O3569" t="b">
        <v>1</v>
      </c>
      <c r="P3569" t="s">
        <v>8295</v>
      </c>
      <c r="Q3569" s="10">
        <f t="shared" si="222"/>
        <v>113.59142857142857</v>
      </c>
      <c r="R3569">
        <f t="shared" si="223"/>
        <v>64.020933977455712</v>
      </c>
      <c r="S3569" t="s">
        <v>8323</v>
      </c>
      <c r="T3569" t="s">
        <v>8353</v>
      </c>
    </row>
    <row r="3570" spans="1:20" ht="29" x14ac:dyDescent="0.3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 s="9">
        <f t="shared" si="220"/>
        <v>41877.917129629634</v>
      </c>
      <c r="K3570">
        <v>1406066440</v>
      </c>
      <c r="L3570" s="12">
        <f t="shared" si="221"/>
        <v>41842.917129629634</v>
      </c>
      <c r="M3570" t="b">
        <v>1</v>
      </c>
      <c r="N3570">
        <v>3355</v>
      </c>
      <c r="O3570" t="b">
        <v>1</v>
      </c>
      <c r="P3570" t="s">
        <v>8298</v>
      </c>
      <c r="Q3570" s="10">
        <f t="shared" si="222"/>
        <v>526.09431428571429</v>
      </c>
      <c r="R3570">
        <f t="shared" si="223"/>
        <v>54.883162444113267</v>
      </c>
      <c r="S3570" t="s">
        <v>8340</v>
      </c>
      <c r="T3570" t="s">
        <v>8356</v>
      </c>
    </row>
    <row r="3571" spans="1:20" ht="58" x14ac:dyDescent="0.3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 s="9">
        <f t="shared" si="220"/>
        <v>42363</v>
      </c>
      <c r="K3571">
        <v>1448400943</v>
      </c>
      <c r="L3571" s="12">
        <f t="shared" si="221"/>
        <v>42332.89980324074</v>
      </c>
      <c r="M3571" t="b">
        <v>1</v>
      </c>
      <c r="N3571">
        <v>163</v>
      </c>
      <c r="O3571" t="b">
        <v>1</v>
      </c>
      <c r="P3571" t="s">
        <v>8298</v>
      </c>
      <c r="Q3571" s="10">
        <f t="shared" si="222"/>
        <v>102.42285714285715</v>
      </c>
      <c r="R3571">
        <f t="shared" si="223"/>
        <v>219.92638036809817</v>
      </c>
      <c r="S3571" t="s">
        <v>8340</v>
      </c>
      <c r="T3571" t="s">
        <v>8356</v>
      </c>
    </row>
    <row r="3572" spans="1:20" ht="43.5" x14ac:dyDescent="0.3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 s="9">
        <f t="shared" si="220"/>
        <v>42014.722916666666</v>
      </c>
      <c r="K3572">
        <v>1415726460</v>
      </c>
      <c r="L3572" s="12">
        <f t="shared" si="221"/>
        <v>41954.722916666666</v>
      </c>
      <c r="M3572" t="b">
        <v>0</v>
      </c>
      <c r="N3572">
        <v>1</v>
      </c>
      <c r="O3572" t="b">
        <v>0</v>
      </c>
      <c r="P3572" t="s">
        <v>8272</v>
      </c>
      <c r="Q3572" s="10">
        <f t="shared" si="222"/>
        <v>7.1428571428571425E-2</v>
      </c>
      <c r="R3572">
        <f t="shared" si="223"/>
        <v>25</v>
      </c>
      <c r="S3572" t="s">
        <v>8323</v>
      </c>
      <c r="T3572" t="s">
        <v>8324</v>
      </c>
    </row>
    <row r="3573" spans="1:20" ht="29" x14ac:dyDescent="0.3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 s="9">
        <f t="shared" si="220"/>
        <v>42075.742488425924</v>
      </c>
      <c r="K3573">
        <v>1423594151</v>
      </c>
      <c r="L3573" s="12">
        <f t="shared" si="221"/>
        <v>42045.784155092595</v>
      </c>
      <c r="M3573" t="b">
        <v>0</v>
      </c>
      <c r="N3573">
        <v>1</v>
      </c>
      <c r="O3573" t="b">
        <v>0</v>
      </c>
      <c r="P3573" t="s">
        <v>8284</v>
      </c>
      <c r="Q3573" s="10">
        <f t="shared" si="222"/>
        <v>2.8571428571428571E-3</v>
      </c>
      <c r="R3573">
        <f t="shared" si="223"/>
        <v>1</v>
      </c>
      <c r="S3573" t="s">
        <v>8340</v>
      </c>
      <c r="T3573" t="s">
        <v>8341</v>
      </c>
    </row>
    <row r="3574" spans="1:20" ht="43.5" x14ac:dyDescent="0.3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 s="9">
        <f t="shared" si="220"/>
        <v>42805.201481481476</v>
      </c>
      <c r="K3574">
        <v>1486183808</v>
      </c>
      <c r="L3574" s="12">
        <f t="shared" si="221"/>
        <v>42770.201481481476</v>
      </c>
      <c r="M3574" t="b">
        <v>0</v>
      </c>
      <c r="N3574">
        <v>130</v>
      </c>
      <c r="O3574" t="b">
        <v>1</v>
      </c>
      <c r="P3574" t="s">
        <v>8298</v>
      </c>
      <c r="Q3574" s="10">
        <f t="shared" si="222"/>
        <v>100.84571428571429</v>
      </c>
      <c r="R3574">
        <f t="shared" si="223"/>
        <v>271.50769230769231</v>
      </c>
      <c r="S3574" t="s">
        <v>8340</v>
      </c>
      <c r="T3574" t="s">
        <v>8356</v>
      </c>
    </row>
    <row r="3575" spans="1:20" ht="29" x14ac:dyDescent="0.3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 s="9">
        <f t="shared" si="220"/>
        <v>41958.057106481487</v>
      </c>
      <c r="K3575">
        <v>1413418934</v>
      </c>
      <c r="L3575" s="12">
        <f t="shared" si="221"/>
        <v>41928.015439814815</v>
      </c>
      <c r="M3575" t="b">
        <v>0</v>
      </c>
      <c r="N3575">
        <v>0</v>
      </c>
      <c r="O3575" t="b">
        <v>0</v>
      </c>
      <c r="P3575" t="s">
        <v>8299</v>
      </c>
      <c r="Q3575" s="10">
        <f t="shared" si="222"/>
        <v>0</v>
      </c>
      <c r="R3575" t="e">
        <f t="shared" si="223"/>
        <v>#DIV/0!</v>
      </c>
      <c r="S3575" t="s">
        <v>8340</v>
      </c>
      <c r="T3575" t="s">
        <v>8357</v>
      </c>
    </row>
    <row r="3576" spans="1:20" ht="43.5" x14ac:dyDescent="0.3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 s="9">
        <f t="shared" si="220"/>
        <v>41872.980879629627</v>
      </c>
      <c r="K3576">
        <v>1406071948</v>
      </c>
      <c r="L3576" s="12">
        <f t="shared" si="221"/>
        <v>41842.980879629627</v>
      </c>
      <c r="M3576" t="b">
        <v>0</v>
      </c>
      <c r="N3576">
        <v>0</v>
      </c>
      <c r="O3576" t="b">
        <v>0</v>
      </c>
      <c r="P3576" t="s">
        <v>8284</v>
      </c>
      <c r="Q3576" s="10">
        <f t="shared" si="222"/>
        <v>0</v>
      </c>
      <c r="R3576" t="e">
        <f t="shared" si="223"/>
        <v>#DIV/0!</v>
      </c>
      <c r="S3576" t="s">
        <v>8340</v>
      </c>
      <c r="T3576" t="s">
        <v>8341</v>
      </c>
    </row>
    <row r="3577" spans="1:20" ht="58" x14ac:dyDescent="0.3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 s="9">
        <f t="shared" si="220"/>
        <v>41858.664456018516</v>
      </c>
      <c r="K3577">
        <v>1404835009</v>
      </c>
      <c r="L3577" s="12">
        <f t="shared" si="221"/>
        <v>41828.664456018516</v>
      </c>
      <c r="M3577" t="b">
        <v>0</v>
      </c>
      <c r="N3577">
        <v>27</v>
      </c>
      <c r="O3577" t="b">
        <v>0</v>
      </c>
      <c r="P3577" t="s">
        <v>8284</v>
      </c>
      <c r="Q3577" s="10">
        <f t="shared" si="222"/>
        <v>23.588571428571427</v>
      </c>
      <c r="R3577">
        <f t="shared" si="223"/>
        <v>305.77777777777777</v>
      </c>
      <c r="S3577" t="s">
        <v>8340</v>
      </c>
      <c r="T3577" t="s">
        <v>8341</v>
      </c>
    </row>
    <row r="3578" spans="1:20" ht="58" x14ac:dyDescent="0.3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 s="9">
        <f t="shared" si="220"/>
        <v>41105.237858796296</v>
      </c>
      <c r="K3578">
        <v>1339738951</v>
      </c>
      <c r="L3578" s="12">
        <f t="shared" si="221"/>
        <v>41075.237858796296</v>
      </c>
      <c r="M3578" t="b">
        <v>1</v>
      </c>
      <c r="N3578">
        <v>676</v>
      </c>
      <c r="O3578" t="b">
        <v>1</v>
      </c>
      <c r="P3578" t="s">
        <v>8301</v>
      </c>
      <c r="Q3578" s="10">
        <f t="shared" si="222"/>
        <v>303.80111428571428</v>
      </c>
      <c r="R3578">
        <f t="shared" si="223"/>
        <v>157.29347633136095</v>
      </c>
      <c r="S3578" t="s">
        <v>8323</v>
      </c>
      <c r="T3578" t="s">
        <v>8359</v>
      </c>
    </row>
    <row r="3579" spans="1:20" ht="58" x14ac:dyDescent="0.3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 s="9">
        <f t="shared" si="220"/>
        <v>42556.207638888889</v>
      </c>
      <c r="K3579">
        <v>1465398670</v>
      </c>
      <c r="L3579" s="12">
        <f t="shared" si="221"/>
        <v>42529.632754629631</v>
      </c>
      <c r="M3579" t="b">
        <v>1</v>
      </c>
      <c r="N3579">
        <v>171</v>
      </c>
      <c r="O3579" t="b">
        <v>0</v>
      </c>
      <c r="P3579" t="s">
        <v>8302</v>
      </c>
      <c r="Q3579" s="10">
        <f t="shared" si="222"/>
        <v>62.839999999999996</v>
      </c>
      <c r="R3579">
        <f t="shared" si="223"/>
        <v>128.61988304093566</v>
      </c>
      <c r="S3579" t="s">
        <v>8323</v>
      </c>
      <c r="T3579" t="s">
        <v>8360</v>
      </c>
    </row>
    <row r="3580" spans="1:20" ht="43.5" x14ac:dyDescent="0.3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 s="9">
        <f t="shared" si="220"/>
        <v>42581.961689814809</v>
      </c>
      <c r="K3580">
        <v>1467327890</v>
      </c>
      <c r="L3580" s="12">
        <f t="shared" si="221"/>
        <v>42551.961689814809</v>
      </c>
      <c r="M3580" t="b">
        <v>0</v>
      </c>
      <c r="N3580">
        <v>1</v>
      </c>
      <c r="O3580" t="b">
        <v>0</v>
      </c>
      <c r="P3580" t="s">
        <v>8284</v>
      </c>
      <c r="Q3580" s="10">
        <f t="shared" si="222"/>
        <v>2.8571428571428571E-3</v>
      </c>
      <c r="R3580">
        <f t="shared" si="223"/>
        <v>1</v>
      </c>
      <c r="S3580" t="s">
        <v>8340</v>
      </c>
      <c r="T3580" t="s">
        <v>8341</v>
      </c>
    </row>
    <row r="3581" spans="1:20" ht="43.5" x14ac:dyDescent="0.3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 s="9">
        <f t="shared" si="220"/>
        <v>41928.290972222225</v>
      </c>
      <c r="K3581">
        <v>1410937483</v>
      </c>
      <c r="L3581" s="12">
        <f t="shared" si="221"/>
        <v>41899.294942129629</v>
      </c>
      <c r="M3581" t="b">
        <v>1</v>
      </c>
      <c r="N3581">
        <v>263</v>
      </c>
      <c r="O3581" t="b">
        <v>1</v>
      </c>
      <c r="P3581" t="s">
        <v>8303</v>
      </c>
      <c r="Q3581" s="10">
        <f t="shared" si="222"/>
        <v>112.29714285714284</v>
      </c>
      <c r="R3581">
        <f t="shared" si="223"/>
        <v>149.44486692015209</v>
      </c>
      <c r="S3581" t="s">
        <v>8321</v>
      </c>
      <c r="T3581" t="s">
        <v>8361</v>
      </c>
    </row>
    <row r="3582" spans="1:20" ht="58" x14ac:dyDescent="0.3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 s="9">
        <f t="shared" si="220"/>
        <v>42153.648831018523</v>
      </c>
      <c r="K3582">
        <v>1430321659</v>
      </c>
      <c r="L3582" s="12">
        <f t="shared" si="221"/>
        <v>42123.648831018523</v>
      </c>
      <c r="M3582" t="b">
        <v>0</v>
      </c>
      <c r="N3582">
        <v>3</v>
      </c>
      <c r="O3582" t="b">
        <v>0</v>
      </c>
      <c r="P3582" t="s">
        <v>8271</v>
      </c>
      <c r="Q3582" s="10">
        <f t="shared" si="222"/>
        <v>0.2</v>
      </c>
      <c r="R3582">
        <f t="shared" si="223"/>
        <v>23.333333333333332</v>
      </c>
      <c r="S3582" t="s">
        <v>8321</v>
      </c>
      <c r="T3582" t="s">
        <v>8322</v>
      </c>
    </row>
    <row r="3583" spans="1:20" ht="29" x14ac:dyDescent="0.3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 s="9">
        <f t="shared" si="220"/>
        <v>42150.912500000006</v>
      </c>
      <c r="K3583">
        <v>1427493240</v>
      </c>
      <c r="L3583" s="12">
        <f t="shared" si="221"/>
        <v>42090.912500000006</v>
      </c>
      <c r="M3583" t="b">
        <v>0</v>
      </c>
      <c r="N3583">
        <v>392</v>
      </c>
      <c r="O3583" t="b">
        <v>1</v>
      </c>
      <c r="P3583" t="s">
        <v>8303</v>
      </c>
      <c r="Q3583" s="10">
        <f t="shared" si="222"/>
        <v>171.94285714285715</v>
      </c>
      <c r="R3583">
        <f t="shared" si="223"/>
        <v>153.5204081632653</v>
      </c>
      <c r="S3583" t="s">
        <v>8321</v>
      </c>
      <c r="T3583" t="s">
        <v>8361</v>
      </c>
    </row>
    <row r="3584" spans="1:20" ht="43.5" x14ac:dyDescent="0.3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 s="9">
        <f t="shared" si="220"/>
        <v>41969.332638888889</v>
      </c>
      <c r="K3584">
        <v>1414514153</v>
      </c>
      <c r="L3584" s="12">
        <f t="shared" si="221"/>
        <v>41940.69158564815</v>
      </c>
      <c r="M3584" t="b">
        <v>1</v>
      </c>
      <c r="N3584">
        <v>930</v>
      </c>
      <c r="O3584" t="b">
        <v>1</v>
      </c>
      <c r="P3584" t="s">
        <v>8271</v>
      </c>
      <c r="Q3584" s="10">
        <f t="shared" si="222"/>
        <v>160.22808571428573</v>
      </c>
      <c r="R3584">
        <f t="shared" si="223"/>
        <v>60.300892473118282</v>
      </c>
      <c r="S3584" t="s">
        <v>8321</v>
      </c>
      <c r="T3584" t="s">
        <v>8322</v>
      </c>
    </row>
    <row r="3585" spans="1:20" ht="58" x14ac:dyDescent="0.3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 s="9">
        <f t="shared" si="220"/>
        <v>42257.165972222225</v>
      </c>
      <c r="K3585">
        <v>1438617471</v>
      </c>
      <c r="L3585" s="12">
        <f t="shared" si="221"/>
        <v>42219.665173611109</v>
      </c>
      <c r="M3585" t="b">
        <v>1</v>
      </c>
      <c r="N3585">
        <v>134</v>
      </c>
      <c r="O3585" t="b">
        <v>1</v>
      </c>
      <c r="P3585" t="s">
        <v>8271</v>
      </c>
      <c r="Q3585" s="10">
        <f t="shared" si="222"/>
        <v>100.35142857142858</v>
      </c>
      <c r="R3585">
        <f t="shared" si="223"/>
        <v>262.11194029850748</v>
      </c>
      <c r="S3585" t="s">
        <v>8321</v>
      </c>
      <c r="T3585" t="s">
        <v>8322</v>
      </c>
    </row>
    <row r="3586" spans="1:20" ht="29" x14ac:dyDescent="0.3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 s="9">
        <f t="shared" ref="J3586:J3649" si="224">(((I3586/60)/60)/24)+DATE(1970,1,1)</f>
        <v>42276.165972222225</v>
      </c>
      <c r="K3586">
        <v>1441452184</v>
      </c>
      <c r="L3586" s="12">
        <f t="shared" ref="L3586:L3649" si="225">(((K3586/60)/60)/24)+DATE(1970,1,1)</f>
        <v>42252.474351851852</v>
      </c>
      <c r="M3586" t="b">
        <v>1</v>
      </c>
      <c r="N3586">
        <v>269</v>
      </c>
      <c r="O3586" t="b">
        <v>1</v>
      </c>
      <c r="P3586" t="s">
        <v>8271</v>
      </c>
      <c r="Q3586" s="10">
        <f t="shared" ref="Q3586:Q3649" si="226">(E3586/D3586)*100</f>
        <v>100.78754285714287</v>
      </c>
      <c r="R3586">
        <f t="shared" ref="R3586:R3649" si="227">E3586/N3586</f>
        <v>131.13620817843866</v>
      </c>
      <c r="S3586" t="s">
        <v>8321</v>
      </c>
      <c r="T3586" t="s">
        <v>8322</v>
      </c>
    </row>
    <row r="3587" spans="1:20" ht="43.5" x14ac:dyDescent="0.3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 s="9">
        <f t="shared" si="224"/>
        <v>42504.165972222225</v>
      </c>
      <c r="K3587">
        <v>1461117201</v>
      </c>
      <c r="L3587" s="12">
        <f t="shared" si="225"/>
        <v>42480.078715277778</v>
      </c>
      <c r="M3587" t="b">
        <v>0</v>
      </c>
      <c r="N3587">
        <v>336</v>
      </c>
      <c r="O3587" t="b">
        <v>1</v>
      </c>
      <c r="P3587" t="s">
        <v>8271</v>
      </c>
      <c r="Q3587" s="10">
        <f t="shared" si="226"/>
        <v>114.40928571428573</v>
      </c>
      <c r="R3587">
        <f t="shared" si="227"/>
        <v>119.17633928571429</v>
      </c>
      <c r="S3587" t="s">
        <v>8321</v>
      </c>
      <c r="T3587" t="s">
        <v>8322</v>
      </c>
    </row>
    <row r="3588" spans="1:20" ht="43.5" x14ac:dyDescent="0.3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 s="9">
        <f t="shared" si="224"/>
        <v>41531.546759259261</v>
      </c>
      <c r="K3588">
        <v>1376399240</v>
      </c>
      <c r="L3588" s="12">
        <f t="shared" si="225"/>
        <v>41499.546759259261</v>
      </c>
      <c r="M3588" t="b">
        <v>0</v>
      </c>
      <c r="N3588">
        <v>24</v>
      </c>
      <c r="O3588" t="b">
        <v>0</v>
      </c>
      <c r="P3588" t="s">
        <v>8282</v>
      </c>
      <c r="Q3588" s="10">
        <f t="shared" si="226"/>
        <v>1.7098591549295776</v>
      </c>
      <c r="R3588">
        <f t="shared" si="227"/>
        <v>25.291666666666668</v>
      </c>
      <c r="S3588" t="s">
        <v>8337</v>
      </c>
      <c r="T3588" t="s">
        <v>8338</v>
      </c>
    </row>
    <row r="3589" spans="1:20" ht="43.5" x14ac:dyDescent="0.3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 s="9">
        <f t="shared" si="224"/>
        <v>41994.697962962964</v>
      </c>
      <c r="K3589">
        <v>1415292304</v>
      </c>
      <c r="L3589" s="12">
        <f t="shared" si="225"/>
        <v>41949.697962962964</v>
      </c>
      <c r="M3589" t="b">
        <v>1</v>
      </c>
      <c r="N3589">
        <v>376</v>
      </c>
      <c r="O3589" t="b">
        <v>1</v>
      </c>
      <c r="P3589" t="s">
        <v>8269</v>
      </c>
      <c r="Q3589" s="10">
        <f t="shared" si="226"/>
        <v>112.63736263736264</v>
      </c>
      <c r="R3589">
        <f t="shared" si="227"/>
        <v>109.04255319148936</v>
      </c>
      <c r="S3589" t="s">
        <v>8314</v>
      </c>
      <c r="T3589" t="s">
        <v>8319</v>
      </c>
    </row>
    <row r="3590" spans="1:20" ht="43.5" x14ac:dyDescent="0.3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 s="9">
        <f t="shared" si="224"/>
        <v>42340.725694444445</v>
      </c>
      <c r="K3590">
        <v>1446612896</v>
      </c>
      <c r="L3590" s="12">
        <f t="shared" si="225"/>
        <v>42312.204814814817</v>
      </c>
      <c r="M3590" t="b">
        <v>0</v>
      </c>
      <c r="N3590">
        <v>0</v>
      </c>
      <c r="O3590" t="b">
        <v>0</v>
      </c>
      <c r="P3590" t="s">
        <v>8287</v>
      </c>
      <c r="Q3590" s="10">
        <f t="shared" si="226"/>
        <v>0</v>
      </c>
      <c r="R3590" t="e">
        <f t="shared" si="227"/>
        <v>#DIV/0!</v>
      </c>
      <c r="S3590" t="s">
        <v>8326</v>
      </c>
      <c r="T3590" t="s">
        <v>8345</v>
      </c>
    </row>
    <row r="3591" spans="1:20" ht="43.5" x14ac:dyDescent="0.3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 s="9">
        <f t="shared" si="224"/>
        <v>42019.811805555553</v>
      </c>
      <c r="K3591">
        <v>1418761759</v>
      </c>
      <c r="L3591" s="12">
        <f t="shared" si="225"/>
        <v>41989.853692129633</v>
      </c>
      <c r="M3591" t="b">
        <v>0</v>
      </c>
      <c r="N3591">
        <v>8</v>
      </c>
      <c r="O3591" t="b">
        <v>0</v>
      </c>
      <c r="P3591" t="s">
        <v>8272</v>
      </c>
      <c r="Q3591" s="10">
        <f t="shared" si="226"/>
        <v>1.2513513513513512</v>
      </c>
      <c r="R3591">
        <f t="shared" si="227"/>
        <v>57.875</v>
      </c>
      <c r="S3591" t="s">
        <v>8323</v>
      </c>
      <c r="T3591" t="s">
        <v>8324</v>
      </c>
    </row>
    <row r="3592" spans="1:20" ht="43.5" x14ac:dyDescent="0.3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 s="9">
        <f t="shared" si="224"/>
        <v>42528.167719907404</v>
      </c>
      <c r="K3592">
        <v>1462248091</v>
      </c>
      <c r="L3592" s="12">
        <f t="shared" si="225"/>
        <v>42493.167719907404</v>
      </c>
      <c r="M3592" t="b">
        <v>1</v>
      </c>
      <c r="N3592">
        <v>235</v>
      </c>
      <c r="O3592" t="b">
        <v>1</v>
      </c>
      <c r="P3592" t="s">
        <v>8285</v>
      </c>
      <c r="Q3592" s="10">
        <f t="shared" si="226"/>
        <v>106.81333333333333</v>
      </c>
      <c r="R3592">
        <f t="shared" si="227"/>
        <v>170.44680851063831</v>
      </c>
      <c r="S3592" t="s">
        <v>8342</v>
      </c>
      <c r="T3592" t="s">
        <v>8343</v>
      </c>
    </row>
    <row r="3593" spans="1:20" ht="43.5" x14ac:dyDescent="0.3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 s="9">
        <f t="shared" si="224"/>
        <v>41411.50577546296</v>
      </c>
      <c r="K3593">
        <v>1366200499</v>
      </c>
      <c r="L3593" s="12">
        <f t="shared" si="225"/>
        <v>41381.50577546296</v>
      </c>
      <c r="M3593" t="b">
        <v>0</v>
      </c>
      <c r="N3593">
        <v>125</v>
      </c>
      <c r="O3593" t="b">
        <v>0</v>
      </c>
      <c r="P3593" t="s">
        <v>8270</v>
      </c>
      <c r="Q3593" s="10">
        <f t="shared" si="226"/>
        <v>21.906971229845084</v>
      </c>
      <c r="R3593">
        <f t="shared" si="227"/>
        <v>66.520080000000007</v>
      </c>
      <c r="S3593" t="s">
        <v>8314</v>
      </c>
      <c r="T3593" t="s">
        <v>8320</v>
      </c>
    </row>
    <row r="3594" spans="1:20" ht="43.5" x14ac:dyDescent="0.3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 s="9">
        <f t="shared" si="224"/>
        <v>41049.793032407404</v>
      </c>
      <c r="K3594">
        <v>1334948518</v>
      </c>
      <c r="L3594" s="12">
        <f t="shared" si="225"/>
        <v>41019.793032407404</v>
      </c>
      <c r="M3594" t="b">
        <v>0</v>
      </c>
      <c r="N3594">
        <v>134</v>
      </c>
      <c r="O3594" t="b">
        <v>1</v>
      </c>
      <c r="P3594" t="s">
        <v>8269</v>
      </c>
      <c r="Q3594" s="10">
        <f t="shared" si="226"/>
        <v>101.31578947368421</v>
      </c>
      <c r="R3594">
        <f t="shared" si="227"/>
        <v>287.31343283582089</v>
      </c>
      <c r="S3594" t="s">
        <v>8314</v>
      </c>
      <c r="T3594" t="s">
        <v>8319</v>
      </c>
    </row>
    <row r="3595" spans="1:20" ht="58" x14ac:dyDescent="0.3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 s="9">
        <f t="shared" si="224"/>
        <v>42231.25</v>
      </c>
      <c r="K3595">
        <v>1436976858</v>
      </c>
      <c r="L3595" s="12">
        <f t="shared" si="225"/>
        <v>42200.67659722222</v>
      </c>
      <c r="M3595" t="b">
        <v>0</v>
      </c>
      <c r="N3595">
        <v>562</v>
      </c>
      <c r="O3595" t="b">
        <v>1</v>
      </c>
      <c r="P3595" t="s">
        <v>8269</v>
      </c>
      <c r="Q3595" s="10">
        <f t="shared" si="226"/>
        <v>213.98947368421051</v>
      </c>
      <c r="R3595">
        <f t="shared" si="227"/>
        <v>144.69039145907473</v>
      </c>
      <c r="S3595" t="s">
        <v>8314</v>
      </c>
      <c r="T3595" t="s">
        <v>8319</v>
      </c>
    </row>
    <row r="3596" spans="1:20" ht="43.5" x14ac:dyDescent="0.3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 s="9">
        <f t="shared" si="224"/>
        <v>42399.824097222227</v>
      </c>
      <c r="K3596">
        <v>1449863202</v>
      </c>
      <c r="L3596" s="12">
        <f t="shared" si="225"/>
        <v>42349.824097222227</v>
      </c>
      <c r="M3596" t="b">
        <v>0</v>
      </c>
      <c r="N3596">
        <v>1</v>
      </c>
      <c r="O3596" t="b">
        <v>0</v>
      </c>
      <c r="P3596" t="s">
        <v>8275</v>
      </c>
      <c r="Q3596" s="10">
        <f t="shared" si="226"/>
        <v>2.6315789473684209E-2</v>
      </c>
      <c r="R3596">
        <f t="shared" si="227"/>
        <v>10</v>
      </c>
      <c r="S3596" t="s">
        <v>8326</v>
      </c>
      <c r="T3596" t="s">
        <v>8328</v>
      </c>
    </row>
    <row r="3597" spans="1:20" ht="58" x14ac:dyDescent="0.3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 s="9">
        <f t="shared" si="224"/>
        <v>42786.75</v>
      </c>
      <c r="K3597">
        <v>1482444295</v>
      </c>
      <c r="L3597" s="12">
        <f t="shared" si="225"/>
        <v>42726.920081018514</v>
      </c>
      <c r="M3597" t="b">
        <v>0</v>
      </c>
      <c r="N3597">
        <v>15</v>
      </c>
      <c r="O3597" t="b">
        <v>0</v>
      </c>
      <c r="P3597" t="s">
        <v>8271</v>
      </c>
      <c r="Q3597" s="10">
        <f t="shared" si="226"/>
        <v>19.736842105263158</v>
      </c>
      <c r="R3597">
        <f t="shared" si="227"/>
        <v>500</v>
      </c>
      <c r="S3597" t="s">
        <v>8321</v>
      </c>
      <c r="T3597" t="s">
        <v>8322</v>
      </c>
    </row>
    <row r="3598" spans="1:20" ht="43.5" x14ac:dyDescent="0.3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 s="9">
        <f t="shared" si="224"/>
        <v>41849.020601851851</v>
      </c>
      <c r="K3598">
        <v>1404174580</v>
      </c>
      <c r="L3598" s="12">
        <f t="shared" si="225"/>
        <v>41821.020601851851</v>
      </c>
      <c r="M3598" t="b">
        <v>1</v>
      </c>
      <c r="N3598">
        <v>60</v>
      </c>
      <c r="O3598" t="b">
        <v>0</v>
      </c>
      <c r="P3598" t="s">
        <v>8302</v>
      </c>
      <c r="Q3598" s="10">
        <f t="shared" si="226"/>
        <v>6.4158609339642041</v>
      </c>
      <c r="R3598">
        <f t="shared" si="227"/>
        <v>41.583333333333336</v>
      </c>
      <c r="S3598" t="s">
        <v>8323</v>
      </c>
      <c r="T3598" t="s">
        <v>8360</v>
      </c>
    </row>
    <row r="3599" spans="1:20" ht="43.5" x14ac:dyDescent="0.3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 s="9">
        <f t="shared" si="224"/>
        <v>40860.682025462964</v>
      </c>
      <c r="K3599">
        <v>1316013727</v>
      </c>
      <c r="L3599" s="12">
        <f t="shared" si="225"/>
        <v>40800.6403587963</v>
      </c>
      <c r="M3599" t="b">
        <v>0</v>
      </c>
      <c r="N3599">
        <v>1</v>
      </c>
      <c r="O3599" t="b">
        <v>0</v>
      </c>
      <c r="P3599" t="s">
        <v>8270</v>
      </c>
      <c r="Q3599" s="10">
        <f t="shared" si="226"/>
        <v>6.4102564102564097E-2</v>
      </c>
      <c r="R3599">
        <f t="shared" si="227"/>
        <v>25</v>
      </c>
      <c r="S3599" t="s">
        <v>8314</v>
      </c>
      <c r="T3599" t="s">
        <v>8320</v>
      </c>
    </row>
    <row r="3600" spans="1:20" ht="43.5" x14ac:dyDescent="0.3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 s="9">
        <f t="shared" si="224"/>
        <v>42020.438043981485</v>
      </c>
      <c r="K3600">
        <v>1418812247</v>
      </c>
      <c r="L3600" s="12">
        <f t="shared" si="225"/>
        <v>41990.438043981485</v>
      </c>
      <c r="M3600" t="b">
        <v>0</v>
      </c>
      <c r="N3600">
        <v>4</v>
      </c>
      <c r="O3600" t="b">
        <v>0</v>
      </c>
      <c r="P3600" t="s">
        <v>8273</v>
      </c>
      <c r="Q3600" s="10">
        <f t="shared" si="226"/>
        <v>0.4</v>
      </c>
      <c r="R3600">
        <f t="shared" si="227"/>
        <v>39</v>
      </c>
      <c r="S3600" t="s">
        <v>8323</v>
      </c>
      <c r="T3600" t="s">
        <v>8325</v>
      </c>
    </row>
    <row r="3601" spans="1:20" ht="29" x14ac:dyDescent="0.3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 s="9">
        <f t="shared" si="224"/>
        <v>41418.579675925925</v>
      </c>
      <c r="K3601">
        <v>1365515684</v>
      </c>
      <c r="L3601" s="12">
        <f t="shared" si="225"/>
        <v>41373.579675925925</v>
      </c>
      <c r="M3601" t="b">
        <v>0</v>
      </c>
      <c r="N3601">
        <v>3</v>
      </c>
      <c r="O3601" t="b">
        <v>0</v>
      </c>
      <c r="P3601" t="s">
        <v>8304</v>
      </c>
      <c r="Q3601" s="10">
        <f t="shared" si="226"/>
        <v>0.22842639593908631</v>
      </c>
      <c r="R3601">
        <f t="shared" si="227"/>
        <v>30</v>
      </c>
      <c r="S3601" t="s">
        <v>8326</v>
      </c>
      <c r="T3601" t="s">
        <v>8362</v>
      </c>
    </row>
    <row r="3602" spans="1:20" x14ac:dyDescent="0.3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 s="9">
        <f t="shared" si="224"/>
        <v>42600.91133101852</v>
      </c>
      <c r="K3602">
        <v>1468965139</v>
      </c>
      <c r="L3602" s="12">
        <f t="shared" si="225"/>
        <v>42570.91133101852</v>
      </c>
      <c r="M3602" t="b">
        <v>0</v>
      </c>
      <c r="N3602">
        <v>10</v>
      </c>
      <c r="O3602" t="b">
        <v>0</v>
      </c>
      <c r="P3602" t="s">
        <v>8268</v>
      </c>
      <c r="Q3602" s="10">
        <f t="shared" si="226"/>
        <v>5.5</v>
      </c>
      <c r="R3602">
        <f t="shared" si="227"/>
        <v>220</v>
      </c>
      <c r="S3602" t="s">
        <v>8314</v>
      </c>
      <c r="T3602" t="s">
        <v>8318</v>
      </c>
    </row>
    <row r="3603" spans="1:20" ht="43.5" x14ac:dyDescent="0.3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 s="9">
        <f t="shared" si="224"/>
        <v>40929.738194444442</v>
      </c>
      <c r="K3603">
        <v>1325007780</v>
      </c>
      <c r="L3603" s="12">
        <f t="shared" si="225"/>
        <v>40904.738194444442</v>
      </c>
      <c r="M3603" t="b">
        <v>1</v>
      </c>
      <c r="N3603">
        <v>760</v>
      </c>
      <c r="O3603" t="b">
        <v>1</v>
      </c>
      <c r="P3603" t="s">
        <v>8269</v>
      </c>
      <c r="Q3603" s="10">
        <f t="shared" si="226"/>
        <v>104.62615</v>
      </c>
      <c r="R3603">
        <f t="shared" si="227"/>
        <v>55.066394736842106</v>
      </c>
      <c r="S3603" t="s">
        <v>8314</v>
      </c>
      <c r="T3603" t="s">
        <v>8319</v>
      </c>
    </row>
    <row r="3604" spans="1:20" ht="43.5" x14ac:dyDescent="0.3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 s="9">
        <f t="shared" si="224"/>
        <v>42538.581412037034</v>
      </c>
      <c r="K3604">
        <v>1463493434</v>
      </c>
      <c r="L3604" s="12">
        <f t="shared" si="225"/>
        <v>42507.581412037034</v>
      </c>
      <c r="M3604" t="b">
        <v>1</v>
      </c>
      <c r="N3604">
        <v>438</v>
      </c>
      <c r="O3604" t="b">
        <v>1</v>
      </c>
      <c r="P3604" t="s">
        <v>8269</v>
      </c>
      <c r="Q3604" s="10">
        <f t="shared" si="226"/>
        <v>106.60499999999999</v>
      </c>
      <c r="R3604">
        <f t="shared" si="227"/>
        <v>97.356164383561648</v>
      </c>
      <c r="S3604" t="s">
        <v>8314</v>
      </c>
      <c r="T3604" t="s">
        <v>8319</v>
      </c>
    </row>
    <row r="3605" spans="1:20" ht="43.5" x14ac:dyDescent="0.3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 s="9">
        <f t="shared" si="224"/>
        <v>42467.59480324074</v>
      </c>
      <c r="K3605">
        <v>1457450191</v>
      </c>
      <c r="L3605" s="12">
        <f t="shared" si="225"/>
        <v>42437.636469907404</v>
      </c>
      <c r="M3605" t="b">
        <v>1</v>
      </c>
      <c r="N3605">
        <v>266</v>
      </c>
      <c r="O3605" t="b">
        <v>1</v>
      </c>
      <c r="P3605" t="s">
        <v>8269</v>
      </c>
      <c r="Q3605" s="10">
        <f t="shared" si="226"/>
        <v>125.22750000000001</v>
      </c>
      <c r="R3605">
        <f t="shared" si="227"/>
        <v>188.31203007518798</v>
      </c>
      <c r="S3605" t="s">
        <v>8314</v>
      </c>
      <c r="T3605" t="s">
        <v>8319</v>
      </c>
    </row>
    <row r="3606" spans="1:20" ht="43.5" x14ac:dyDescent="0.3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 s="9">
        <f t="shared" si="224"/>
        <v>42322.537141203706</v>
      </c>
      <c r="K3606">
        <v>1444910009</v>
      </c>
      <c r="L3606" s="12">
        <f t="shared" si="225"/>
        <v>42292.495474537034</v>
      </c>
      <c r="M3606" t="b">
        <v>1</v>
      </c>
      <c r="N3606">
        <v>379</v>
      </c>
      <c r="O3606" t="b">
        <v>1</v>
      </c>
      <c r="P3606" t="s">
        <v>8269</v>
      </c>
      <c r="Q3606" s="10">
        <f t="shared" si="226"/>
        <v>111.59049999999999</v>
      </c>
      <c r="R3606">
        <f t="shared" si="227"/>
        <v>117.77361477572559</v>
      </c>
      <c r="S3606" t="s">
        <v>8314</v>
      </c>
      <c r="T3606" t="s">
        <v>8319</v>
      </c>
    </row>
    <row r="3607" spans="1:20" ht="43.5" x14ac:dyDescent="0.3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 s="9">
        <f t="shared" si="224"/>
        <v>41893.260381944441</v>
      </c>
      <c r="K3607">
        <v>1407824097</v>
      </c>
      <c r="L3607" s="12">
        <f t="shared" si="225"/>
        <v>41863.260381944441</v>
      </c>
      <c r="M3607" t="b">
        <v>0</v>
      </c>
      <c r="N3607">
        <v>12</v>
      </c>
      <c r="O3607" t="b">
        <v>0</v>
      </c>
      <c r="P3607" t="s">
        <v>8270</v>
      </c>
      <c r="Q3607" s="10">
        <f t="shared" si="226"/>
        <v>1.075</v>
      </c>
      <c r="R3607">
        <f t="shared" si="227"/>
        <v>35.833333333333336</v>
      </c>
      <c r="S3607" t="s">
        <v>8314</v>
      </c>
      <c r="T3607" t="s">
        <v>8320</v>
      </c>
    </row>
    <row r="3608" spans="1:20" ht="43.5" x14ac:dyDescent="0.3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 s="9">
        <f t="shared" si="224"/>
        <v>41495.500173611108</v>
      </c>
      <c r="K3608">
        <v>1373457615</v>
      </c>
      <c r="L3608" s="12">
        <f t="shared" si="225"/>
        <v>41465.500173611108</v>
      </c>
      <c r="M3608" t="b">
        <v>0</v>
      </c>
      <c r="N3608">
        <v>140</v>
      </c>
      <c r="O3608" t="b">
        <v>0</v>
      </c>
      <c r="P3608" t="s">
        <v>8270</v>
      </c>
      <c r="Q3608" s="10">
        <f t="shared" si="226"/>
        <v>19.41</v>
      </c>
      <c r="R3608">
        <f t="shared" si="227"/>
        <v>55.457142857142856</v>
      </c>
      <c r="S3608" t="s">
        <v>8314</v>
      </c>
      <c r="T3608" t="s">
        <v>8320</v>
      </c>
    </row>
    <row r="3609" spans="1:20" ht="43.5" x14ac:dyDescent="0.3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 s="9">
        <f t="shared" si="224"/>
        <v>42229.57</v>
      </c>
      <c r="K3609">
        <v>1436881248</v>
      </c>
      <c r="L3609" s="12">
        <f t="shared" si="225"/>
        <v>42199.57</v>
      </c>
      <c r="M3609" t="b">
        <v>0</v>
      </c>
      <c r="N3609">
        <v>315</v>
      </c>
      <c r="O3609" t="b">
        <v>1</v>
      </c>
      <c r="P3609" t="s">
        <v>8273</v>
      </c>
      <c r="Q3609" s="10">
        <f t="shared" si="226"/>
        <v>119.16249999999999</v>
      </c>
      <c r="R3609">
        <f t="shared" si="227"/>
        <v>151.31746031746033</v>
      </c>
      <c r="S3609" t="s">
        <v>8323</v>
      </c>
      <c r="T3609" t="s">
        <v>8325</v>
      </c>
    </row>
    <row r="3610" spans="1:20" ht="43.5" x14ac:dyDescent="0.3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 s="9">
        <f t="shared" si="224"/>
        <v>41895.581018518518</v>
      </c>
      <c r="K3610">
        <v>1405432600</v>
      </c>
      <c r="L3610" s="12">
        <f t="shared" si="225"/>
        <v>41835.581018518518</v>
      </c>
      <c r="M3610" t="b">
        <v>0</v>
      </c>
      <c r="N3610">
        <v>369</v>
      </c>
      <c r="O3610" t="b">
        <v>0</v>
      </c>
      <c r="P3610" t="s">
        <v>8273</v>
      </c>
      <c r="Q3610" s="10">
        <f t="shared" si="226"/>
        <v>22.092500000000001</v>
      </c>
      <c r="R3610">
        <f t="shared" si="227"/>
        <v>23.948509485094849</v>
      </c>
      <c r="S3610" t="s">
        <v>8323</v>
      </c>
      <c r="T3610" t="s">
        <v>8325</v>
      </c>
    </row>
    <row r="3611" spans="1:20" ht="43.5" x14ac:dyDescent="0.3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 s="9">
        <f t="shared" si="224"/>
        <v>42089</v>
      </c>
      <c r="K3611">
        <v>1423777043</v>
      </c>
      <c r="L3611" s="12">
        <f t="shared" si="225"/>
        <v>42047.900960648149</v>
      </c>
      <c r="M3611" t="b">
        <v>0</v>
      </c>
      <c r="N3611">
        <v>0</v>
      </c>
      <c r="O3611" t="b">
        <v>0</v>
      </c>
      <c r="P3611" t="s">
        <v>8281</v>
      </c>
      <c r="Q3611" s="10">
        <f t="shared" si="226"/>
        <v>0</v>
      </c>
      <c r="R3611" t="e">
        <f t="shared" si="227"/>
        <v>#DIV/0!</v>
      </c>
      <c r="S3611" t="s">
        <v>8335</v>
      </c>
      <c r="T3611" t="s">
        <v>8336</v>
      </c>
    </row>
    <row r="3612" spans="1:20" ht="58" x14ac:dyDescent="0.3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 s="9">
        <f t="shared" si="224"/>
        <v>42459.653877314813</v>
      </c>
      <c r="K3612">
        <v>1456764095</v>
      </c>
      <c r="L3612" s="12">
        <f t="shared" si="225"/>
        <v>42429.695543981477</v>
      </c>
      <c r="M3612" t="b">
        <v>0</v>
      </c>
      <c r="N3612">
        <v>4</v>
      </c>
      <c r="O3612" t="b">
        <v>0</v>
      </c>
      <c r="P3612" t="s">
        <v>8282</v>
      </c>
      <c r="Q3612" s="10">
        <f t="shared" si="226"/>
        <v>0.13250000000000001</v>
      </c>
      <c r="R3612">
        <f t="shared" si="227"/>
        <v>13.25</v>
      </c>
      <c r="S3612" t="s">
        <v>8337</v>
      </c>
      <c r="T3612" t="s">
        <v>8338</v>
      </c>
    </row>
    <row r="3613" spans="1:20" ht="43.5" x14ac:dyDescent="0.3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 s="9">
        <f t="shared" si="224"/>
        <v>42362.908194444448</v>
      </c>
      <c r="K3613">
        <v>1448401668</v>
      </c>
      <c r="L3613" s="12">
        <f t="shared" si="225"/>
        <v>42332.908194444448</v>
      </c>
      <c r="M3613" t="b">
        <v>0</v>
      </c>
      <c r="N3613">
        <v>0</v>
      </c>
      <c r="O3613" t="b">
        <v>0</v>
      </c>
      <c r="P3613" t="s">
        <v>8283</v>
      </c>
      <c r="Q3613" s="10">
        <f t="shared" si="226"/>
        <v>0</v>
      </c>
      <c r="R3613" t="e">
        <f t="shared" si="227"/>
        <v>#DIV/0!</v>
      </c>
      <c r="S3613" t="s">
        <v>8337</v>
      </c>
      <c r="T3613" t="s">
        <v>8339</v>
      </c>
    </row>
    <row r="3614" spans="1:20" ht="43.5" x14ac:dyDescent="0.3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 s="9">
        <f t="shared" si="224"/>
        <v>42807.152835648143</v>
      </c>
      <c r="K3614">
        <v>1484196005</v>
      </c>
      <c r="L3614" s="12">
        <f t="shared" si="225"/>
        <v>42747.194502314815</v>
      </c>
      <c r="M3614" t="b">
        <v>0</v>
      </c>
      <c r="N3614">
        <v>104</v>
      </c>
      <c r="O3614" t="b">
        <v>0</v>
      </c>
      <c r="P3614" t="s">
        <v>8273</v>
      </c>
      <c r="Q3614" s="10">
        <f t="shared" si="226"/>
        <v>39.627499999999998</v>
      </c>
      <c r="R3614">
        <f t="shared" si="227"/>
        <v>152.41346153846155</v>
      </c>
      <c r="S3614" t="s">
        <v>8323</v>
      </c>
      <c r="T3614" t="s">
        <v>8325</v>
      </c>
    </row>
    <row r="3615" spans="1:20" ht="43.5" x14ac:dyDescent="0.3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 s="9">
        <f t="shared" si="224"/>
        <v>42432.709652777776</v>
      </c>
      <c r="K3615">
        <v>1454432514</v>
      </c>
      <c r="L3615" s="12">
        <f t="shared" si="225"/>
        <v>42402.709652777776</v>
      </c>
      <c r="M3615" t="b">
        <v>0</v>
      </c>
      <c r="N3615">
        <v>122</v>
      </c>
      <c r="O3615" t="b">
        <v>0</v>
      </c>
      <c r="P3615" t="s">
        <v>8273</v>
      </c>
      <c r="Q3615" s="10">
        <f t="shared" si="226"/>
        <v>31.114999999999998</v>
      </c>
      <c r="R3615">
        <f t="shared" si="227"/>
        <v>102.01639344262296</v>
      </c>
      <c r="S3615" t="s">
        <v>8323</v>
      </c>
      <c r="T3615" t="s">
        <v>8325</v>
      </c>
    </row>
    <row r="3616" spans="1:20" ht="43.5" x14ac:dyDescent="0.3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 s="9">
        <f t="shared" si="224"/>
        <v>42015.043657407412</v>
      </c>
      <c r="K3616">
        <v>1418346172</v>
      </c>
      <c r="L3616" s="12">
        <f t="shared" si="225"/>
        <v>41985.043657407412</v>
      </c>
      <c r="M3616" t="b">
        <v>0</v>
      </c>
      <c r="N3616">
        <v>135</v>
      </c>
      <c r="O3616" t="b">
        <v>0</v>
      </c>
      <c r="P3616" t="s">
        <v>8273</v>
      </c>
      <c r="Q3616" s="10">
        <f t="shared" si="226"/>
        <v>15.324999999999999</v>
      </c>
      <c r="R3616">
        <f t="shared" si="227"/>
        <v>45.407407407407405</v>
      </c>
      <c r="S3616" t="s">
        <v>8323</v>
      </c>
      <c r="T3616" t="s">
        <v>8325</v>
      </c>
    </row>
    <row r="3617" spans="1:20" ht="58" x14ac:dyDescent="0.3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 s="9">
        <f t="shared" si="224"/>
        <v>42205.780416666668</v>
      </c>
      <c r="K3617">
        <v>1434825828</v>
      </c>
      <c r="L3617" s="12">
        <f t="shared" si="225"/>
        <v>42175.780416666668</v>
      </c>
      <c r="M3617" t="b">
        <v>0</v>
      </c>
      <c r="N3617">
        <v>0</v>
      </c>
      <c r="O3617" t="b">
        <v>0</v>
      </c>
      <c r="P3617" t="s">
        <v>8287</v>
      </c>
      <c r="Q3617" s="10">
        <f t="shared" si="226"/>
        <v>0</v>
      </c>
      <c r="R3617" t="e">
        <f t="shared" si="227"/>
        <v>#DIV/0!</v>
      </c>
      <c r="S3617" t="s">
        <v>8326</v>
      </c>
      <c r="T3617" t="s">
        <v>8345</v>
      </c>
    </row>
    <row r="3618" spans="1:20" ht="29" x14ac:dyDescent="0.3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 s="9">
        <f t="shared" si="224"/>
        <v>40993.760243055556</v>
      </c>
      <c r="K3618">
        <v>1327518885</v>
      </c>
      <c r="L3618" s="12">
        <f t="shared" si="225"/>
        <v>40933.80190972222</v>
      </c>
      <c r="M3618" t="b">
        <v>1</v>
      </c>
      <c r="N3618">
        <v>600</v>
      </c>
      <c r="O3618" t="b">
        <v>1</v>
      </c>
      <c r="P3618" t="s">
        <v>8288</v>
      </c>
      <c r="Q3618" s="10">
        <f t="shared" si="226"/>
        <v>115.08</v>
      </c>
      <c r="R3618">
        <f t="shared" si="227"/>
        <v>76.72</v>
      </c>
      <c r="S3618" t="s">
        <v>8326</v>
      </c>
      <c r="T3618" t="s">
        <v>8346</v>
      </c>
    </row>
    <row r="3619" spans="1:20" ht="43.5" x14ac:dyDescent="0.3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 s="9">
        <f t="shared" si="224"/>
        <v>42017.818969907406</v>
      </c>
      <c r="K3619">
        <v>1418585959</v>
      </c>
      <c r="L3619" s="12">
        <f t="shared" si="225"/>
        <v>41987.818969907406</v>
      </c>
      <c r="M3619" t="b">
        <v>1</v>
      </c>
      <c r="N3619">
        <v>22</v>
      </c>
      <c r="O3619" t="b">
        <v>0</v>
      </c>
      <c r="P3619" t="s">
        <v>8285</v>
      </c>
      <c r="Q3619" s="10">
        <f t="shared" si="226"/>
        <v>2.7025000000000001</v>
      </c>
      <c r="R3619">
        <f t="shared" si="227"/>
        <v>49.136363636363633</v>
      </c>
      <c r="S3619" t="s">
        <v>8342</v>
      </c>
      <c r="T3619" t="s">
        <v>8343</v>
      </c>
    </row>
    <row r="3620" spans="1:20" ht="43.5" x14ac:dyDescent="0.3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 s="9">
        <f t="shared" si="224"/>
        <v>42145.949976851851</v>
      </c>
      <c r="K3620">
        <v>1429656478</v>
      </c>
      <c r="L3620" s="12">
        <f t="shared" si="225"/>
        <v>42115.949976851851</v>
      </c>
      <c r="M3620" t="b">
        <v>1</v>
      </c>
      <c r="N3620">
        <v>185</v>
      </c>
      <c r="O3620" t="b">
        <v>0</v>
      </c>
      <c r="P3620" t="s">
        <v>8285</v>
      </c>
      <c r="Q3620" s="10">
        <f t="shared" si="226"/>
        <v>23.692499999999999</v>
      </c>
      <c r="R3620">
        <f t="shared" si="227"/>
        <v>51.227027027027027</v>
      </c>
      <c r="S3620" t="s">
        <v>8342</v>
      </c>
      <c r="T3620" t="s">
        <v>8343</v>
      </c>
    </row>
    <row r="3621" spans="1:20" ht="58" x14ac:dyDescent="0.3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 s="9">
        <f t="shared" si="224"/>
        <v>41760.584374999999</v>
      </c>
      <c r="K3621">
        <v>1396360890</v>
      </c>
      <c r="L3621" s="12">
        <f t="shared" si="225"/>
        <v>41730.584374999999</v>
      </c>
      <c r="M3621" t="b">
        <v>1</v>
      </c>
      <c r="N3621">
        <v>1789</v>
      </c>
      <c r="O3621" t="b">
        <v>1</v>
      </c>
      <c r="P3621" t="s">
        <v>8295</v>
      </c>
      <c r="Q3621" s="10">
        <f t="shared" si="226"/>
        <v>788.05550000000005</v>
      </c>
      <c r="R3621">
        <f t="shared" si="227"/>
        <v>176.200223588597</v>
      </c>
      <c r="S3621" t="s">
        <v>8323</v>
      </c>
      <c r="T3621" t="s">
        <v>8353</v>
      </c>
    </row>
    <row r="3622" spans="1:20" ht="58" x14ac:dyDescent="0.3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 s="9">
        <f t="shared" si="224"/>
        <v>42635.70857638889</v>
      </c>
      <c r="K3622">
        <v>1471971621</v>
      </c>
      <c r="L3622" s="12">
        <f t="shared" si="225"/>
        <v>42605.70857638889</v>
      </c>
      <c r="M3622" t="b">
        <v>1</v>
      </c>
      <c r="N3622">
        <v>1780</v>
      </c>
      <c r="O3622" t="b">
        <v>1</v>
      </c>
      <c r="P3622" t="s">
        <v>8295</v>
      </c>
      <c r="Q3622" s="10">
        <f t="shared" si="226"/>
        <v>484.90975000000003</v>
      </c>
      <c r="R3622">
        <f t="shared" si="227"/>
        <v>108.96848314606741</v>
      </c>
      <c r="S3622" t="s">
        <v>8323</v>
      </c>
      <c r="T3622" t="s">
        <v>8353</v>
      </c>
    </row>
    <row r="3623" spans="1:20" ht="43.5" x14ac:dyDescent="0.3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 s="9">
        <f t="shared" si="224"/>
        <v>41633.333668981482</v>
      </c>
      <c r="K3623">
        <v>1385366429</v>
      </c>
      <c r="L3623" s="12">
        <f t="shared" si="225"/>
        <v>41603.333668981482</v>
      </c>
      <c r="M3623" t="b">
        <v>0</v>
      </c>
      <c r="N3623">
        <v>1556</v>
      </c>
      <c r="O3623" t="b">
        <v>1</v>
      </c>
      <c r="P3623" t="s">
        <v>8295</v>
      </c>
      <c r="Q3623" s="10">
        <f t="shared" si="226"/>
        <v>199.215125</v>
      </c>
      <c r="R3623">
        <f t="shared" si="227"/>
        <v>51.212114395886893</v>
      </c>
      <c r="S3623" t="s">
        <v>8323</v>
      </c>
      <c r="T3623" t="s">
        <v>8353</v>
      </c>
    </row>
    <row r="3624" spans="1:20" ht="43.5" x14ac:dyDescent="0.3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 s="9">
        <f t="shared" si="224"/>
        <v>42322.555555555555</v>
      </c>
      <c r="K3624">
        <v>1444911600</v>
      </c>
      <c r="L3624" s="12">
        <f t="shared" si="225"/>
        <v>42292.513888888891</v>
      </c>
      <c r="M3624" t="b">
        <v>0</v>
      </c>
      <c r="N3624">
        <v>651</v>
      </c>
      <c r="O3624" t="b">
        <v>1</v>
      </c>
      <c r="P3624" t="s">
        <v>8297</v>
      </c>
      <c r="Q3624" s="10">
        <f t="shared" si="226"/>
        <v>132.89249999999998</v>
      </c>
      <c r="R3624">
        <f t="shared" si="227"/>
        <v>81.654377880184327</v>
      </c>
      <c r="S3624" t="s">
        <v>8337</v>
      </c>
      <c r="T3624" t="s">
        <v>8355</v>
      </c>
    </row>
    <row r="3625" spans="1:20" ht="43.5" x14ac:dyDescent="0.3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 s="9">
        <f t="shared" si="224"/>
        <v>42673.642800925925</v>
      </c>
      <c r="K3625">
        <v>1475249138</v>
      </c>
      <c r="L3625" s="12">
        <f t="shared" si="225"/>
        <v>42643.642800925925</v>
      </c>
      <c r="M3625" t="b">
        <v>1</v>
      </c>
      <c r="N3625">
        <v>403</v>
      </c>
      <c r="O3625" t="b">
        <v>1</v>
      </c>
      <c r="P3625" t="s">
        <v>8298</v>
      </c>
      <c r="Q3625" s="10">
        <f t="shared" si="226"/>
        <v>105.77749999999999</v>
      </c>
      <c r="R3625">
        <f t="shared" si="227"/>
        <v>104.99007444168734</v>
      </c>
      <c r="S3625" t="s">
        <v>8340</v>
      </c>
      <c r="T3625" t="s">
        <v>8356</v>
      </c>
    </row>
    <row r="3626" spans="1:20" ht="43.5" x14ac:dyDescent="0.3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 s="9">
        <f t="shared" si="224"/>
        <v>42108.680150462969</v>
      </c>
      <c r="K3626">
        <v>1425143965</v>
      </c>
      <c r="L3626" s="12">
        <f t="shared" si="225"/>
        <v>42063.721817129626</v>
      </c>
      <c r="M3626" t="b">
        <v>0</v>
      </c>
      <c r="N3626">
        <v>2</v>
      </c>
      <c r="O3626" t="b">
        <v>0</v>
      </c>
      <c r="P3626" t="s">
        <v>8272</v>
      </c>
      <c r="Q3626" s="10">
        <f t="shared" si="226"/>
        <v>0.25</v>
      </c>
      <c r="R3626">
        <f t="shared" si="227"/>
        <v>50</v>
      </c>
      <c r="S3626" t="s">
        <v>8323</v>
      </c>
      <c r="T3626" t="s">
        <v>8324</v>
      </c>
    </row>
    <row r="3627" spans="1:20" ht="43.5" x14ac:dyDescent="0.3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 s="9">
        <f t="shared" si="224"/>
        <v>41852.040497685186</v>
      </c>
      <c r="K3627">
        <v>1404262699</v>
      </c>
      <c r="L3627" s="12">
        <f t="shared" si="225"/>
        <v>41822.040497685186</v>
      </c>
      <c r="M3627" t="b">
        <v>0</v>
      </c>
      <c r="N3627">
        <v>0</v>
      </c>
      <c r="O3627" t="b">
        <v>0</v>
      </c>
      <c r="P3627" t="s">
        <v>8284</v>
      </c>
      <c r="Q3627" s="10">
        <f t="shared" si="226"/>
        <v>0</v>
      </c>
      <c r="R3627" t="e">
        <f t="shared" si="227"/>
        <v>#DIV/0!</v>
      </c>
      <c r="S3627" t="s">
        <v>8340</v>
      </c>
      <c r="T3627" t="s">
        <v>8341</v>
      </c>
    </row>
    <row r="3628" spans="1:20" ht="58" x14ac:dyDescent="0.3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 s="9">
        <f t="shared" si="224"/>
        <v>41941.947916666664</v>
      </c>
      <c r="K3628">
        <v>1412081999</v>
      </c>
      <c r="L3628" s="12">
        <f t="shared" si="225"/>
        <v>41912.541655092595</v>
      </c>
      <c r="M3628" t="b">
        <v>1</v>
      </c>
      <c r="N3628">
        <v>66</v>
      </c>
      <c r="O3628" t="b">
        <v>0</v>
      </c>
      <c r="P3628" t="s">
        <v>8302</v>
      </c>
      <c r="Q3628" s="10">
        <f t="shared" si="226"/>
        <v>27.58</v>
      </c>
      <c r="R3628">
        <f t="shared" si="227"/>
        <v>167.15151515151516</v>
      </c>
      <c r="S3628" t="s">
        <v>8323</v>
      </c>
      <c r="T3628" t="s">
        <v>8360</v>
      </c>
    </row>
    <row r="3629" spans="1:20" ht="58" x14ac:dyDescent="0.3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 s="9">
        <f t="shared" si="224"/>
        <v>42063.001087962963</v>
      </c>
      <c r="K3629">
        <v>1422489694</v>
      </c>
      <c r="L3629" s="12">
        <f t="shared" si="225"/>
        <v>42033.001087962963</v>
      </c>
      <c r="M3629" t="b">
        <v>0</v>
      </c>
      <c r="N3629">
        <v>3</v>
      </c>
      <c r="O3629" t="b">
        <v>0</v>
      </c>
      <c r="P3629" t="s">
        <v>8302</v>
      </c>
      <c r="Q3629" s="10">
        <f t="shared" si="226"/>
        <v>0.33</v>
      </c>
      <c r="R3629">
        <f t="shared" si="227"/>
        <v>44</v>
      </c>
      <c r="S3629" t="s">
        <v>8323</v>
      </c>
      <c r="T3629" t="s">
        <v>8360</v>
      </c>
    </row>
    <row r="3630" spans="1:20" ht="29" x14ac:dyDescent="0.3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 s="9">
        <f t="shared" si="224"/>
        <v>42816.648495370369</v>
      </c>
      <c r="K3630">
        <v>1485016430</v>
      </c>
      <c r="L3630" s="12">
        <f t="shared" si="225"/>
        <v>42756.690162037034</v>
      </c>
      <c r="M3630" t="b">
        <v>0</v>
      </c>
      <c r="N3630">
        <v>45</v>
      </c>
      <c r="O3630" t="b">
        <v>0</v>
      </c>
      <c r="P3630" t="s">
        <v>8303</v>
      </c>
      <c r="Q3630" s="10">
        <f t="shared" si="226"/>
        <v>103.75000000000001</v>
      </c>
      <c r="R3630">
        <f t="shared" si="227"/>
        <v>922.22222222222217</v>
      </c>
      <c r="S3630" t="s">
        <v>8321</v>
      </c>
      <c r="T3630" t="s">
        <v>8361</v>
      </c>
    </row>
    <row r="3631" spans="1:20" ht="43.5" x14ac:dyDescent="0.3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 s="9">
        <f t="shared" si="224"/>
        <v>42795.744618055556</v>
      </c>
      <c r="K3631">
        <v>1484070735</v>
      </c>
      <c r="L3631" s="12">
        <f t="shared" si="225"/>
        <v>42745.744618055556</v>
      </c>
      <c r="M3631" t="b">
        <v>0</v>
      </c>
      <c r="N3631">
        <v>113</v>
      </c>
      <c r="O3631" t="b">
        <v>1</v>
      </c>
      <c r="P3631" t="s">
        <v>8295</v>
      </c>
      <c r="Q3631" s="10">
        <f t="shared" si="226"/>
        <v>144.54249999999999</v>
      </c>
      <c r="R3631">
        <f t="shared" si="227"/>
        <v>511.65486725663715</v>
      </c>
      <c r="S3631" t="s">
        <v>8323</v>
      </c>
      <c r="T3631" t="s">
        <v>8353</v>
      </c>
    </row>
    <row r="3632" spans="1:20" ht="58" x14ac:dyDescent="0.3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 s="9">
        <f t="shared" si="224"/>
        <v>41958.922731481478</v>
      </c>
      <c r="K3632">
        <v>1413493724</v>
      </c>
      <c r="L3632" s="12">
        <f t="shared" si="225"/>
        <v>41928.881064814814</v>
      </c>
      <c r="M3632" t="b">
        <v>0</v>
      </c>
      <c r="N3632">
        <v>277</v>
      </c>
      <c r="O3632" t="b">
        <v>1</v>
      </c>
      <c r="P3632" t="s">
        <v>8303</v>
      </c>
      <c r="Q3632" s="10">
        <f t="shared" si="226"/>
        <v>112.815</v>
      </c>
      <c r="R3632">
        <f t="shared" si="227"/>
        <v>162.90974729241879</v>
      </c>
      <c r="S3632" t="s">
        <v>8321</v>
      </c>
      <c r="T3632" t="s">
        <v>8361</v>
      </c>
    </row>
    <row r="3633" spans="1:20" ht="43.5" x14ac:dyDescent="0.3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 s="9">
        <f t="shared" si="224"/>
        <v>42083.662627314814</v>
      </c>
      <c r="K3633">
        <v>1424278451</v>
      </c>
      <c r="L3633" s="12">
        <f t="shared" si="225"/>
        <v>42053.704293981486</v>
      </c>
      <c r="M3633" t="b">
        <v>0</v>
      </c>
      <c r="N3633">
        <v>320</v>
      </c>
      <c r="O3633" t="b">
        <v>1</v>
      </c>
      <c r="P3633" t="s">
        <v>8303</v>
      </c>
      <c r="Q3633" s="10">
        <f t="shared" si="226"/>
        <v>131.44</v>
      </c>
      <c r="R3633">
        <f t="shared" si="227"/>
        <v>164.3</v>
      </c>
      <c r="S3633" t="s">
        <v>8321</v>
      </c>
      <c r="T3633" t="s">
        <v>8361</v>
      </c>
    </row>
    <row r="3634" spans="1:20" ht="43.5" x14ac:dyDescent="0.3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 s="9">
        <f t="shared" si="224"/>
        <v>42135.814247685179</v>
      </c>
      <c r="K3634">
        <v>1430767951</v>
      </c>
      <c r="L3634" s="12">
        <f t="shared" si="225"/>
        <v>42128.814247685179</v>
      </c>
      <c r="M3634" t="b">
        <v>0</v>
      </c>
      <c r="N3634">
        <v>29</v>
      </c>
      <c r="O3634" t="b">
        <v>0</v>
      </c>
      <c r="P3634" t="s">
        <v>8303</v>
      </c>
      <c r="Q3634" s="10">
        <f t="shared" si="226"/>
        <v>19.762499999999999</v>
      </c>
      <c r="R3634">
        <f t="shared" si="227"/>
        <v>272.58620689655174</v>
      </c>
      <c r="S3634" t="s">
        <v>8321</v>
      </c>
      <c r="T3634" t="s">
        <v>8361</v>
      </c>
    </row>
    <row r="3635" spans="1:20" ht="29" x14ac:dyDescent="0.3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 s="9">
        <f t="shared" si="224"/>
        <v>41917.292187500003</v>
      </c>
      <c r="K3635">
        <v>1409900445</v>
      </c>
      <c r="L3635" s="12">
        <f t="shared" si="225"/>
        <v>41887.292187500003</v>
      </c>
      <c r="M3635" t="b">
        <v>0</v>
      </c>
      <c r="N3635">
        <v>73</v>
      </c>
      <c r="O3635" t="b">
        <v>1</v>
      </c>
      <c r="P3635" t="s">
        <v>8271</v>
      </c>
      <c r="Q3635" s="10">
        <f t="shared" si="226"/>
        <v>100.38249999999999</v>
      </c>
      <c r="R3635">
        <f t="shared" si="227"/>
        <v>550.04109589041093</v>
      </c>
      <c r="S3635" t="s">
        <v>8321</v>
      </c>
      <c r="T3635" t="s">
        <v>8322</v>
      </c>
    </row>
    <row r="3636" spans="1:20" ht="29" x14ac:dyDescent="0.3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 s="9">
        <f t="shared" si="224"/>
        <v>42065.207638888889</v>
      </c>
      <c r="K3636">
        <v>1421426929</v>
      </c>
      <c r="L3636" s="12">
        <f t="shared" si="225"/>
        <v>42020.700567129628</v>
      </c>
      <c r="M3636" t="b">
        <v>0</v>
      </c>
      <c r="N3636">
        <v>274</v>
      </c>
      <c r="O3636" t="b">
        <v>1</v>
      </c>
      <c r="P3636" t="s">
        <v>8271</v>
      </c>
      <c r="Q3636" s="10">
        <f t="shared" si="226"/>
        <v>127.96000000000001</v>
      </c>
      <c r="R3636">
        <f t="shared" si="227"/>
        <v>186.80291970802921</v>
      </c>
      <c r="S3636" t="s">
        <v>8321</v>
      </c>
      <c r="T3636" t="s">
        <v>8322</v>
      </c>
    </row>
    <row r="3637" spans="1:20" ht="58" x14ac:dyDescent="0.3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 s="9">
        <f t="shared" si="224"/>
        <v>42278.627013888887</v>
      </c>
      <c r="K3637">
        <v>1441119774</v>
      </c>
      <c r="L3637" s="12">
        <f t="shared" si="225"/>
        <v>42248.627013888887</v>
      </c>
      <c r="M3637" t="b">
        <v>1</v>
      </c>
      <c r="N3637">
        <v>12</v>
      </c>
      <c r="O3637" t="b">
        <v>0</v>
      </c>
      <c r="P3637" t="s">
        <v>8271</v>
      </c>
      <c r="Q3637" s="10">
        <f t="shared" si="226"/>
        <v>2.105</v>
      </c>
      <c r="R3637">
        <f t="shared" si="227"/>
        <v>70.166666666666671</v>
      </c>
      <c r="S3637" t="s">
        <v>8321</v>
      </c>
      <c r="T3637" t="s">
        <v>8322</v>
      </c>
    </row>
    <row r="3638" spans="1:20" ht="58" x14ac:dyDescent="0.3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 s="9">
        <f t="shared" si="224"/>
        <v>42011.6956712963</v>
      </c>
      <c r="K3638">
        <v>1415464906</v>
      </c>
      <c r="L3638" s="12">
        <f t="shared" si="225"/>
        <v>41951.695671296293</v>
      </c>
      <c r="M3638" t="b">
        <v>0</v>
      </c>
      <c r="N3638">
        <v>144</v>
      </c>
      <c r="O3638" t="b">
        <v>1</v>
      </c>
      <c r="P3638" t="s">
        <v>8276</v>
      </c>
      <c r="Q3638" s="10">
        <f t="shared" si="226"/>
        <v>118.64285714285714</v>
      </c>
      <c r="R3638">
        <f t="shared" si="227"/>
        <v>346.04166666666669</v>
      </c>
      <c r="S3638" t="s">
        <v>8329</v>
      </c>
      <c r="T3638" t="s">
        <v>8330</v>
      </c>
    </row>
    <row r="3639" spans="1:20" ht="58" x14ac:dyDescent="0.3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 s="9">
        <f t="shared" si="224"/>
        <v>41052.791666666664</v>
      </c>
      <c r="K3639">
        <v>1334989881</v>
      </c>
      <c r="L3639" s="12">
        <f t="shared" si="225"/>
        <v>41020.271770833337</v>
      </c>
      <c r="M3639" t="b">
        <v>1</v>
      </c>
      <c r="N3639">
        <v>290</v>
      </c>
      <c r="O3639" t="b">
        <v>1</v>
      </c>
      <c r="P3639" t="s">
        <v>8295</v>
      </c>
      <c r="Q3639" s="10">
        <f t="shared" si="226"/>
        <v>398.59528571428569</v>
      </c>
      <c r="R3639">
        <f t="shared" si="227"/>
        <v>577.27593103448271</v>
      </c>
      <c r="S3639" t="s">
        <v>8323</v>
      </c>
      <c r="T3639" t="s">
        <v>8353</v>
      </c>
    </row>
    <row r="3640" spans="1:20" ht="29" x14ac:dyDescent="0.3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 s="9">
        <f t="shared" si="224"/>
        <v>41867.086377314816</v>
      </c>
      <c r="K3640">
        <v>1405130663</v>
      </c>
      <c r="L3640" s="12">
        <f t="shared" si="225"/>
        <v>41832.086377314816</v>
      </c>
      <c r="M3640" t="b">
        <v>0</v>
      </c>
      <c r="N3640">
        <v>4</v>
      </c>
      <c r="O3640" t="b">
        <v>0</v>
      </c>
      <c r="P3640" t="s">
        <v>8282</v>
      </c>
      <c r="Q3640" s="10">
        <f t="shared" si="226"/>
        <v>0.20238095238095236</v>
      </c>
      <c r="R3640">
        <f t="shared" si="227"/>
        <v>21.25</v>
      </c>
      <c r="S3640" t="s">
        <v>8337</v>
      </c>
      <c r="T3640" t="s">
        <v>8338</v>
      </c>
    </row>
    <row r="3641" spans="1:20" ht="58" x14ac:dyDescent="0.3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 s="9">
        <f t="shared" si="224"/>
        <v>41860.033958333333</v>
      </c>
      <c r="K3641">
        <v>1404953334</v>
      </c>
      <c r="L3641" s="12">
        <f t="shared" si="225"/>
        <v>41830.033958333333</v>
      </c>
      <c r="M3641" t="b">
        <v>0</v>
      </c>
      <c r="N3641">
        <v>1</v>
      </c>
      <c r="O3641" t="b">
        <v>0</v>
      </c>
      <c r="P3641" t="s">
        <v>8294</v>
      </c>
      <c r="Q3641" s="10">
        <f t="shared" si="226"/>
        <v>2.3529411764705882E-2</v>
      </c>
      <c r="R3641">
        <f t="shared" si="227"/>
        <v>10</v>
      </c>
      <c r="S3641" t="s">
        <v>8323</v>
      </c>
      <c r="T3641" t="s">
        <v>8352</v>
      </c>
    </row>
    <row r="3642" spans="1:20" x14ac:dyDescent="0.3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 s="9">
        <f t="shared" si="224"/>
        <v>42135.072962962964</v>
      </c>
      <c r="K3642">
        <v>1428716704</v>
      </c>
      <c r="L3642" s="12">
        <f t="shared" si="225"/>
        <v>42105.072962962964</v>
      </c>
      <c r="M3642" t="b">
        <v>0</v>
      </c>
      <c r="N3642">
        <v>0</v>
      </c>
      <c r="O3642" t="b">
        <v>0</v>
      </c>
      <c r="P3642" t="s">
        <v>8299</v>
      </c>
      <c r="Q3642" s="10">
        <f t="shared" si="226"/>
        <v>0</v>
      </c>
      <c r="R3642" t="e">
        <f t="shared" si="227"/>
        <v>#DIV/0!</v>
      </c>
      <c r="S3642" t="s">
        <v>8340</v>
      </c>
      <c r="T3642" t="s">
        <v>8357</v>
      </c>
    </row>
    <row r="3643" spans="1:20" ht="58" x14ac:dyDescent="0.3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 s="9">
        <f t="shared" si="224"/>
        <v>41929.830312500002</v>
      </c>
      <c r="K3643">
        <v>1410983739</v>
      </c>
      <c r="L3643" s="12">
        <f t="shared" si="225"/>
        <v>41899.830312500002</v>
      </c>
      <c r="M3643" t="b">
        <v>1</v>
      </c>
      <c r="N3643">
        <v>452</v>
      </c>
      <c r="O3643" t="b">
        <v>1</v>
      </c>
      <c r="P3643" t="s">
        <v>8285</v>
      </c>
      <c r="Q3643" s="10">
        <f t="shared" si="226"/>
        <v>138.96574712643678</v>
      </c>
      <c r="R3643">
        <f t="shared" si="227"/>
        <v>133.7391592920354</v>
      </c>
      <c r="S3643" t="s">
        <v>8342</v>
      </c>
      <c r="T3643" t="s">
        <v>8343</v>
      </c>
    </row>
    <row r="3644" spans="1:20" ht="58" x14ac:dyDescent="0.3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 s="9">
        <f t="shared" si="224"/>
        <v>42357.834247685183</v>
      </c>
      <c r="K3644">
        <v>1447963279</v>
      </c>
      <c r="L3644" s="12">
        <f t="shared" si="225"/>
        <v>42327.834247685183</v>
      </c>
      <c r="M3644" t="b">
        <v>0</v>
      </c>
      <c r="N3644">
        <v>284</v>
      </c>
      <c r="O3644" t="b">
        <v>1</v>
      </c>
      <c r="P3644" t="s">
        <v>8265</v>
      </c>
      <c r="Q3644" s="10">
        <f t="shared" si="226"/>
        <v>122.99154545454545</v>
      </c>
      <c r="R3644">
        <f t="shared" si="227"/>
        <v>190.55028169014085</v>
      </c>
      <c r="S3644" t="s">
        <v>8314</v>
      </c>
      <c r="T3644" t="s">
        <v>8315</v>
      </c>
    </row>
    <row r="3645" spans="1:20" ht="43.5" x14ac:dyDescent="0.3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 s="9">
        <f t="shared" si="224"/>
        <v>41320.598483796297</v>
      </c>
      <c r="K3645">
        <v>1358346109</v>
      </c>
      <c r="L3645" s="12">
        <f t="shared" si="225"/>
        <v>41290.598483796297</v>
      </c>
      <c r="M3645" t="b">
        <v>1</v>
      </c>
      <c r="N3645">
        <v>321</v>
      </c>
      <c r="O3645" t="b">
        <v>1</v>
      </c>
      <c r="P3645" t="s">
        <v>8288</v>
      </c>
      <c r="Q3645" s="10">
        <f t="shared" si="226"/>
        <v>108.42485875706214</v>
      </c>
      <c r="R3645">
        <f t="shared" si="227"/>
        <v>149.46417445482865</v>
      </c>
      <c r="S3645" t="s">
        <v>8326</v>
      </c>
      <c r="T3645" t="s">
        <v>8346</v>
      </c>
    </row>
    <row r="3646" spans="1:20" ht="43.5" x14ac:dyDescent="0.3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 s="9">
        <f t="shared" si="224"/>
        <v>40231.916666666664</v>
      </c>
      <c r="K3646">
        <v>1263679492</v>
      </c>
      <c r="L3646" s="12">
        <f t="shared" si="225"/>
        <v>40194.920046296298</v>
      </c>
      <c r="M3646" t="b">
        <v>1</v>
      </c>
      <c r="N3646">
        <v>179</v>
      </c>
      <c r="O3646" t="b">
        <v>1</v>
      </c>
      <c r="P3646" t="s">
        <v>8269</v>
      </c>
      <c r="Q3646" s="10">
        <f t="shared" si="226"/>
        <v>101.18888888888888</v>
      </c>
      <c r="R3646">
        <f t="shared" si="227"/>
        <v>254.38547486033519</v>
      </c>
      <c r="S3646" t="s">
        <v>8314</v>
      </c>
      <c r="T3646" t="s">
        <v>8319</v>
      </c>
    </row>
    <row r="3647" spans="1:20" ht="43.5" x14ac:dyDescent="0.3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 s="9">
        <f t="shared" si="224"/>
        <v>42378.616851851853</v>
      </c>
      <c r="K3647">
        <v>1447166896</v>
      </c>
      <c r="L3647" s="12">
        <f t="shared" si="225"/>
        <v>42318.616851851853</v>
      </c>
      <c r="M3647" t="b">
        <v>0</v>
      </c>
      <c r="N3647">
        <v>0</v>
      </c>
      <c r="O3647" t="b">
        <v>0</v>
      </c>
      <c r="P3647" t="s">
        <v>8272</v>
      </c>
      <c r="Q3647" s="10">
        <f t="shared" si="226"/>
        <v>0</v>
      </c>
      <c r="R3647" t="e">
        <f t="shared" si="227"/>
        <v>#DIV/0!</v>
      </c>
      <c r="S3647" t="s">
        <v>8323</v>
      </c>
      <c r="T3647" t="s">
        <v>8324</v>
      </c>
    </row>
    <row r="3648" spans="1:20" ht="58" x14ac:dyDescent="0.3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 s="9">
        <f t="shared" si="224"/>
        <v>41646.027754629627</v>
      </c>
      <c r="K3648">
        <v>1386463198</v>
      </c>
      <c r="L3648" s="12">
        <f t="shared" si="225"/>
        <v>41616.027754629627</v>
      </c>
      <c r="M3648" t="b">
        <v>0</v>
      </c>
      <c r="N3648">
        <v>1</v>
      </c>
      <c r="O3648" t="b">
        <v>0</v>
      </c>
      <c r="P3648" t="s">
        <v>8278</v>
      </c>
      <c r="Q3648" s="10">
        <f t="shared" si="226"/>
        <v>0.1111111111111111</v>
      </c>
      <c r="R3648">
        <f t="shared" si="227"/>
        <v>50</v>
      </c>
      <c r="S3648" t="s">
        <v>8329</v>
      </c>
      <c r="T3648" t="s">
        <v>8332</v>
      </c>
    </row>
    <row r="3649" spans="1:20" ht="43.5" x14ac:dyDescent="0.3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 s="9">
        <f t="shared" si="224"/>
        <v>42039.973946759259</v>
      </c>
      <c r="K3649">
        <v>1420500149</v>
      </c>
      <c r="L3649" s="12">
        <f t="shared" si="225"/>
        <v>42009.973946759259</v>
      </c>
      <c r="M3649" t="b">
        <v>0</v>
      </c>
      <c r="N3649">
        <v>400</v>
      </c>
      <c r="O3649" t="b">
        <v>0</v>
      </c>
      <c r="P3649" t="s">
        <v>8273</v>
      </c>
      <c r="Q3649" s="10">
        <f t="shared" si="226"/>
        <v>47.333333333333336</v>
      </c>
      <c r="R3649">
        <f t="shared" si="227"/>
        <v>53.25</v>
      </c>
      <c r="S3649" t="s">
        <v>8323</v>
      </c>
      <c r="T3649" t="s">
        <v>8325</v>
      </c>
    </row>
    <row r="3650" spans="1:20" ht="29" x14ac:dyDescent="0.3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 s="9">
        <f t="shared" ref="J3650:J3713" si="228">(((I3650/60)/60)/24)+DATE(1970,1,1)</f>
        <v>41753.799386574072</v>
      </c>
      <c r="K3650">
        <v>1395774667</v>
      </c>
      <c r="L3650" s="12">
        <f t="shared" ref="L3650:L3713" si="229">(((K3650/60)/60)/24)+DATE(1970,1,1)</f>
        <v>41723.799386574072</v>
      </c>
      <c r="M3650" t="b">
        <v>0</v>
      </c>
      <c r="N3650">
        <v>147</v>
      </c>
      <c r="O3650" t="b">
        <v>0</v>
      </c>
      <c r="P3650" t="s">
        <v>8282</v>
      </c>
      <c r="Q3650" s="10">
        <f t="shared" ref="Q3650:Q3713" si="230">(E3650/D3650)*100</f>
        <v>14.182977777777777</v>
      </c>
      <c r="R3650">
        <f t="shared" ref="R3650:R3713" si="231">E3650/N3650</f>
        <v>43.41727891156463</v>
      </c>
      <c r="S3650" t="s">
        <v>8337</v>
      </c>
      <c r="T3650" t="s">
        <v>8338</v>
      </c>
    </row>
    <row r="3651" spans="1:20" ht="43.5" x14ac:dyDescent="0.3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 s="9">
        <f t="shared" si="228"/>
        <v>42355.19358796296</v>
      </c>
      <c r="K3651">
        <v>1447735126</v>
      </c>
      <c r="L3651" s="12">
        <f t="shared" si="229"/>
        <v>42325.19358796296</v>
      </c>
      <c r="M3651" t="b">
        <v>0</v>
      </c>
      <c r="N3651">
        <v>8</v>
      </c>
      <c r="O3651" t="b">
        <v>0</v>
      </c>
      <c r="P3651" t="s">
        <v>8283</v>
      </c>
      <c r="Q3651" s="10">
        <f t="shared" si="230"/>
        <v>0.41333333333333333</v>
      </c>
      <c r="R3651">
        <f t="shared" si="231"/>
        <v>23.25</v>
      </c>
      <c r="S3651" t="s">
        <v>8337</v>
      </c>
      <c r="T3651" t="s">
        <v>8339</v>
      </c>
    </row>
    <row r="3652" spans="1:20" ht="43.5" x14ac:dyDescent="0.3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 s="9">
        <f t="shared" si="228"/>
        <v>42492.165972222225</v>
      </c>
      <c r="K3652">
        <v>1457913777</v>
      </c>
      <c r="L3652" s="12">
        <f t="shared" si="229"/>
        <v>42443.00204861111</v>
      </c>
      <c r="M3652" t="b">
        <v>1</v>
      </c>
      <c r="N3652">
        <v>740</v>
      </c>
      <c r="O3652" t="b">
        <v>1</v>
      </c>
      <c r="P3652" t="s">
        <v>8285</v>
      </c>
      <c r="Q3652" s="10">
        <f t="shared" si="230"/>
        <v>145.14000000000001</v>
      </c>
      <c r="R3652">
        <f t="shared" si="231"/>
        <v>88.26081081081081</v>
      </c>
      <c r="S3652" t="s">
        <v>8342</v>
      </c>
      <c r="T3652" t="s">
        <v>8343</v>
      </c>
    </row>
    <row r="3653" spans="1:20" ht="43.5" x14ac:dyDescent="0.3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 s="9">
        <f t="shared" si="228"/>
        <v>42550.847384259265</v>
      </c>
      <c r="K3653">
        <v>1464639614</v>
      </c>
      <c r="L3653" s="12">
        <f t="shared" si="229"/>
        <v>42520.847384259265</v>
      </c>
      <c r="M3653" t="b">
        <v>0</v>
      </c>
      <c r="N3653">
        <v>6</v>
      </c>
      <c r="O3653" t="b">
        <v>0</v>
      </c>
      <c r="P3653" t="s">
        <v>8282</v>
      </c>
      <c r="Q3653" s="10">
        <f t="shared" si="230"/>
        <v>0.26222222222222225</v>
      </c>
      <c r="R3653">
        <f t="shared" si="231"/>
        <v>19.666666666666668</v>
      </c>
      <c r="S3653" t="s">
        <v>8337</v>
      </c>
      <c r="T3653" t="s">
        <v>8338</v>
      </c>
    </row>
    <row r="3654" spans="1:20" ht="43.5" x14ac:dyDescent="0.3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 s="9">
        <f t="shared" si="228"/>
        <v>42117.878912037035</v>
      </c>
      <c r="K3654">
        <v>1427231138</v>
      </c>
      <c r="L3654" s="12">
        <f t="shared" si="229"/>
        <v>42087.878912037035</v>
      </c>
      <c r="M3654" t="b">
        <v>0</v>
      </c>
      <c r="N3654">
        <v>2</v>
      </c>
      <c r="O3654" t="b">
        <v>0</v>
      </c>
      <c r="P3654" t="s">
        <v>8284</v>
      </c>
      <c r="Q3654" s="10">
        <f t="shared" si="230"/>
        <v>0.26666666666666666</v>
      </c>
      <c r="R3654">
        <f t="shared" si="231"/>
        <v>60</v>
      </c>
      <c r="S3654" t="s">
        <v>8340</v>
      </c>
      <c r="T3654" t="s">
        <v>8341</v>
      </c>
    </row>
    <row r="3655" spans="1:20" ht="29" x14ac:dyDescent="0.3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 s="9">
        <f t="shared" si="228"/>
        <v>41978.727256944447</v>
      </c>
      <c r="K3655">
        <v>1415208435</v>
      </c>
      <c r="L3655" s="12">
        <f t="shared" si="229"/>
        <v>41948.727256944447</v>
      </c>
      <c r="M3655" t="b">
        <v>0</v>
      </c>
      <c r="N3655">
        <v>4</v>
      </c>
      <c r="O3655" t="b">
        <v>0</v>
      </c>
      <c r="P3655" t="s">
        <v>8271</v>
      </c>
      <c r="Q3655" s="10">
        <f t="shared" si="230"/>
        <v>0.41111111111111115</v>
      </c>
      <c r="R3655">
        <f t="shared" si="231"/>
        <v>46.25</v>
      </c>
      <c r="S3655" t="s">
        <v>8321</v>
      </c>
      <c r="T3655" t="s">
        <v>8322</v>
      </c>
    </row>
    <row r="3656" spans="1:20" ht="43.5" x14ac:dyDescent="0.3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 s="9">
        <f t="shared" si="228"/>
        <v>41893.584120370368</v>
      </c>
      <c r="K3656">
        <v>1407852068</v>
      </c>
      <c r="L3656" s="12">
        <f t="shared" si="229"/>
        <v>41863.584120370368</v>
      </c>
      <c r="M3656" t="b">
        <v>0</v>
      </c>
      <c r="N3656">
        <v>199</v>
      </c>
      <c r="O3656" t="b">
        <v>1</v>
      </c>
      <c r="P3656" t="s">
        <v>8305</v>
      </c>
      <c r="Q3656" s="10">
        <f t="shared" si="230"/>
        <v>102.44597777777777</v>
      </c>
      <c r="R3656">
        <f t="shared" si="231"/>
        <v>231.66175879396985</v>
      </c>
      <c r="S3656" t="s">
        <v>8321</v>
      </c>
      <c r="T3656" t="s">
        <v>8363</v>
      </c>
    </row>
    <row r="3657" spans="1:20" ht="58" x14ac:dyDescent="0.3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 s="9">
        <f t="shared" si="228"/>
        <v>42653.606134259258</v>
      </c>
      <c r="K3657">
        <v>1473517970</v>
      </c>
      <c r="L3657" s="12">
        <f t="shared" si="229"/>
        <v>42623.606134259258</v>
      </c>
      <c r="M3657" t="b">
        <v>1</v>
      </c>
      <c r="N3657">
        <v>113</v>
      </c>
      <c r="O3657" t="b">
        <v>0</v>
      </c>
      <c r="P3657" t="s">
        <v>8285</v>
      </c>
      <c r="Q3657" s="10">
        <f t="shared" si="230"/>
        <v>20.44963251188932</v>
      </c>
      <c r="R3657">
        <f t="shared" si="231"/>
        <v>83.716814159292042</v>
      </c>
      <c r="S3657" t="s">
        <v>8342</v>
      </c>
      <c r="T3657" t="s">
        <v>8343</v>
      </c>
    </row>
    <row r="3658" spans="1:20" ht="43.5" x14ac:dyDescent="0.3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 s="9">
        <f t="shared" si="228"/>
        <v>41977.027083333334</v>
      </c>
      <c r="K3658">
        <v>1414975346</v>
      </c>
      <c r="L3658" s="12">
        <f t="shared" si="229"/>
        <v>41946.029467592591</v>
      </c>
      <c r="M3658" t="b">
        <v>0</v>
      </c>
      <c r="N3658">
        <v>229</v>
      </c>
      <c r="O3658" t="b">
        <v>1</v>
      </c>
      <c r="P3658" t="s">
        <v>8274</v>
      </c>
      <c r="Q3658" s="10">
        <f t="shared" si="230"/>
        <v>114.40638297872341</v>
      </c>
      <c r="R3658">
        <f t="shared" si="231"/>
        <v>234.80786026200875</v>
      </c>
      <c r="S3658" t="s">
        <v>8326</v>
      </c>
      <c r="T3658" t="s">
        <v>8327</v>
      </c>
    </row>
    <row r="3659" spans="1:20" ht="43.5" x14ac:dyDescent="0.3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 s="9">
        <f t="shared" si="228"/>
        <v>42153.678645833337</v>
      </c>
      <c r="K3659">
        <v>1430324235</v>
      </c>
      <c r="L3659" s="12">
        <f t="shared" si="229"/>
        <v>42123.678645833337</v>
      </c>
      <c r="M3659" t="b">
        <v>0</v>
      </c>
      <c r="N3659">
        <v>41</v>
      </c>
      <c r="O3659" t="b">
        <v>0</v>
      </c>
      <c r="P3659" t="s">
        <v>8273</v>
      </c>
      <c r="Q3659" s="10">
        <f t="shared" si="230"/>
        <v>3.5520833333333335</v>
      </c>
      <c r="R3659">
        <f t="shared" si="231"/>
        <v>41.585365853658537</v>
      </c>
      <c r="S3659" t="s">
        <v>8323</v>
      </c>
      <c r="T3659" t="s">
        <v>8325</v>
      </c>
    </row>
    <row r="3660" spans="1:20" ht="29" x14ac:dyDescent="0.3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 s="9">
        <f t="shared" si="228"/>
        <v>41920.511319444442</v>
      </c>
      <c r="K3660">
        <v>1410178578</v>
      </c>
      <c r="L3660" s="12">
        <f t="shared" si="229"/>
        <v>41890.511319444442</v>
      </c>
      <c r="M3660" t="b">
        <v>0</v>
      </c>
      <c r="N3660">
        <v>26</v>
      </c>
      <c r="O3660" t="b">
        <v>0</v>
      </c>
      <c r="P3660" t="s">
        <v>8294</v>
      </c>
      <c r="Q3660" s="10">
        <f t="shared" si="230"/>
        <v>1.3270833333333334</v>
      </c>
      <c r="R3660">
        <f t="shared" si="231"/>
        <v>24.5</v>
      </c>
      <c r="S3660" t="s">
        <v>8323</v>
      </c>
      <c r="T3660" t="s">
        <v>8352</v>
      </c>
    </row>
    <row r="3661" spans="1:20" ht="43.5" x14ac:dyDescent="0.3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 s="9">
        <f t="shared" si="228"/>
        <v>40655.181400462963</v>
      </c>
      <c r="K3661">
        <v>1300767673</v>
      </c>
      <c r="L3661" s="12">
        <f t="shared" si="229"/>
        <v>40624.181400462963</v>
      </c>
      <c r="M3661" t="b">
        <v>1</v>
      </c>
      <c r="N3661">
        <v>1876</v>
      </c>
      <c r="O3661" t="b">
        <v>1</v>
      </c>
      <c r="P3661" t="s">
        <v>8295</v>
      </c>
      <c r="Q3661" s="10">
        <f t="shared" si="230"/>
        <v>200.51866666666669</v>
      </c>
      <c r="R3661">
        <f t="shared" si="231"/>
        <v>51.3054157782516</v>
      </c>
      <c r="S3661" t="s">
        <v>8323</v>
      </c>
      <c r="T3661" t="s">
        <v>8353</v>
      </c>
    </row>
    <row r="3662" spans="1:20" ht="43.5" x14ac:dyDescent="0.3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 s="9">
        <f t="shared" si="228"/>
        <v>41184.777812500004</v>
      </c>
      <c r="K3662">
        <v>1345056003</v>
      </c>
      <c r="L3662" s="12">
        <f t="shared" si="229"/>
        <v>41136.777812500004</v>
      </c>
      <c r="M3662" t="b">
        <v>0</v>
      </c>
      <c r="N3662">
        <v>92</v>
      </c>
      <c r="O3662" t="b">
        <v>1</v>
      </c>
      <c r="P3662" t="s">
        <v>8279</v>
      </c>
      <c r="Q3662" s="10">
        <f t="shared" si="230"/>
        <v>100.90416666666667</v>
      </c>
      <c r="R3662">
        <f t="shared" si="231"/>
        <v>526.45652173913038</v>
      </c>
      <c r="S3662" t="s">
        <v>8329</v>
      </c>
      <c r="T3662" t="s">
        <v>8333</v>
      </c>
    </row>
    <row r="3663" spans="1:20" ht="58" x14ac:dyDescent="0.3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 s="9">
        <f t="shared" si="228"/>
        <v>42414.680925925932</v>
      </c>
      <c r="K3663">
        <v>1452874832</v>
      </c>
      <c r="L3663" s="12">
        <f t="shared" si="229"/>
        <v>42384.680925925932</v>
      </c>
      <c r="M3663" t="b">
        <v>0</v>
      </c>
      <c r="N3663">
        <v>4</v>
      </c>
      <c r="O3663" t="b">
        <v>0</v>
      </c>
      <c r="P3663" t="s">
        <v>8273</v>
      </c>
      <c r="Q3663" s="10">
        <f t="shared" si="230"/>
        <v>0.21649484536082475</v>
      </c>
      <c r="R3663">
        <f t="shared" si="231"/>
        <v>26.25</v>
      </c>
      <c r="S3663" t="s">
        <v>8323</v>
      </c>
      <c r="T3663" t="s">
        <v>8325</v>
      </c>
    </row>
    <row r="3664" spans="1:20" ht="58" x14ac:dyDescent="0.3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 s="9">
        <f t="shared" si="228"/>
        <v>42408.01180555555</v>
      </c>
      <c r="K3664">
        <v>1450724449</v>
      </c>
      <c r="L3664" s="12">
        <f t="shared" si="229"/>
        <v>42359.792233796295</v>
      </c>
      <c r="M3664" t="b">
        <v>0</v>
      </c>
      <c r="N3664">
        <v>27</v>
      </c>
      <c r="O3664" t="b">
        <v>0</v>
      </c>
      <c r="P3664" t="s">
        <v>8303</v>
      </c>
      <c r="Q3664" s="10">
        <f t="shared" si="230"/>
        <v>3.6080041046690612</v>
      </c>
      <c r="R3664">
        <f t="shared" si="231"/>
        <v>65.111111111111114</v>
      </c>
      <c r="S3664" t="s">
        <v>8321</v>
      </c>
      <c r="T3664" t="s">
        <v>8361</v>
      </c>
    </row>
    <row r="3665" spans="1:20" ht="29" x14ac:dyDescent="0.3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 s="9">
        <f t="shared" si="228"/>
        <v>42692.655231481483</v>
      </c>
      <c r="K3665">
        <v>1476888212</v>
      </c>
      <c r="L3665" s="12">
        <f t="shared" si="229"/>
        <v>42662.613564814819</v>
      </c>
      <c r="M3665" t="b">
        <v>0</v>
      </c>
      <c r="N3665">
        <v>196</v>
      </c>
      <c r="O3665" t="b">
        <v>0</v>
      </c>
      <c r="P3665" t="s">
        <v>8273</v>
      </c>
      <c r="Q3665" s="10">
        <f t="shared" si="230"/>
        <v>39.942857142857143</v>
      </c>
      <c r="R3665">
        <f t="shared" si="231"/>
        <v>99.857142857142861</v>
      </c>
      <c r="S3665" t="s">
        <v>8323</v>
      </c>
      <c r="T3665" t="s">
        <v>8325</v>
      </c>
    </row>
    <row r="3666" spans="1:20" x14ac:dyDescent="0.3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 s="9">
        <f t="shared" si="228"/>
        <v>42112.069560185191</v>
      </c>
      <c r="K3666">
        <v>1426729210</v>
      </c>
      <c r="L3666" s="12">
        <f t="shared" si="229"/>
        <v>42082.069560185191</v>
      </c>
      <c r="M3666" t="b">
        <v>0</v>
      </c>
      <c r="N3666">
        <v>10</v>
      </c>
      <c r="O3666" t="b">
        <v>0</v>
      </c>
      <c r="P3666" t="s">
        <v>8301</v>
      </c>
      <c r="Q3666" s="10">
        <f t="shared" si="230"/>
        <v>2.7204081632653061</v>
      </c>
      <c r="R3666">
        <f t="shared" si="231"/>
        <v>133.30000000000001</v>
      </c>
      <c r="S3666" t="s">
        <v>8323</v>
      </c>
      <c r="T3666" t="s">
        <v>8359</v>
      </c>
    </row>
    <row r="3667" spans="1:20" ht="43.5" x14ac:dyDescent="0.3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 s="9">
        <f t="shared" si="228"/>
        <v>42427.281666666662</v>
      </c>
      <c r="K3667">
        <v>1453963536</v>
      </c>
      <c r="L3667" s="12">
        <f t="shared" si="229"/>
        <v>42397.281666666662</v>
      </c>
      <c r="M3667" t="b">
        <v>0</v>
      </c>
      <c r="N3667">
        <v>2</v>
      </c>
      <c r="O3667" t="b">
        <v>0</v>
      </c>
      <c r="P3667" t="s">
        <v>8267</v>
      </c>
      <c r="Q3667" s="10">
        <f t="shared" si="230"/>
        <v>0.08</v>
      </c>
      <c r="R3667">
        <f t="shared" si="231"/>
        <v>20</v>
      </c>
      <c r="S3667" t="s">
        <v>8314</v>
      </c>
      <c r="T3667" t="s">
        <v>8317</v>
      </c>
    </row>
    <row r="3668" spans="1:20" ht="43.5" x14ac:dyDescent="0.3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 s="9">
        <f t="shared" si="228"/>
        <v>41975.627824074079</v>
      </c>
      <c r="K3668">
        <v>1413900244</v>
      </c>
      <c r="L3668" s="12">
        <f t="shared" si="229"/>
        <v>41933.586157407408</v>
      </c>
      <c r="M3668" t="b">
        <v>0</v>
      </c>
      <c r="N3668">
        <v>10</v>
      </c>
      <c r="O3668" t="b">
        <v>0</v>
      </c>
      <c r="P3668" t="s">
        <v>8267</v>
      </c>
      <c r="Q3668" s="10">
        <f t="shared" si="230"/>
        <v>0.71799999999999997</v>
      </c>
      <c r="R3668">
        <f t="shared" si="231"/>
        <v>35.9</v>
      </c>
      <c r="S3668" t="s">
        <v>8314</v>
      </c>
      <c r="T3668" t="s">
        <v>8317</v>
      </c>
    </row>
    <row r="3669" spans="1:20" ht="43.5" x14ac:dyDescent="0.3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 s="9">
        <f t="shared" si="228"/>
        <v>41822.687442129631</v>
      </c>
      <c r="K3669">
        <v>1401726595</v>
      </c>
      <c r="L3669" s="12">
        <f t="shared" si="229"/>
        <v>41792.687442129631</v>
      </c>
      <c r="M3669" t="b">
        <v>0</v>
      </c>
      <c r="N3669">
        <v>1</v>
      </c>
      <c r="O3669" t="b">
        <v>0</v>
      </c>
      <c r="P3669" t="s">
        <v>8268</v>
      </c>
      <c r="Q3669" s="10">
        <f t="shared" si="230"/>
        <v>0.01</v>
      </c>
      <c r="R3669">
        <f t="shared" si="231"/>
        <v>5</v>
      </c>
      <c r="S3669" t="s">
        <v>8314</v>
      </c>
      <c r="T3669" t="s">
        <v>8318</v>
      </c>
    </row>
    <row r="3670" spans="1:20" ht="43.5" x14ac:dyDescent="0.3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 s="9">
        <f t="shared" si="228"/>
        <v>42594.180717592593</v>
      </c>
      <c r="K3670">
        <v>1465791614</v>
      </c>
      <c r="L3670" s="12">
        <f t="shared" si="229"/>
        <v>42534.180717592593</v>
      </c>
      <c r="M3670" t="b">
        <v>0</v>
      </c>
      <c r="N3670">
        <v>1</v>
      </c>
      <c r="O3670" t="b">
        <v>0</v>
      </c>
      <c r="P3670" t="s">
        <v>8268</v>
      </c>
      <c r="Q3670" s="10">
        <f t="shared" si="230"/>
        <v>2E-3</v>
      </c>
      <c r="R3670">
        <f t="shared" si="231"/>
        <v>1</v>
      </c>
      <c r="S3670" t="s">
        <v>8314</v>
      </c>
      <c r="T3670" t="s">
        <v>8318</v>
      </c>
    </row>
    <row r="3671" spans="1:20" ht="58" x14ac:dyDescent="0.3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 s="9">
        <f t="shared" si="228"/>
        <v>41989.369988425926</v>
      </c>
      <c r="K3671">
        <v>1416127967</v>
      </c>
      <c r="L3671" s="12">
        <f t="shared" si="229"/>
        <v>41959.369988425926</v>
      </c>
      <c r="M3671" t="b">
        <v>0</v>
      </c>
      <c r="N3671">
        <v>0</v>
      </c>
      <c r="O3671" t="b">
        <v>0</v>
      </c>
      <c r="P3671" t="s">
        <v>8268</v>
      </c>
      <c r="Q3671" s="10">
        <f t="shared" si="230"/>
        <v>0</v>
      </c>
      <c r="R3671" t="e">
        <f t="shared" si="231"/>
        <v>#DIV/0!</v>
      </c>
      <c r="S3671" t="s">
        <v>8314</v>
      </c>
      <c r="T3671" t="s">
        <v>8318</v>
      </c>
    </row>
    <row r="3672" spans="1:20" ht="43.5" x14ac:dyDescent="0.3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 s="9">
        <f t="shared" si="228"/>
        <v>42232.587974537033</v>
      </c>
      <c r="K3672">
        <v>1437142547</v>
      </c>
      <c r="L3672" s="12">
        <f t="shared" si="229"/>
        <v>42202.594293981485</v>
      </c>
      <c r="M3672" t="b">
        <v>0</v>
      </c>
      <c r="N3672">
        <v>1</v>
      </c>
      <c r="O3672" t="b">
        <v>0</v>
      </c>
      <c r="P3672" t="s">
        <v>8268</v>
      </c>
      <c r="Q3672" s="10">
        <f t="shared" si="230"/>
        <v>0.04</v>
      </c>
      <c r="R3672">
        <f t="shared" si="231"/>
        <v>20</v>
      </c>
      <c r="S3672" t="s">
        <v>8314</v>
      </c>
      <c r="T3672" t="s">
        <v>8318</v>
      </c>
    </row>
    <row r="3673" spans="1:20" ht="43.5" x14ac:dyDescent="0.3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 s="9">
        <f t="shared" si="228"/>
        <v>42116.917094907403</v>
      </c>
      <c r="K3673">
        <v>1425423637</v>
      </c>
      <c r="L3673" s="12">
        <f t="shared" si="229"/>
        <v>42066.958761574075</v>
      </c>
      <c r="M3673" t="b">
        <v>0</v>
      </c>
      <c r="N3673">
        <v>84</v>
      </c>
      <c r="O3673" t="b">
        <v>0</v>
      </c>
      <c r="P3673" t="s">
        <v>8268</v>
      </c>
      <c r="Q3673" s="10">
        <f t="shared" si="230"/>
        <v>55.698440000000005</v>
      </c>
      <c r="R3673">
        <f t="shared" si="231"/>
        <v>331.53833333333336</v>
      </c>
      <c r="S3673" t="s">
        <v>8314</v>
      </c>
      <c r="T3673" t="s">
        <v>8318</v>
      </c>
    </row>
    <row r="3674" spans="1:20" ht="29" x14ac:dyDescent="0.3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 s="9">
        <f t="shared" si="228"/>
        <v>42461.290972222225</v>
      </c>
      <c r="K3674">
        <v>1456732225</v>
      </c>
      <c r="L3674" s="12">
        <f t="shared" si="229"/>
        <v>42429.326678240745</v>
      </c>
      <c r="M3674" t="b">
        <v>0</v>
      </c>
      <c r="N3674">
        <v>76</v>
      </c>
      <c r="O3674" t="b">
        <v>0</v>
      </c>
      <c r="P3674" t="s">
        <v>8268</v>
      </c>
      <c r="Q3674" s="10">
        <f t="shared" si="230"/>
        <v>17.630000000000003</v>
      </c>
      <c r="R3674">
        <f t="shared" si="231"/>
        <v>115.98684210526316</v>
      </c>
      <c r="S3674" t="s">
        <v>8314</v>
      </c>
      <c r="T3674" t="s">
        <v>8318</v>
      </c>
    </row>
    <row r="3675" spans="1:20" ht="43.5" x14ac:dyDescent="0.3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 s="9">
        <f t="shared" si="228"/>
        <v>42236.837499999994</v>
      </c>
      <c r="K3675">
        <v>1436542030</v>
      </c>
      <c r="L3675" s="12">
        <f t="shared" si="229"/>
        <v>42195.643865740742</v>
      </c>
      <c r="M3675" t="b">
        <v>0</v>
      </c>
      <c r="N3675">
        <v>3</v>
      </c>
      <c r="O3675" t="b">
        <v>0</v>
      </c>
      <c r="P3675" t="s">
        <v>8268</v>
      </c>
      <c r="Q3675" s="10">
        <f t="shared" si="230"/>
        <v>0.72</v>
      </c>
      <c r="R3675">
        <f t="shared" si="231"/>
        <v>120</v>
      </c>
      <c r="S3675" t="s">
        <v>8314</v>
      </c>
      <c r="T3675" t="s">
        <v>8318</v>
      </c>
    </row>
    <row r="3676" spans="1:20" x14ac:dyDescent="0.3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 s="9">
        <f t="shared" si="228"/>
        <v>42091.79587962963</v>
      </c>
      <c r="K3676">
        <v>1422389164</v>
      </c>
      <c r="L3676" s="12">
        <f t="shared" si="229"/>
        <v>42031.837546296301</v>
      </c>
      <c r="M3676" t="b">
        <v>0</v>
      </c>
      <c r="N3676">
        <v>0</v>
      </c>
      <c r="O3676" t="b">
        <v>0</v>
      </c>
      <c r="P3676" t="s">
        <v>8268</v>
      </c>
      <c r="Q3676" s="10">
        <f t="shared" si="230"/>
        <v>0</v>
      </c>
      <c r="R3676" t="e">
        <f t="shared" si="231"/>
        <v>#DIV/0!</v>
      </c>
      <c r="S3676" t="s">
        <v>8314</v>
      </c>
      <c r="T3676" t="s">
        <v>8318</v>
      </c>
    </row>
    <row r="3677" spans="1:20" ht="58" x14ac:dyDescent="0.3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 s="9">
        <f t="shared" si="228"/>
        <v>41086.168900462959</v>
      </c>
      <c r="K3677">
        <v>1337659393</v>
      </c>
      <c r="L3677" s="12">
        <f t="shared" si="229"/>
        <v>41051.168900462959</v>
      </c>
      <c r="M3677" t="b">
        <v>1</v>
      </c>
      <c r="N3677">
        <v>447</v>
      </c>
      <c r="O3677" t="b">
        <v>1</v>
      </c>
      <c r="P3677" t="s">
        <v>8269</v>
      </c>
      <c r="Q3677" s="10">
        <f t="shared" si="230"/>
        <v>103.21061999999999</v>
      </c>
      <c r="R3677">
        <f t="shared" si="231"/>
        <v>115.44812080536913</v>
      </c>
      <c r="S3677" t="s">
        <v>8314</v>
      </c>
      <c r="T3677" t="s">
        <v>8319</v>
      </c>
    </row>
    <row r="3678" spans="1:20" ht="43.5" x14ac:dyDescent="0.3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 s="9">
        <f t="shared" si="228"/>
        <v>41579</v>
      </c>
      <c r="K3678">
        <v>1378080409</v>
      </c>
      <c r="L3678" s="12">
        <f t="shared" si="229"/>
        <v>41519.004733796297</v>
      </c>
      <c r="M3678" t="b">
        <v>1</v>
      </c>
      <c r="N3678">
        <v>665</v>
      </c>
      <c r="O3678" t="b">
        <v>1</v>
      </c>
      <c r="P3678" t="s">
        <v>8269</v>
      </c>
      <c r="Q3678" s="10">
        <f t="shared" si="230"/>
        <v>133.10911999999999</v>
      </c>
      <c r="R3678">
        <f t="shared" si="231"/>
        <v>100.08204511278196</v>
      </c>
      <c r="S3678" t="s">
        <v>8314</v>
      </c>
      <c r="T3678" t="s">
        <v>8319</v>
      </c>
    </row>
    <row r="3679" spans="1:20" ht="43.5" x14ac:dyDescent="0.3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 s="9">
        <f t="shared" si="228"/>
        <v>42724.187881944439</v>
      </c>
      <c r="K3679">
        <v>1479184233</v>
      </c>
      <c r="L3679" s="12">
        <f t="shared" si="229"/>
        <v>42689.187881944439</v>
      </c>
      <c r="M3679" t="b">
        <v>1</v>
      </c>
      <c r="N3679">
        <v>736</v>
      </c>
      <c r="O3679" t="b">
        <v>1</v>
      </c>
      <c r="P3679" t="s">
        <v>8269</v>
      </c>
      <c r="Q3679" s="10">
        <f t="shared" si="230"/>
        <v>104.396</v>
      </c>
      <c r="R3679">
        <f t="shared" si="231"/>
        <v>70.921195652173907</v>
      </c>
      <c r="S3679" t="s">
        <v>8314</v>
      </c>
      <c r="T3679" t="s">
        <v>8319</v>
      </c>
    </row>
    <row r="3680" spans="1:20" ht="43.5" x14ac:dyDescent="0.3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 s="9">
        <f t="shared" si="228"/>
        <v>42536.625</v>
      </c>
      <c r="K3680">
        <v>1463517521</v>
      </c>
      <c r="L3680" s="12">
        <f t="shared" si="229"/>
        <v>42507.860196759255</v>
      </c>
      <c r="M3680" t="b">
        <v>1</v>
      </c>
      <c r="N3680">
        <v>267</v>
      </c>
      <c r="O3680" t="b">
        <v>1</v>
      </c>
      <c r="P3680" t="s">
        <v>8269</v>
      </c>
      <c r="Q3680" s="10">
        <f t="shared" si="230"/>
        <v>103.08800000000001</v>
      </c>
      <c r="R3680">
        <f t="shared" si="231"/>
        <v>193.04868913857678</v>
      </c>
      <c r="S3680" t="s">
        <v>8314</v>
      </c>
      <c r="T3680" t="s">
        <v>8319</v>
      </c>
    </row>
    <row r="3681" spans="1:20" ht="43.5" x14ac:dyDescent="0.3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 s="9">
        <f t="shared" si="228"/>
        <v>41557.708935185183</v>
      </c>
      <c r="K3681">
        <v>1378746052</v>
      </c>
      <c r="L3681" s="12">
        <f t="shared" si="229"/>
        <v>41526.708935185183</v>
      </c>
      <c r="M3681" t="b">
        <v>0</v>
      </c>
      <c r="N3681">
        <v>351</v>
      </c>
      <c r="O3681" t="b">
        <v>1</v>
      </c>
      <c r="P3681" t="s">
        <v>8269</v>
      </c>
      <c r="Q3681" s="10">
        <f t="shared" si="230"/>
        <v>110.446</v>
      </c>
      <c r="R3681">
        <f t="shared" si="231"/>
        <v>157.33048433048432</v>
      </c>
      <c r="S3681" t="s">
        <v>8314</v>
      </c>
      <c r="T3681" t="s">
        <v>8319</v>
      </c>
    </row>
    <row r="3682" spans="1:20" ht="43.5" x14ac:dyDescent="0.3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 s="9">
        <f t="shared" si="228"/>
        <v>40762.842245370368</v>
      </c>
      <c r="K3682">
        <v>1310155970</v>
      </c>
      <c r="L3682" s="12">
        <f t="shared" si="229"/>
        <v>40732.842245370368</v>
      </c>
      <c r="M3682" t="b">
        <v>0</v>
      </c>
      <c r="N3682">
        <v>73</v>
      </c>
      <c r="O3682" t="b">
        <v>1</v>
      </c>
      <c r="P3682" t="s">
        <v>8269</v>
      </c>
      <c r="Q3682" s="10">
        <f t="shared" si="230"/>
        <v>103.812</v>
      </c>
      <c r="R3682">
        <f t="shared" si="231"/>
        <v>711.04109589041093</v>
      </c>
      <c r="S3682" t="s">
        <v>8314</v>
      </c>
      <c r="T3682" t="s">
        <v>8319</v>
      </c>
    </row>
    <row r="3683" spans="1:20" ht="43.5" x14ac:dyDescent="0.3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 s="9">
        <f t="shared" si="228"/>
        <v>42335.902824074074</v>
      </c>
      <c r="K3683">
        <v>1443472804</v>
      </c>
      <c r="L3683" s="12">
        <f t="shared" si="229"/>
        <v>42275.861157407402</v>
      </c>
      <c r="M3683" t="b">
        <v>0</v>
      </c>
      <c r="N3683">
        <v>2</v>
      </c>
      <c r="O3683" t="b">
        <v>0</v>
      </c>
      <c r="P3683" t="s">
        <v>8270</v>
      </c>
      <c r="Q3683" s="10">
        <f t="shared" si="230"/>
        <v>1.2E-2</v>
      </c>
      <c r="R3683">
        <f t="shared" si="231"/>
        <v>3</v>
      </c>
      <c r="S3683" t="s">
        <v>8314</v>
      </c>
      <c r="T3683" t="s">
        <v>8320</v>
      </c>
    </row>
    <row r="3684" spans="1:20" ht="43.5" x14ac:dyDescent="0.3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 s="9">
        <f t="shared" si="228"/>
        <v>41684.946759259255</v>
      </c>
      <c r="K3684">
        <v>1389825800</v>
      </c>
      <c r="L3684" s="12">
        <f t="shared" si="229"/>
        <v>41654.946759259255</v>
      </c>
      <c r="M3684" t="b">
        <v>0</v>
      </c>
      <c r="N3684">
        <v>7</v>
      </c>
      <c r="O3684" t="b">
        <v>0</v>
      </c>
      <c r="P3684" t="s">
        <v>8270</v>
      </c>
      <c r="Q3684" s="10">
        <f t="shared" si="230"/>
        <v>0.79200000000000004</v>
      </c>
      <c r="R3684">
        <f t="shared" si="231"/>
        <v>56.571428571428569</v>
      </c>
      <c r="S3684" t="s">
        <v>8314</v>
      </c>
      <c r="T3684" t="s">
        <v>8320</v>
      </c>
    </row>
    <row r="3685" spans="1:20" ht="43.5" x14ac:dyDescent="0.3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 s="9">
        <f t="shared" si="228"/>
        <v>42729.636504629627</v>
      </c>
      <c r="K3685">
        <v>1477491394</v>
      </c>
      <c r="L3685" s="12">
        <f t="shared" si="229"/>
        <v>42669.594837962963</v>
      </c>
      <c r="M3685" t="b">
        <v>0</v>
      </c>
      <c r="N3685">
        <v>0</v>
      </c>
      <c r="O3685" t="b">
        <v>0</v>
      </c>
      <c r="P3685" t="s">
        <v>8270</v>
      </c>
      <c r="Q3685" s="10">
        <f t="shared" si="230"/>
        <v>0</v>
      </c>
      <c r="R3685" t="e">
        <f t="shared" si="231"/>
        <v>#DIV/0!</v>
      </c>
      <c r="S3685" t="s">
        <v>8314</v>
      </c>
      <c r="T3685" t="s">
        <v>8320</v>
      </c>
    </row>
    <row r="3686" spans="1:20" ht="58" x14ac:dyDescent="0.3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 s="9">
        <f t="shared" si="228"/>
        <v>41054.593055555553</v>
      </c>
      <c r="K3686">
        <v>1332808501</v>
      </c>
      <c r="L3686" s="12">
        <f t="shared" si="229"/>
        <v>40995.024317129632</v>
      </c>
      <c r="M3686" t="b">
        <v>0</v>
      </c>
      <c r="N3686">
        <v>3</v>
      </c>
      <c r="O3686" t="b">
        <v>0</v>
      </c>
      <c r="P3686" t="s">
        <v>8270</v>
      </c>
      <c r="Q3686" s="10">
        <f t="shared" si="230"/>
        <v>0.8</v>
      </c>
      <c r="R3686">
        <f t="shared" si="231"/>
        <v>133.33333333333334</v>
      </c>
      <c r="S3686" t="s">
        <v>8314</v>
      </c>
      <c r="T3686" t="s">
        <v>8320</v>
      </c>
    </row>
    <row r="3687" spans="1:20" ht="29" x14ac:dyDescent="0.3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 s="9">
        <f t="shared" si="228"/>
        <v>42597.291666666672</v>
      </c>
      <c r="K3687">
        <v>1467387705</v>
      </c>
      <c r="L3687" s="12">
        <f t="shared" si="229"/>
        <v>42552.653993055559</v>
      </c>
      <c r="M3687" t="b">
        <v>0</v>
      </c>
      <c r="N3687">
        <v>68</v>
      </c>
      <c r="O3687" t="b">
        <v>0</v>
      </c>
      <c r="P3687" t="s">
        <v>8270</v>
      </c>
      <c r="Q3687" s="10">
        <f t="shared" si="230"/>
        <v>13.923999999999999</v>
      </c>
      <c r="R3687">
        <f t="shared" si="231"/>
        <v>102.38235294117646</v>
      </c>
      <c r="S3687" t="s">
        <v>8314</v>
      </c>
      <c r="T3687" t="s">
        <v>8320</v>
      </c>
    </row>
    <row r="3688" spans="1:20" ht="58" x14ac:dyDescent="0.3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 s="9">
        <f t="shared" si="228"/>
        <v>42323.634131944447</v>
      </c>
      <c r="K3688">
        <v>1444140789</v>
      </c>
      <c r="L3688" s="12">
        <f t="shared" si="229"/>
        <v>42283.592465277776</v>
      </c>
      <c r="M3688" t="b">
        <v>0</v>
      </c>
      <c r="N3688">
        <v>34</v>
      </c>
      <c r="O3688" t="b">
        <v>0</v>
      </c>
      <c r="P3688" t="s">
        <v>8272</v>
      </c>
      <c r="Q3688" s="10">
        <f t="shared" si="230"/>
        <v>27.383999999999997</v>
      </c>
      <c r="R3688">
        <f t="shared" si="231"/>
        <v>402.70588235294116</v>
      </c>
      <c r="S3688" t="s">
        <v>8323</v>
      </c>
      <c r="T3688" t="s">
        <v>8324</v>
      </c>
    </row>
    <row r="3689" spans="1:20" ht="43.5" x14ac:dyDescent="0.3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 s="9">
        <f t="shared" si="228"/>
        <v>42722.389062500006</v>
      </c>
      <c r="K3689">
        <v>1479460815</v>
      </c>
      <c r="L3689" s="12">
        <f t="shared" si="229"/>
        <v>42692.389062500006</v>
      </c>
      <c r="M3689" t="b">
        <v>0</v>
      </c>
      <c r="N3689">
        <v>0</v>
      </c>
      <c r="O3689" t="b">
        <v>0</v>
      </c>
      <c r="P3689" t="s">
        <v>8272</v>
      </c>
      <c r="Q3689" s="10">
        <f t="shared" si="230"/>
        <v>0</v>
      </c>
      <c r="R3689" t="e">
        <f t="shared" si="231"/>
        <v>#DIV/0!</v>
      </c>
      <c r="S3689" t="s">
        <v>8323</v>
      </c>
      <c r="T3689" t="s">
        <v>8324</v>
      </c>
    </row>
    <row r="3690" spans="1:20" ht="58" x14ac:dyDescent="0.3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 s="9">
        <f t="shared" si="228"/>
        <v>42071.636111111111</v>
      </c>
      <c r="K3690">
        <v>1423769402</v>
      </c>
      <c r="L3690" s="12">
        <f t="shared" si="229"/>
        <v>42047.812523148154</v>
      </c>
      <c r="M3690" t="b">
        <v>0</v>
      </c>
      <c r="N3690">
        <v>2</v>
      </c>
      <c r="O3690" t="b">
        <v>0</v>
      </c>
      <c r="P3690" t="s">
        <v>8272</v>
      </c>
      <c r="Q3690" s="10">
        <f t="shared" si="230"/>
        <v>6.2E-2</v>
      </c>
      <c r="R3690">
        <f t="shared" si="231"/>
        <v>15.5</v>
      </c>
      <c r="S3690" t="s">
        <v>8323</v>
      </c>
      <c r="T3690" t="s">
        <v>8324</v>
      </c>
    </row>
    <row r="3691" spans="1:20" ht="29" x14ac:dyDescent="0.3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 s="9">
        <f t="shared" si="228"/>
        <v>42518.772326388891</v>
      </c>
      <c r="K3691">
        <v>1461954729</v>
      </c>
      <c r="L3691" s="12">
        <f t="shared" si="229"/>
        <v>42489.772326388891</v>
      </c>
      <c r="M3691" t="b">
        <v>0</v>
      </c>
      <c r="N3691">
        <v>9</v>
      </c>
      <c r="O3691" t="b">
        <v>0</v>
      </c>
      <c r="P3691" t="s">
        <v>8272</v>
      </c>
      <c r="Q3691" s="10">
        <f t="shared" si="230"/>
        <v>1.38</v>
      </c>
      <c r="R3691">
        <f t="shared" si="231"/>
        <v>76.666666666666671</v>
      </c>
      <c r="S3691" t="s">
        <v>8323</v>
      </c>
      <c r="T3691" t="s">
        <v>8324</v>
      </c>
    </row>
    <row r="3692" spans="1:20" ht="58" x14ac:dyDescent="0.3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 s="9">
        <f t="shared" si="228"/>
        <v>41952.783321759263</v>
      </c>
      <c r="K3692">
        <v>1412963279</v>
      </c>
      <c r="L3692" s="12">
        <f t="shared" si="229"/>
        <v>41922.741655092592</v>
      </c>
      <c r="M3692" t="b">
        <v>0</v>
      </c>
      <c r="N3692">
        <v>18</v>
      </c>
      <c r="O3692" t="b">
        <v>0</v>
      </c>
      <c r="P3692" t="s">
        <v>8273</v>
      </c>
      <c r="Q3692" s="10">
        <f t="shared" si="230"/>
        <v>3.0579999999999998</v>
      </c>
      <c r="R3692">
        <f t="shared" si="231"/>
        <v>84.944444444444443</v>
      </c>
      <c r="S3692" t="s">
        <v>8323</v>
      </c>
      <c r="T3692" t="s">
        <v>8325</v>
      </c>
    </row>
    <row r="3693" spans="1:20" ht="58" x14ac:dyDescent="0.3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 s="9">
        <f t="shared" si="228"/>
        <v>42672.373414351852</v>
      </c>
      <c r="K3693">
        <v>1474275463</v>
      </c>
      <c r="L3693" s="12">
        <f t="shared" si="229"/>
        <v>42632.373414351852</v>
      </c>
      <c r="M3693" t="b">
        <v>0</v>
      </c>
      <c r="N3693">
        <v>28</v>
      </c>
      <c r="O3693" t="b">
        <v>0</v>
      </c>
      <c r="P3693" t="s">
        <v>8273</v>
      </c>
      <c r="Q3693" s="10">
        <f t="shared" si="230"/>
        <v>10.02</v>
      </c>
      <c r="R3693">
        <f t="shared" si="231"/>
        <v>178.92857142857142</v>
      </c>
      <c r="S3693" t="s">
        <v>8323</v>
      </c>
      <c r="T3693" t="s">
        <v>8325</v>
      </c>
    </row>
    <row r="3694" spans="1:20" ht="43.5" x14ac:dyDescent="0.3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 s="9">
        <f t="shared" si="228"/>
        <v>42005.207638888889</v>
      </c>
      <c r="K3694">
        <v>1417410964</v>
      </c>
      <c r="L3694" s="12">
        <f t="shared" si="229"/>
        <v>41974.219490740739</v>
      </c>
      <c r="M3694" t="b">
        <v>0</v>
      </c>
      <c r="N3694">
        <v>215</v>
      </c>
      <c r="O3694" t="b">
        <v>0</v>
      </c>
      <c r="P3694" t="s">
        <v>8273</v>
      </c>
      <c r="Q3694" s="10">
        <f t="shared" si="230"/>
        <v>21.628</v>
      </c>
      <c r="R3694">
        <f t="shared" si="231"/>
        <v>50.29767441860465</v>
      </c>
      <c r="S3694" t="s">
        <v>8323</v>
      </c>
      <c r="T3694" t="s">
        <v>8325</v>
      </c>
    </row>
    <row r="3695" spans="1:20" ht="29" x14ac:dyDescent="0.3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 s="9">
        <f t="shared" si="228"/>
        <v>41863.116053240738</v>
      </c>
      <c r="K3695">
        <v>1402627627</v>
      </c>
      <c r="L3695" s="12">
        <f t="shared" si="229"/>
        <v>41803.116053240738</v>
      </c>
      <c r="M3695" t="b">
        <v>0</v>
      </c>
      <c r="N3695">
        <v>2</v>
      </c>
      <c r="O3695" t="b">
        <v>0</v>
      </c>
      <c r="P3695" t="s">
        <v>8273</v>
      </c>
      <c r="Q3695" s="10">
        <f t="shared" si="230"/>
        <v>0.03</v>
      </c>
      <c r="R3695">
        <f t="shared" si="231"/>
        <v>7.5</v>
      </c>
      <c r="S3695" t="s">
        <v>8323</v>
      </c>
      <c r="T3695" t="s">
        <v>8325</v>
      </c>
    </row>
    <row r="3696" spans="1:20" ht="72.5" x14ac:dyDescent="0.3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 s="9">
        <f t="shared" si="228"/>
        <v>42549.403877314813</v>
      </c>
      <c r="K3696">
        <v>1463218895</v>
      </c>
      <c r="L3696" s="12">
        <f t="shared" si="229"/>
        <v>42504.403877314813</v>
      </c>
      <c r="M3696" t="b">
        <v>0</v>
      </c>
      <c r="N3696">
        <v>96</v>
      </c>
      <c r="O3696" t="b">
        <v>0</v>
      </c>
      <c r="P3696" t="s">
        <v>8273</v>
      </c>
      <c r="Q3696" s="10">
        <f t="shared" si="230"/>
        <v>25.584</v>
      </c>
      <c r="R3696">
        <f t="shared" si="231"/>
        <v>133.25</v>
      </c>
      <c r="S3696" t="s">
        <v>8323</v>
      </c>
      <c r="T3696" t="s">
        <v>8325</v>
      </c>
    </row>
    <row r="3697" spans="1:20" ht="43.5" x14ac:dyDescent="0.3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 s="9">
        <f t="shared" si="228"/>
        <v>42808.723634259266</v>
      </c>
      <c r="K3697">
        <v>1486923722</v>
      </c>
      <c r="L3697" s="12">
        <f t="shared" si="229"/>
        <v>42778.765300925923</v>
      </c>
      <c r="M3697" t="b">
        <v>0</v>
      </c>
      <c r="N3697">
        <v>4</v>
      </c>
      <c r="O3697" t="b">
        <v>0</v>
      </c>
      <c r="P3697" t="s">
        <v>8273</v>
      </c>
      <c r="Q3697" s="10">
        <f t="shared" si="230"/>
        <v>0.106</v>
      </c>
      <c r="R3697">
        <f t="shared" si="231"/>
        <v>13.25</v>
      </c>
      <c r="S3697" t="s">
        <v>8323</v>
      </c>
      <c r="T3697" t="s">
        <v>8325</v>
      </c>
    </row>
    <row r="3698" spans="1:20" ht="43.5" x14ac:dyDescent="0.3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 s="9">
        <f t="shared" si="228"/>
        <v>42186.028310185182</v>
      </c>
      <c r="K3698">
        <v>1433292046</v>
      </c>
      <c r="L3698" s="12">
        <f t="shared" si="229"/>
        <v>42158.028310185182</v>
      </c>
      <c r="M3698" t="b">
        <v>0</v>
      </c>
      <c r="N3698">
        <v>10</v>
      </c>
      <c r="O3698" t="b">
        <v>0</v>
      </c>
      <c r="P3698" t="s">
        <v>8273</v>
      </c>
      <c r="Q3698" s="10">
        <f t="shared" si="230"/>
        <v>0.52</v>
      </c>
      <c r="R3698">
        <f t="shared" si="231"/>
        <v>26</v>
      </c>
      <c r="S3698" t="s">
        <v>8323</v>
      </c>
      <c r="T3698" t="s">
        <v>8325</v>
      </c>
    </row>
    <row r="3699" spans="1:20" ht="43.5" x14ac:dyDescent="0.3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 s="9">
        <f t="shared" si="228"/>
        <v>41589.596620370372</v>
      </c>
      <c r="K3699">
        <v>1381583948</v>
      </c>
      <c r="L3699" s="12">
        <f t="shared" si="229"/>
        <v>41559.5549537037</v>
      </c>
      <c r="M3699" t="b">
        <v>0</v>
      </c>
      <c r="N3699">
        <v>4</v>
      </c>
      <c r="O3699" t="b">
        <v>0</v>
      </c>
      <c r="P3699" t="s">
        <v>8278</v>
      </c>
      <c r="Q3699" s="10">
        <f t="shared" si="230"/>
        <v>0.33999999999999997</v>
      </c>
      <c r="R3699">
        <f t="shared" si="231"/>
        <v>42.5</v>
      </c>
      <c r="S3699" t="s">
        <v>8329</v>
      </c>
      <c r="T3699" t="s">
        <v>8332</v>
      </c>
    </row>
    <row r="3700" spans="1:20" ht="43.5" x14ac:dyDescent="0.3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 s="9">
        <f t="shared" si="228"/>
        <v>42372.080289351856</v>
      </c>
      <c r="K3700">
        <v>1449194137</v>
      </c>
      <c r="L3700" s="12">
        <f t="shared" si="229"/>
        <v>42342.080289351856</v>
      </c>
      <c r="M3700" t="b">
        <v>0</v>
      </c>
      <c r="N3700">
        <v>3</v>
      </c>
      <c r="O3700" t="b">
        <v>0</v>
      </c>
      <c r="P3700" t="s">
        <v>8278</v>
      </c>
      <c r="Q3700" s="10">
        <f t="shared" si="230"/>
        <v>0.30199999999999999</v>
      </c>
      <c r="R3700">
        <f t="shared" si="231"/>
        <v>50.333333333333336</v>
      </c>
      <c r="S3700" t="s">
        <v>8329</v>
      </c>
      <c r="T3700" t="s">
        <v>8332</v>
      </c>
    </row>
    <row r="3701" spans="1:20" ht="58" x14ac:dyDescent="0.3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 s="9">
        <f t="shared" si="228"/>
        <v>42776.096585648149</v>
      </c>
      <c r="K3701">
        <v>1484101145</v>
      </c>
      <c r="L3701" s="12">
        <f t="shared" si="229"/>
        <v>42746.096585648149</v>
      </c>
      <c r="M3701" t="b">
        <v>0</v>
      </c>
      <c r="N3701">
        <v>31</v>
      </c>
      <c r="O3701" t="b">
        <v>0</v>
      </c>
      <c r="P3701" t="s">
        <v>8273</v>
      </c>
      <c r="Q3701" s="10">
        <f t="shared" si="230"/>
        <v>2.3220000000000001</v>
      </c>
      <c r="R3701">
        <f t="shared" si="231"/>
        <v>37.451612903225808</v>
      </c>
      <c r="S3701" t="s">
        <v>8323</v>
      </c>
      <c r="T3701" t="s">
        <v>8325</v>
      </c>
    </row>
    <row r="3702" spans="1:20" ht="43.5" x14ac:dyDescent="0.3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 s="9">
        <f t="shared" si="228"/>
        <v>42478.583333333328</v>
      </c>
      <c r="K3702">
        <v>1458050450</v>
      </c>
      <c r="L3702" s="12">
        <f t="shared" si="229"/>
        <v>42444.583912037036</v>
      </c>
      <c r="M3702" t="b">
        <v>0</v>
      </c>
      <c r="N3702">
        <v>96</v>
      </c>
      <c r="O3702" t="b">
        <v>0</v>
      </c>
      <c r="P3702" t="s">
        <v>8273</v>
      </c>
      <c r="Q3702" s="10">
        <f t="shared" si="230"/>
        <v>13.325999999999999</v>
      </c>
      <c r="R3702">
        <f t="shared" si="231"/>
        <v>69.40625</v>
      </c>
      <c r="S3702" t="s">
        <v>8323</v>
      </c>
      <c r="T3702" t="s">
        <v>8325</v>
      </c>
    </row>
    <row r="3703" spans="1:20" x14ac:dyDescent="0.3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 s="9">
        <f t="shared" si="228"/>
        <v>42525.653611111105</v>
      </c>
      <c r="K3703">
        <v>1461166872</v>
      </c>
      <c r="L3703" s="12">
        <f t="shared" si="229"/>
        <v>42480.653611111105</v>
      </c>
      <c r="M3703" t="b">
        <v>0</v>
      </c>
      <c r="N3703">
        <v>121</v>
      </c>
      <c r="O3703" t="b">
        <v>0</v>
      </c>
      <c r="P3703" t="s">
        <v>8273</v>
      </c>
      <c r="Q3703" s="10">
        <f t="shared" si="230"/>
        <v>38.39</v>
      </c>
      <c r="R3703">
        <f t="shared" si="231"/>
        <v>158.63636363636363</v>
      </c>
      <c r="S3703" t="s">
        <v>8323</v>
      </c>
      <c r="T3703" t="s">
        <v>8325</v>
      </c>
    </row>
    <row r="3704" spans="1:20" ht="58" x14ac:dyDescent="0.3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 s="9">
        <f t="shared" si="228"/>
        <v>42120.872210648144</v>
      </c>
      <c r="K3704">
        <v>1424901359</v>
      </c>
      <c r="L3704" s="12">
        <f t="shared" si="229"/>
        <v>42060.913877314815</v>
      </c>
      <c r="M3704" t="b">
        <v>0</v>
      </c>
      <c r="N3704">
        <v>17</v>
      </c>
      <c r="O3704" t="b">
        <v>0</v>
      </c>
      <c r="P3704" t="s">
        <v>8273</v>
      </c>
      <c r="Q3704" s="10">
        <f t="shared" si="230"/>
        <v>1.722</v>
      </c>
      <c r="R3704">
        <f t="shared" si="231"/>
        <v>50.647058823529413</v>
      </c>
      <c r="S3704" t="s">
        <v>8323</v>
      </c>
      <c r="T3704" t="s">
        <v>8325</v>
      </c>
    </row>
    <row r="3705" spans="1:20" ht="43.5" x14ac:dyDescent="0.3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 s="9">
        <f t="shared" si="228"/>
        <v>42023.174363425926</v>
      </c>
      <c r="K3705">
        <v>1419048665</v>
      </c>
      <c r="L3705" s="12">
        <f t="shared" si="229"/>
        <v>41993.174363425926</v>
      </c>
      <c r="M3705" t="b">
        <v>0</v>
      </c>
      <c r="N3705">
        <v>171</v>
      </c>
      <c r="O3705" t="b">
        <v>0</v>
      </c>
      <c r="P3705" t="s">
        <v>8273</v>
      </c>
      <c r="Q3705" s="10">
        <f t="shared" si="230"/>
        <v>38.86</v>
      </c>
      <c r="R3705">
        <f t="shared" si="231"/>
        <v>113.62573099415205</v>
      </c>
      <c r="S3705" t="s">
        <v>8323</v>
      </c>
      <c r="T3705" t="s">
        <v>8325</v>
      </c>
    </row>
    <row r="3706" spans="1:20" ht="43.5" x14ac:dyDescent="0.3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 s="9">
        <f t="shared" si="228"/>
        <v>42454.707824074074</v>
      </c>
      <c r="K3706">
        <v>1456336756</v>
      </c>
      <c r="L3706" s="12">
        <f t="shared" si="229"/>
        <v>42424.749490740738</v>
      </c>
      <c r="M3706" t="b">
        <v>0</v>
      </c>
      <c r="N3706">
        <v>3</v>
      </c>
      <c r="O3706" t="b">
        <v>0</v>
      </c>
      <c r="P3706" t="s">
        <v>8273</v>
      </c>
      <c r="Q3706" s="10">
        <f t="shared" si="230"/>
        <v>0.55999999999999994</v>
      </c>
      <c r="R3706">
        <f t="shared" si="231"/>
        <v>93.333333333333329</v>
      </c>
      <c r="S3706" t="s">
        <v>8323</v>
      </c>
      <c r="T3706" t="s">
        <v>8325</v>
      </c>
    </row>
    <row r="3707" spans="1:20" ht="43.5" x14ac:dyDescent="0.3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 s="9">
        <f t="shared" si="228"/>
        <v>41813.294560185182</v>
      </c>
      <c r="K3707">
        <v>1400051050</v>
      </c>
      <c r="L3707" s="12">
        <f t="shared" si="229"/>
        <v>41773.294560185182</v>
      </c>
      <c r="M3707" t="b">
        <v>0</v>
      </c>
      <c r="N3707">
        <v>41</v>
      </c>
      <c r="O3707" t="b">
        <v>0</v>
      </c>
      <c r="P3707" t="s">
        <v>8273</v>
      </c>
      <c r="Q3707" s="10">
        <f t="shared" si="230"/>
        <v>13.22</v>
      </c>
      <c r="R3707">
        <f t="shared" si="231"/>
        <v>161.21951219512195</v>
      </c>
      <c r="S3707" t="s">
        <v>8323</v>
      </c>
      <c r="T3707" t="s">
        <v>8325</v>
      </c>
    </row>
    <row r="3708" spans="1:20" ht="58" x14ac:dyDescent="0.3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 s="9">
        <f t="shared" si="228"/>
        <v>42540.604699074072</v>
      </c>
      <c r="K3708">
        <v>1463754646</v>
      </c>
      <c r="L3708" s="12">
        <f t="shared" si="229"/>
        <v>42510.604699074072</v>
      </c>
      <c r="M3708" t="b">
        <v>0</v>
      </c>
      <c r="N3708">
        <v>101</v>
      </c>
      <c r="O3708" t="b">
        <v>0</v>
      </c>
      <c r="P3708" t="s">
        <v>8273</v>
      </c>
      <c r="Q3708" s="10">
        <f t="shared" si="230"/>
        <v>13.13</v>
      </c>
      <c r="R3708">
        <f t="shared" si="231"/>
        <v>65</v>
      </c>
      <c r="S3708" t="s">
        <v>8323</v>
      </c>
      <c r="T3708" t="s">
        <v>8325</v>
      </c>
    </row>
    <row r="3709" spans="1:20" ht="58" x14ac:dyDescent="0.3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 s="9">
        <f t="shared" si="228"/>
        <v>41853.659525462965</v>
      </c>
      <c r="K3709">
        <v>1401810583</v>
      </c>
      <c r="L3709" s="12">
        <f t="shared" si="229"/>
        <v>41793.659525462965</v>
      </c>
      <c r="M3709" t="b">
        <v>0</v>
      </c>
      <c r="N3709">
        <v>1</v>
      </c>
      <c r="O3709" t="b">
        <v>0</v>
      </c>
      <c r="P3709" t="s">
        <v>8282</v>
      </c>
      <c r="Q3709" s="10">
        <f t="shared" si="230"/>
        <v>0.82000000000000006</v>
      </c>
      <c r="R3709">
        <f t="shared" si="231"/>
        <v>410</v>
      </c>
      <c r="S3709" t="s">
        <v>8337</v>
      </c>
      <c r="T3709" t="s">
        <v>8338</v>
      </c>
    </row>
    <row r="3710" spans="1:20" ht="43.5" x14ac:dyDescent="0.3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 s="9">
        <f t="shared" si="228"/>
        <v>41250.933124999996</v>
      </c>
      <c r="K3710">
        <v>1352327022</v>
      </c>
      <c r="L3710" s="12">
        <f t="shared" si="229"/>
        <v>41220.933124999996</v>
      </c>
      <c r="M3710" t="b">
        <v>0</v>
      </c>
      <c r="N3710">
        <v>11</v>
      </c>
      <c r="O3710" t="b">
        <v>0</v>
      </c>
      <c r="P3710" t="s">
        <v>8282</v>
      </c>
      <c r="Q3710" s="10">
        <f t="shared" si="230"/>
        <v>0.51</v>
      </c>
      <c r="R3710">
        <f t="shared" si="231"/>
        <v>23.181818181818183</v>
      </c>
      <c r="S3710" t="s">
        <v>8337</v>
      </c>
      <c r="T3710" t="s">
        <v>8338</v>
      </c>
    </row>
    <row r="3711" spans="1:20" ht="29" x14ac:dyDescent="0.3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 s="9">
        <f t="shared" si="228"/>
        <v>42537.71025462963</v>
      </c>
      <c r="K3711">
        <v>1463504566</v>
      </c>
      <c r="L3711" s="12">
        <f t="shared" si="229"/>
        <v>42507.71025462963</v>
      </c>
      <c r="M3711" t="b">
        <v>0</v>
      </c>
      <c r="N3711">
        <v>2</v>
      </c>
      <c r="O3711" t="b">
        <v>0</v>
      </c>
      <c r="P3711" t="s">
        <v>8284</v>
      </c>
      <c r="Q3711" s="10">
        <f t="shared" si="230"/>
        <v>0.15</v>
      </c>
      <c r="R3711">
        <f t="shared" si="231"/>
        <v>37.5</v>
      </c>
      <c r="S3711" t="s">
        <v>8340</v>
      </c>
      <c r="T3711" t="s">
        <v>8341</v>
      </c>
    </row>
    <row r="3712" spans="1:20" ht="43.5" x14ac:dyDescent="0.3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 s="9">
        <f t="shared" si="228"/>
        <v>41818.806875000002</v>
      </c>
      <c r="K3712">
        <v>1400786514</v>
      </c>
      <c r="L3712" s="12">
        <f t="shared" si="229"/>
        <v>41781.806875000002</v>
      </c>
      <c r="M3712" t="b">
        <v>0</v>
      </c>
      <c r="N3712">
        <v>85</v>
      </c>
      <c r="O3712" t="b">
        <v>0</v>
      </c>
      <c r="P3712" t="s">
        <v>8284</v>
      </c>
      <c r="Q3712" s="10">
        <f t="shared" si="230"/>
        <v>11.75</v>
      </c>
      <c r="R3712">
        <f t="shared" si="231"/>
        <v>69.117647058823536</v>
      </c>
      <c r="S3712" t="s">
        <v>8340</v>
      </c>
      <c r="T3712" t="s">
        <v>8341</v>
      </c>
    </row>
    <row r="3713" spans="1:20" ht="29" x14ac:dyDescent="0.3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 s="9">
        <f t="shared" si="228"/>
        <v>42064.339363425926</v>
      </c>
      <c r="K3713">
        <v>1422605321</v>
      </c>
      <c r="L3713" s="12">
        <f t="shared" si="229"/>
        <v>42034.339363425926</v>
      </c>
      <c r="M3713" t="b">
        <v>0</v>
      </c>
      <c r="N3713">
        <v>3</v>
      </c>
      <c r="O3713" t="b">
        <v>0</v>
      </c>
      <c r="P3713" t="s">
        <v>8284</v>
      </c>
      <c r="Q3713" s="10">
        <f t="shared" si="230"/>
        <v>8.0000000000000002E-3</v>
      </c>
      <c r="R3713">
        <f t="shared" si="231"/>
        <v>1.3333333333333333</v>
      </c>
      <c r="S3713" t="s">
        <v>8340</v>
      </c>
      <c r="T3713" t="s">
        <v>8341</v>
      </c>
    </row>
    <row r="3714" spans="1:20" ht="43.5" x14ac:dyDescent="0.3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 s="9">
        <f t="shared" ref="J3714:J3777" si="232">(((I3714/60)/60)/24)+DATE(1970,1,1)</f>
        <v>41750.041666666664</v>
      </c>
      <c r="K3714">
        <v>1395089981</v>
      </c>
      <c r="L3714" s="12">
        <f t="shared" ref="L3714:L3777" si="233">(((K3714/60)/60)/24)+DATE(1970,1,1)</f>
        <v>41715.874780092592</v>
      </c>
      <c r="M3714" t="b">
        <v>0</v>
      </c>
      <c r="N3714">
        <v>40</v>
      </c>
      <c r="O3714" t="b">
        <v>0</v>
      </c>
      <c r="P3714" t="s">
        <v>8286</v>
      </c>
      <c r="Q3714" s="10">
        <f t="shared" ref="Q3714:Q3777" si="234">(E3714/D3714)*100</f>
        <v>3.8739999999999997</v>
      </c>
      <c r="R3714">
        <f t="shared" ref="R3714:R3777" si="235">E3714/N3714</f>
        <v>48.424999999999997</v>
      </c>
      <c r="S3714" t="s">
        <v>8329</v>
      </c>
      <c r="T3714" t="s">
        <v>8344</v>
      </c>
    </row>
    <row r="3715" spans="1:20" ht="43.5" x14ac:dyDescent="0.3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 s="9">
        <f t="shared" si="232"/>
        <v>42037.788680555561</v>
      </c>
      <c r="K3715">
        <v>1420311342</v>
      </c>
      <c r="L3715" s="12">
        <f t="shared" si="233"/>
        <v>42007.788680555561</v>
      </c>
      <c r="M3715" t="b">
        <v>0</v>
      </c>
      <c r="N3715">
        <v>0</v>
      </c>
      <c r="O3715" t="b">
        <v>0</v>
      </c>
      <c r="P3715" t="s">
        <v>8286</v>
      </c>
      <c r="Q3715" s="10">
        <f t="shared" si="234"/>
        <v>0</v>
      </c>
      <c r="R3715" t="e">
        <f t="shared" si="235"/>
        <v>#DIV/0!</v>
      </c>
      <c r="S3715" t="s">
        <v>8329</v>
      </c>
      <c r="T3715" t="s">
        <v>8344</v>
      </c>
    </row>
    <row r="3716" spans="1:20" ht="29" x14ac:dyDescent="0.3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 s="9">
        <f t="shared" si="232"/>
        <v>42417.503229166665</v>
      </c>
      <c r="K3716">
        <v>1453118679</v>
      </c>
      <c r="L3716" s="12">
        <f t="shared" si="233"/>
        <v>42387.503229166665</v>
      </c>
      <c r="M3716" t="b">
        <v>0</v>
      </c>
      <c r="N3716">
        <v>45</v>
      </c>
      <c r="O3716" t="b">
        <v>0</v>
      </c>
      <c r="P3716" t="s">
        <v>8273</v>
      </c>
      <c r="Q3716" s="10">
        <f t="shared" si="234"/>
        <v>11.514000000000001</v>
      </c>
      <c r="R3716">
        <f t="shared" si="235"/>
        <v>127.93333333333334</v>
      </c>
      <c r="S3716" t="s">
        <v>8323</v>
      </c>
      <c r="T3716" t="s">
        <v>8325</v>
      </c>
    </row>
    <row r="3717" spans="1:20" ht="43.5" x14ac:dyDescent="0.3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 s="9">
        <f t="shared" si="232"/>
        <v>42656.633703703701</v>
      </c>
      <c r="K3717">
        <v>1473779552</v>
      </c>
      <c r="L3717" s="12">
        <f t="shared" si="233"/>
        <v>42626.633703703701</v>
      </c>
      <c r="M3717" t="b">
        <v>0</v>
      </c>
      <c r="N3717">
        <v>90</v>
      </c>
      <c r="O3717" t="b">
        <v>0</v>
      </c>
      <c r="P3717" t="s">
        <v>8273</v>
      </c>
      <c r="Q3717" s="10">
        <f t="shared" si="234"/>
        <v>9.84</v>
      </c>
      <c r="R3717">
        <f t="shared" si="235"/>
        <v>54.666666666666664</v>
      </c>
      <c r="S3717" t="s">
        <v>8323</v>
      </c>
      <c r="T3717" t="s">
        <v>8325</v>
      </c>
    </row>
    <row r="3718" spans="1:20" ht="43.5" x14ac:dyDescent="0.3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 s="9">
        <f t="shared" si="232"/>
        <v>41975.263252314813</v>
      </c>
      <c r="K3718">
        <v>1414041545</v>
      </c>
      <c r="L3718" s="12">
        <f t="shared" si="233"/>
        <v>41935.221585648149</v>
      </c>
      <c r="M3718" t="b">
        <v>0</v>
      </c>
      <c r="N3718">
        <v>9</v>
      </c>
      <c r="O3718" t="b">
        <v>0</v>
      </c>
      <c r="P3718" t="s">
        <v>8273</v>
      </c>
      <c r="Q3718" s="10">
        <f t="shared" si="234"/>
        <v>0.81600000000000006</v>
      </c>
      <c r="R3718">
        <f t="shared" si="235"/>
        <v>45.333333333333336</v>
      </c>
      <c r="S3718" t="s">
        <v>8323</v>
      </c>
      <c r="T3718" t="s">
        <v>8325</v>
      </c>
    </row>
    <row r="3719" spans="1:20" ht="43.5" x14ac:dyDescent="0.3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 s="9">
        <f t="shared" si="232"/>
        <v>42797.577303240745</v>
      </c>
      <c r="K3719">
        <v>1485957079</v>
      </c>
      <c r="L3719" s="12">
        <f t="shared" si="233"/>
        <v>42767.577303240745</v>
      </c>
      <c r="M3719" t="b">
        <v>0</v>
      </c>
      <c r="N3719">
        <v>140</v>
      </c>
      <c r="O3719" t="b">
        <v>0</v>
      </c>
      <c r="P3719" t="s">
        <v>8273</v>
      </c>
      <c r="Q3719" s="10">
        <f t="shared" si="234"/>
        <v>49.381999999999998</v>
      </c>
      <c r="R3719">
        <f t="shared" si="235"/>
        <v>176.36428571428573</v>
      </c>
      <c r="S3719" t="s">
        <v>8323</v>
      </c>
      <c r="T3719" t="s">
        <v>8325</v>
      </c>
    </row>
    <row r="3720" spans="1:20" ht="29" x14ac:dyDescent="0.3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 s="9">
        <f t="shared" si="232"/>
        <v>41981.688831018517</v>
      </c>
      <c r="K3720">
        <v>1414164715</v>
      </c>
      <c r="L3720" s="12">
        <f t="shared" si="233"/>
        <v>41936.647164351853</v>
      </c>
      <c r="M3720" t="b">
        <v>0</v>
      </c>
      <c r="N3720">
        <v>37</v>
      </c>
      <c r="O3720" t="b">
        <v>0</v>
      </c>
      <c r="P3720" t="s">
        <v>8273</v>
      </c>
      <c r="Q3720" s="10">
        <f t="shared" si="234"/>
        <v>6.6339999999999995</v>
      </c>
      <c r="R3720">
        <f t="shared" si="235"/>
        <v>89.648648648648646</v>
      </c>
      <c r="S3720" t="s">
        <v>8323</v>
      </c>
      <c r="T3720" t="s">
        <v>8325</v>
      </c>
    </row>
    <row r="3721" spans="1:20" ht="43.5" x14ac:dyDescent="0.3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 s="9">
        <f t="shared" si="232"/>
        <v>42202.816423611104</v>
      </c>
      <c r="K3721">
        <v>1434569739</v>
      </c>
      <c r="L3721" s="12">
        <f t="shared" si="233"/>
        <v>42172.816423611104</v>
      </c>
      <c r="M3721" t="b">
        <v>0</v>
      </c>
      <c r="N3721">
        <v>1</v>
      </c>
      <c r="O3721" t="b">
        <v>0</v>
      </c>
      <c r="P3721" t="s">
        <v>8273</v>
      </c>
      <c r="Q3721" s="10">
        <f t="shared" si="234"/>
        <v>0.2</v>
      </c>
      <c r="R3721">
        <f t="shared" si="235"/>
        <v>100</v>
      </c>
      <c r="S3721" t="s">
        <v>8323</v>
      </c>
      <c r="T3721" t="s">
        <v>8325</v>
      </c>
    </row>
    <row r="3722" spans="1:20" ht="58" x14ac:dyDescent="0.3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 s="9">
        <f t="shared" si="232"/>
        <v>42601.165972222225</v>
      </c>
      <c r="K3722">
        <v>1466512683</v>
      </c>
      <c r="L3722" s="12">
        <f t="shared" si="233"/>
        <v>42542.526423611111</v>
      </c>
      <c r="M3722" t="b">
        <v>0</v>
      </c>
      <c r="N3722">
        <v>323</v>
      </c>
      <c r="O3722" t="b">
        <v>0</v>
      </c>
      <c r="P3722" t="s">
        <v>8273</v>
      </c>
      <c r="Q3722" s="10">
        <f t="shared" si="234"/>
        <v>102.298</v>
      </c>
      <c r="R3722">
        <f t="shared" si="235"/>
        <v>158.35603715170279</v>
      </c>
      <c r="S3722" t="s">
        <v>8323</v>
      </c>
      <c r="T3722" t="s">
        <v>8325</v>
      </c>
    </row>
    <row r="3723" spans="1:20" ht="43.5" x14ac:dyDescent="0.3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 s="9">
        <f t="shared" si="232"/>
        <v>42329.967812499999</v>
      </c>
      <c r="K3723">
        <v>1445552019</v>
      </c>
      <c r="L3723" s="12">
        <f t="shared" si="233"/>
        <v>42299.926145833335</v>
      </c>
      <c r="M3723" t="b">
        <v>0</v>
      </c>
      <c r="N3723">
        <v>0</v>
      </c>
      <c r="O3723" t="b">
        <v>0</v>
      </c>
      <c r="P3723" t="s">
        <v>8287</v>
      </c>
      <c r="Q3723" s="10">
        <f t="shared" si="234"/>
        <v>0</v>
      </c>
      <c r="R3723" t="e">
        <f t="shared" si="235"/>
        <v>#DIV/0!</v>
      </c>
      <c r="S3723" t="s">
        <v>8326</v>
      </c>
      <c r="T3723" t="s">
        <v>8345</v>
      </c>
    </row>
    <row r="3724" spans="1:20" ht="43.5" x14ac:dyDescent="0.3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 s="9">
        <f t="shared" si="232"/>
        <v>41408.871678240743</v>
      </c>
      <c r="K3724">
        <v>1367355313</v>
      </c>
      <c r="L3724" s="12">
        <f t="shared" si="233"/>
        <v>41394.871678240743</v>
      </c>
      <c r="M3724" t="b">
        <v>1</v>
      </c>
      <c r="N3724">
        <v>20242</v>
      </c>
      <c r="O3724" t="b">
        <v>1</v>
      </c>
      <c r="P3724" t="s">
        <v>8288</v>
      </c>
      <c r="Q3724" s="10">
        <f t="shared" si="234"/>
        <v>1181.6142199999999</v>
      </c>
      <c r="R3724">
        <f t="shared" si="235"/>
        <v>29.187190495010373</v>
      </c>
      <c r="S3724" t="s">
        <v>8326</v>
      </c>
      <c r="T3724" t="s">
        <v>8346</v>
      </c>
    </row>
    <row r="3725" spans="1:20" ht="43.5" x14ac:dyDescent="0.3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 s="9">
        <f t="shared" si="232"/>
        <v>41481.708333333336</v>
      </c>
      <c r="K3725">
        <v>1373408699</v>
      </c>
      <c r="L3725" s="12">
        <f t="shared" si="233"/>
        <v>41464.934016203704</v>
      </c>
      <c r="M3725" t="b">
        <v>1</v>
      </c>
      <c r="N3725">
        <v>635</v>
      </c>
      <c r="O3725" t="b">
        <v>1</v>
      </c>
      <c r="P3725" t="s">
        <v>8288</v>
      </c>
      <c r="Q3725" s="10">
        <f t="shared" si="234"/>
        <v>117.04040000000001</v>
      </c>
      <c r="R3725">
        <f t="shared" si="235"/>
        <v>92.157795275590544</v>
      </c>
      <c r="S3725" t="s">
        <v>8326</v>
      </c>
      <c r="T3725" t="s">
        <v>8346</v>
      </c>
    </row>
    <row r="3726" spans="1:20" ht="43.5" x14ac:dyDescent="0.3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 s="9">
        <f t="shared" si="232"/>
        <v>42249.950729166667</v>
      </c>
      <c r="K3726">
        <v>1438642143</v>
      </c>
      <c r="L3726" s="12">
        <f t="shared" si="233"/>
        <v>42219.950729166667</v>
      </c>
      <c r="M3726" t="b">
        <v>0</v>
      </c>
      <c r="N3726">
        <v>181</v>
      </c>
      <c r="O3726" t="b">
        <v>1</v>
      </c>
      <c r="P3726" t="s">
        <v>8285</v>
      </c>
      <c r="Q3726" s="10">
        <f t="shared" si="234"/>
        <v>129.94800000000001</v>
      </c>
      <c r="R3726">
        <f t="shared" si="235"/>
        <v>358.97237569060775</v>
      </c>
      <c r="S3726" t="s">
        <v>8342</v>
      </c>
      <c r="T3726" t="s">
        <v>8343</v>
      </c>
    </row>
    <row r="3727" spans="1:20" ht="43.5" x14ac:dyDescent="0.3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 s="9">
        <f t="shared" si="232"/>
        <v>42090.821701388893</v>
      </c>
      <c r="K3727">
        <v>1423600995</v>
      </c>
      <c r="L3727" s="12">
        <f t="shared" si="233"/>
        <v>42045.86336805555</v>
      </c>
      <c r="M3727" t="b">
        <v>1</v>
      </c>
      <c r="N3727">
        <v>15</v>
      </c>
      <c r="O3727" t="b">
        <v>0</v>
      </c>
      <c r="P3727" t="s">
        <v>8285</v>
      </c>
      <c r="Q3727" s="10">
        <f t="shared" si="234"/>
        <v>1.9900000000000002</v>
      </c>
      <c r="R3727">
        <f t="shared" si="235"/>
        <v>66.333333333333329</v>
      </c>
      <c r="S3727" t="s">
        <v>8342</v>
      </c>
      <c r="T3727" t="s">
        <v>8343</v>
      </c>
    </row>
    <row r="3728" spans="1:20" ht="43.5" x14ac:dyDescent="0.3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 s="9">
        <f t="shared" si="232"/>
        <v>42371.685428240744</v>
      </c>
      <c r="K3728">
        <v>1447864021</v>
      </c>
      <c r="L3728" s="12">
        <f t="shared" si="233"/>
        <v>42326.685428240744</v>
      </c>
      <c r="M3728" t="b">
        <v>0</v>
      </c>
      <c r="N3728">
        <v>2</v>
      </c>
      <c r="O3728" t="b">
        <v>0</v>
      </c>
      <c r="P3728" t="s">
        <v>8294</v>
      </c>
      <c r="Q3728" s="10">
        <f t="shared" si="234"/>
        <v>0.1</v>
      </c>
      <c r="R3728">
        <f t="shared" si="235"/>
        <v>25</v>
      </c>
      <c r="S3728" t="s">
        <v>8323</v>
      </c>
      <c r="T3728" t="s">
        <v>8352</v>
      </c>
    </row>
    <row r="3729" spans="1:20" ht="43.5" x14ac:dyDescent="0.3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 s="9">
        <f t="shared" si="232"/>
        <v>42544.671099537038</v>
      </c>
      <c r="K3729">
        <v>1464105983</v>
      </c>
      <c r="L3729" s="12">
        <f t="shared" si="233"/>
        <v>42514.671099537038</v>
      </c>
      <c r="M3729" t="b">
        <v>0</v>
      </c>
      <c r="N3729">
        <v>99</v>
      </c>
      <c r="O3729" t="b">
        <v>0</v>
      </c>
      <c r="P3729" t="s">
        <v>8294</v>
      </c>
      <c r="Q3729" s="10">
        <f t="shared" si="234"/>
        <v>42.76</v>
      </c>
      <c r="R3729">
        <f t="shared" si="235"/>
        <v>215.95959595959596</v>
      </c>
      <c r="S3729" t="s">
        <v>8323</v>
      </c>
      <c r="T3729" t="s">
        <v>8352</v>
      </c>
    </row>
    <row r="3730" spans="1:20" ht="43.5" x14ac:dyDescent="0.3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 s="9">
        <f t="shared" si="232"/>
        <v>41830.423043981478</v>
      </c>
      <c r="K3730">
        <v>1402394951</v>
      </c>
      <c r="L3730" s="12">
        <f t="shared" si="233"/>
        <v>41800.423043981478</v>
      </c>
      <c r="M3730" t="b">
        <v>1</v>
      </c>
      <c r="N3730">
        <v>943</v>
      </c>
      <c r="O3730" t="b">
        <v>1</v>
      </c>
      <c r="P3730" t="s">
        <v>8295</v>
      </c>
      <c r="Q3730" s="10">
        <f t="shared" si="234"/>
        <v>106.00260000000002</v>
      </c>
      <c r="R3730">
        <f t="shared" si="235"/>
        <v>56.204984093319197</v>
      </c>
      <c r="S3730" t="s">
        <v>8323</v>
      </c>
      <c r="T3730" t="s">
        <v>8353</v>
      </c>
    </row>
    <row r="3731" spans="1:20" ht="43.5" x14ac:dyDescent="0.3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 s="9">
        <f t="shared" si="232"/>
        <v>42681.462233796294</v>
      </c>
      <c r="K3731">
        <v>1475921137</v>
      </c>
      <c r="L3731" s="12">
        <f t="shared" si="233"/>
        <v>42651.420567129629</v>
      </c>
      <c r="M3731" t="b">
        <v>1</v>
      </c>
      <c r="N3731">
        <v>834</v>
      </c>
      <c r="O3731" t="b">
        <v>1</v>
      </c>
      <c r="P3731" t="s">
        <v>8295</v>
      </c>
      <c r="Q3731" s="10">
        <f t="shared" si="234"/>
        <v>212.44399999999999</v>
      </c>
      <c r="R3731">
        <f t="shared" si="235"/>
        <v>127.36450839328538</v>
      </c>
      <c r="S3731" t="s">
        <v>8323</v>
      </c>
      <c r="T3731" t="s">
        <v>8353</v>
      </c>
    </row>
    <row r="3732" spans="1:20" ht="29" x14ac:dyDescent="0.3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 s="9">
        <f t="shared" si="232"/>
        <v>42441.208333333328</v>
      </c>
      <c r="K3732">
        <v>1453730176</v>
      </c>
      <c r="L3732" s="12">
        <f t="shared" si="233"/>
        <v>42394.580740740741</v>
      </c>
      <c r="M3732" t="b">
        <v>1</v>
      </c>
      <c r="N3732">
        <v>415</v>
      </c>
      <c r="O3732" t="b">
        <v>1</v>
      </c>
      <c r="P3732" t="s">
        <v>8295</v>
      </c>
      <c r="Q3732" s="10">
        <f t="shared" si="234"/>
        <v>698.94800000000009</v>
      </c>
      <c r="R3732">
        <f t="shared" si="235"/>
        <v>842.10602409638557</v>
      </c>
      <c r="S3732" t="s">
        <v>8323</v>
      </c>
      <c r="T3732" t="s">
        <v>8353</v>
      </c>
    </row>
    <row r="3733" spans="1:20" ht="29" x14ac:dyDescent="0.3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 s="9">
        <f t="shared" si="232"/>
        <v>42707.628645833334</v>
      </c>
      <c r="K3733">
        <v>1478095515</v>
      </c>
      <c r="L3733" s="12">
        <f t="shared" si="233"/>
        <v>42676.586979166663</v>
      </c>
      <c r="M3733" t="b">
        <v>1</v>
      </c>
      <c r="N3733">
        <v>510</v>
      </c>
      <c r="O3733" t="b">
        <v>1</v>
      </c>
      <c r="P3733" t="s">
        <v>8295</v>
      </c>
      <c r="Q3733" s="10">
        <f t="shared" si="234"/>
        <v>284.96600000000001</v>
      </c>
      <c r="R3733">
        <f t="shared" si="235"/>
        <v>279.37843137254902</v>
      </c>
      <c r="S3733" t="s">
        <v>8323</v>
      </c>
      <c r="T3733" t="s">
        <v>8353</v>
      </c>
    </row>
    <row r="3734" spans="1:20" ht="43.5" x14ac:dyDescent="0.3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 s="9">
        <f t="shared" si="232"/>
        <v>42357.332638888889</v>
      </c>
      <c r="K3734">
        <v>1446527540</v>
      </c>
      <c r="L3734" s="12">
        <f t="shared" si="233"/>
        <v>42311.216898148152</v>
      </c>
      <c r="M3734" t="b">
        <v>1</v>
      </c>
      <c r="N3734">
        <v>821</v>
      </c>
      <c r="O3734" t="b">
        <v>1</v>
      </c>
      <c r="P3734" t="s">
        <v>8295</v>
      </c>
      <c r="Q3734" s="10">
        <f t="shared" si="234"/>
        <v>402.33</v>
      </c>
      <c r="R3734">
        <f t="shared" si="235"/>
        <v>245.02436053593178</v>
      </c>
      <c r="S3734" t="s">
        <v>8323</v>
      </c>
      <c r="T3734" t="s">
        <v>8353</v>
      </c>
    </row>
    <row r="3735" spans="1:20" ht="43.5" x14ac:dyDescent="0.3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 s="9">
        <f t="shared" si="232"/>
        <v>41072.291666666664</v>
      </c>
      <c r="K3735">
        <v>1336627492</v>
      </c>
      <c r="L3735" s="12">
        <f t="shared" si="233"/>
        <v>41039.225601851853</v>
      </c>
      <c r="M3735" t="b">
        <v>1</v>
      </c>
      <c r="N3735">
        <v>388</v>
      </c>
      <c r="O3735" t="b">
        <v>1</v>
      </c>
      <c r="P3735" t="s">
        <v>8295</v>
      </c>
      <c r="Q3735" s="10">
        <f t="shared" si="234"/>
        <v>1026.8451399999999</v>
      </c>
      <c r="R3735">
        <f t="shared" si="235"/>
        <v>1323.2540463917526</v>
      </c>
      <c r="S3735" t="s">
        <v>8323</v>
      </c>
      <c r="T3735" t="s">
        <v>8353</v>
      </c>
    </row>
    <row r="3736" spans="1:20" ht="29" x14ac:dyDescent="0.3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 s="9">
        <f t="shared" si="232"/>
        <v>42463.500717592593</v>
      </c>
      <c r="K3736">
        <v>1456232462</v>
      </c>
      <c r="L3736" s="12">
        <f t="shared" si="233"/>
        <v>42423.542384259257</v>
      </c>
      <c r="M3736" t="b">
        <v>1</v>
      </c>
      <c r="N3736">
        <v>1945</v>
      </c>
      <c r="O3736" t="b">
        <v>1</v>
      </c>
      <c r="P3736" t="s">
        <v>8295</v>
      </c>
      <c r="Q3736" s="10">
        <f t="shared" si="234"/>
        <v>354.82402000000002</v>
      </c>
      <c r="R3736">
        <f t="shared" si="235"/>
        <v>91.214401028277635</v>
      </c>
      <c r="S3736" t="s">
        <v>8323</v>
      </c>
      <c r="T3736" t="s">
        <v>8353</v>
      </c>
    </row>
    <row r="3737" spans="1:20" ht="43.5" x14ac:dyDescent="0.3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 s="9">
        <f t="shared" si="232"/>
        <v>42758.71230324074</v>
      </c>
      <c r="K3737">
        <v>1482599143</v>
      </c>
      <c r="L3737" s="12">
        <f t="shared" si="233"/>
        <v>42728.71230324074</v>
      </c>
      <c r="M3737" t="b">
        <v>1</v>
      </c>
      <c r="N3737">
        <v>1375</v>
      </c>
      <c r="O3737" t="b">
        <v>1</v>
      </c>
      <c r="P3737" t="s">
        <v>8295</v>
      </c>
      <c r="Q3737" s="10">
        <f t="shared" si="234"/>
        <v>216.79422000000002</v>
      </c>
      <c r="R3737">
        <f t="shared" si="235"/>
        <v>78.834261818181815</v>
      </c>
      <c r="S3737" t="s">
        <v>8323</v>
      </c>
      <c r="T3737" t="s">
        <v>8353</v>
      </c>
    </row>
    <row r="3738" spans="1:20" ht="43.5" x14ac:dyDescent="0.3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 s="9">
        <f t="shared" si="232"/>
        <v>41830.604895833334</v>
      </c>
      <c r="K3738">
        <v>1402410663</v>
      </c>
      <c r="L3738" s="12">
        <f t="shared" si="233"/>
        <v>41800.604895833334</v>
      </c>
      <c r="M3738" t="b">
        <v>1</v>
      </c>
      <c r="N3738">
        <v>354</v>
      </c>
      <c r="O3738" t="b">
        <v>1</v>
      </c>
      <c r="P3738" t="s">
        <v>8295</v>
      </c>
      <c r="Q3738" s="10">
        <f t="shared" si="234"/>
        <v>234.42048</v>
      </c>
      <c r="R3738">
        <f t="shared" si="235"/>
        <v>331.10237288135596</v>
      </c>
      <c r="S3738" t="s">
        <v>8323</v>
      </c>
      <c r="T3738" t="s">
        <v>8353</v>
      </c>
    </row>
    <row r="3739" spans="1:20" ht="58" x14ac:dyDescent="0.3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 s="9">
        <f t="shared" si="232"/>
        <v>41976.542187500003</v>
      </c>
      <c r="K3739">
        <v>1414584045</v>
      </c>
      <c r="L3739" s="12">
        <f t="shared" si="233"/>
        <v>41941.500520833331</v>
      </c>
      <c r="M3739" t="b">
        <v>1</v>
      </c>
      <c r="N3739">
        <v>303</v>
      </c>
      <c r="O3739" t="b">
        <v>1</v>
      </c>
      <c r="P3739" t="s">
        <v>8295</v>
      </c>
      <c r="Q3739" s="10">
        <f t="shared" si="234"/>
        <v>247.84</v>
      </c>
      <c r="R3739">
        <f t="shared" si="235"/>
        <v>408.97689768976898</v>
      </c>
      <c r="S3739" t="s">
        <v>8323</v>
      </c>
      <c r="T3739" t="s">
        <v>8353</v>
      </c>
    </row>
    <row r="3740" spans="1:20" ht="43.5" x14ac:dyDescent="0.3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 s="9">
        <f t="shared" si="232"/>
        <v>42697.365081018521</v>
      </c>
      <c r="K3740">
        <v>1476776743</v>
      </c>
      <c r="L3740" s="12">
        <f t="shared" si="233"/>
        <v>42661.323414351849</v>
      </c>
      <c r="M3740" t="b">
        <v>1</v>
      </c>
      <c r="N3740">
        <v>398</v>
      </c>
      <c r="O3740" t="b">
        <v>1</v>
      </c>
      <c r="P3740" t="s">
        <v>8295</v>
      </c>
      <c r="Q3740" s="10">
        <f t="shared" si="234"/>
        <v>305.15800000000002</v>
      </c>
      <c r="R3740">
        <f t="shared" si="235"/>
        <v>383.3643216080402</v>
      </c>
      <c r="S3740" t="s">
        <v>8323</v>
      </c>
      <c r="T3740" t="s">
        <v>8353</v>
      </c>
    </row>
    <row r="3741" spans="1:20" ht="43.5" x14ac:dyDescent="0.3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 s="9">
        <f t="shared" si="232"/>
        <v>42380.958333333328</v>
      </c>
      <c r="K3741">
        <v>1449650173</v>
      </c>
      <c r="L3741" s="12">
        <f t="shared" si="233"/>
        <v>42347.358483796299</v>
      </c>
      <c r="M3741" t="b">
        <v>1</v>
      </c>
      <c r="N3741">
        <v>971</v>
      </c>
      <c r="O3741" t="b">
        <v>1</v>
      </c>
      <c r="P3741" t="s">
        <v>8295</v>
      </c>
      <c r="Q3741" s="10">
        <f t="shared" si="234"/>
        <v>819.56399999999996</v>
      </c>
      <c r="R3741">
        <f t="shared" si="235"/>
        <v>422.02059732234807</v>
      </c>
      <c r="S3741" t="s">
        <v>8323</v>
      </c>
      <c r="T3741" t="s">
        <v>8353</v>
      </c>
    </row>
    <row r="3742" spans="1:20" ht="43.5" x14ac:dyDescent="0.3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 s="9">
        <f t="shared" si="232"/>
        <v>42013.041666666672</v>
      </c>
      <c r="K3742">
        <v>1417506853</v>
      </c>
      <c r="L3742" s="12">
        <f t="shared" si="233"/>
        <v>41975.329317129625</v>
      </c>
      <c r="M3742" t="b">
        <v>1</v>
      </c>
      <c r="N3742">
        <v>508</v>
      </c>
      <c r="O3742" t="b">
        <v>1</v>
      </c>
      <c r="P3742" t="s">
        <v>8295</v>
      </c>
      <c r="Q3742" s="10">
        <f t="shared" si="234"/>
        <v>120.35</v>
      </c>
      <c r="R3742">
        <f t="shared" si="235"/>
        <v>118.45472440944881</v>
      </c>
      <c r="S3742" t="s">
        <v>8323</v>
      </c>
      <c r="T3742" t="s">
        <v>8353</v>
      </c>
    </row>
    <row r="3743" spans="1:20" x14ac:dyDescent="0.3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 s="9">
        <f t="shared" si="232"/>
        <v>41610.957638888889</v>
      </c>
      <c r="K3743">
        <v>1382963963</v>
      </c>
      <c r="L3743" s="12">
        <f t="shared" si="233"/>
        <v>41575.527349537035</v>
      </c>
      <c r="M3743" t="b">
        <v>0</v>
      </c>
      <c r="N3743">
        <v>742</v>
      </c>
      <c r="O3743" t="b">
        <v>1</v>
      </c>
      <c r="P3743" t="s">
        <v>8295</v>
      </c>
      <c r="Q3743" s="10">
        <f t="shared" si="234"/>
        <v>120.19070000000001</v>
      </c>
      <c r="R3743">
        <f t="shared" si="235"/>
        <v>80.991037735849048</v>
      </c>
      <c r="S3743" t="s">
        <v>8323</v>
      </c>
      <c r="T3743" t="s">
        <v>8353</v>
      </c>
    </row>
    <row r="3744" spans="1:20" ht="43.5" x14ac:dyDescent="0.3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 s="9">
        <f t="shared" si="232"/>
        <v>42420.08394675926</v>
      </c>
      <c r="K3744">
        <v>1452045653</v>
      </c>
      <c r="L3744" s="12">
        <f t="shared" si="233"/>
        <v>42375.08394675926</v>
      </c>
      <c r="M3744" t="b">
        <v>0</v>
      </c>
      <c r="N3744">
        <v>541</v>
      </c>
      <c r="O3744" t="b">
        <v>1</v>
      </c>
      <c r="P3744" t="s">
        <v>8295</v>
      </c>
      <c r="Q3744" s="10">
        <f t="shared" si="234"/>
        <v>353.048</v>
      </c>
      <c r="R3744">
        <f t="shared" si="235"/>
        <v>326.29205175600737</v>
      </c>
      <c r="S3744" t="s">
        <v>8323</v>
      </c>
      <c r="T3744" t="s">
        <v>8353</v>
      </c>
    </row>
    <row r="3745" spans="1:20" ht="43.5" x14ac:dyDescent="0.3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 s="9">
        <f t="shared" si="232"/>
        <v>41381.76090277778</v>
      </c>
      <c r="K3745">
        <v>1363630542</v>
      </c>
      <c r="L3745" s="12">
        <f t="shared" si="233"/>
        <v>41351.76090277778</v>
      </c>
      <c r="M3745" t="b">
        <v>0</v>
      </c>
      <c r="N3745">
        <v>554</v>
      </c>
      <c r="O3745" t="b">
        <v>1</v>
      </c>
      <c r="P3745" t="s">
        <v>8295</v>
      </c>
      <c r="Q3745" s="10">
        <f t="shared" si="234"/>
        <v>153.452</v>
      </c>
      <c r="R3745">
        <f t="shared" si="235"/>
        <v>138.49458483754512</v>
      </c>
      <c r="S3745" t="s">
        <v>8323</v>
      </c>
      <c r="T3745" t="s">
        <v>8353</v>
      </c>
    </row>
    <row r="3746" spans="1:20" ht="58" x14ac:dyDescent="0.3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 s="9">
        <f t="shared" si="232"/>
        <v>42371.972118055557</v>
      </c>
      <c r="K3746">
        <v>1449098391</v>
      </c>
      <c r="L3746" s="12">
        <f t="shared" si="233"/>
        <v>42340.972118055557</v>
      </c>
      <c r="M3746" t="b">
        <v>0</v>
      </c>
      <c r="N3746">
        <v>263</v>
      </c>
      <c r="O3746" t="b">
        <v>1</v>
      </c>
      <c r="P3746" t="s">
        <v>8295</v>
      </c>
      <c r="Q3746" s="10">
        <f t="shared" si="234"/>
        <v>128.40666000000002</v>
      </c>
      <c r="R3746">
        <f t="shared" si="235"/>
        <v>244.11912547528519</v>
      </c>
      <c r="S3746" t="s">
        <v>8323</v>
      </c>
      <c r="T3746" t="s">
        <v>8353</v>
      </c>
    </row>
    <row r="3747" spans="1:20" ht="43.5" x14ac:dyDescent="0.3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 s="9">
        <f t="shared" si="232"/>
        <v>42160.875</v>
      </c>
      <c r="K3747">
        <v>1428541276</v>
      </c>
      <c r="L3747" s="12">
        <f t="shared" si="233"/>
        <v>42103.042546296296</v>
      </c>
      <c r="M3747" t="b">
        <v>0</v>
      </c>
      <c r="N3747">
        <v>188</v>
      </c>
      <c r="O3747" t="b">
        <v>1</v>
      </c>
      <c r="P3747" t="s">
        <v>8295</v>
      </c>
      <c r="Q3747" s="10">
        <f t="shared" si="234"/>
        <v>115.50800000000001</v>
      </c>
      <c r="R3747">
        <f t="shared" si="235"/>
        <v>307.20212765957444</v>
      </c>
      <c r="S3747" t="s">
        <v>8323</v>
      </c>
      <c r="T3747" t="s">
        <v>8353</v>
      </c>
    </row>
    <row r="3748" spans="1:20" ht="43.5" x14ac:dyDescent="0.3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 s="9">
        <f t="shared" si="232"/>
        <v>42746.7424537037</v>
      </c>
      <c r="K3748">
        <v>1481564948</v>
      </c>
      <c r="L3748" s="12">
        <f t="shared" si="233"/>
        <v>42716.7424537037</v>
      </c>
      <c r="M3748" t="b">
        <v>0</v>
      </c>
      <c r="N3748">
        <v>10</v>
      </c>
      <c r="O3748" t="b">
        <v>0</v>
      </c>
      <c r="P3748" t="s">
        <v>8282</v>
      </c>
      <c r="Q3748" s="10">
        <f t="shared" si="234"/>
        <v>0.56800000000000006</v>
      </c>
      <c r="R3748">
        <f t="shared" si="235"/>
        <v>28.4</v>
      </c>
      <c r="S3748" t="s">
        <v>8337</v>
      </c>
      <c r="T3748" t="s">
        <v>8338</v>
      </c>
    </row>
    <row r="3749" spans="1:20" ht="43.5" x14ac:dyDescent="0.3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 s="9">
        <f t="shared" si="232"/>
        <v>41978.771168981482</v>
      </c>
      <c r="K3749">
        <v>1415212229</v>
      </c>
      <c r="L3749" s="12">
        <f t="shared" si="233"/>
        <v>41948.771168981482</v>
      </c>
      <c r="M3749" t="b">
        <v>0</v>
      </c>
      <c r="N3749">
        <v>534</v>
      </c>
      <c r="O3749" t="b">
        <v>0</v>
      </c>
      <c r="P3749" t="s">
        <v>8282</v>
      </c>
      <c r="Q3749" s="10">
        <f t="shared" si="234"/>
        <v>28.405999999999999</v>
      </c>
      <c r="R3749">
        <f t="shared" si="235"/>
        <v>26.59737827715356</v>
      </c>
      <c r="S3749" t="s">
        <v>8337</v>
      </c>
      <c r="T3749" t="s">
        <v>8338</v>
      </c>
    </row>
    <row r="3750" spans="1:20" x14ac:dyDescent="0.3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 s="9">
        <f t="shared" si="232"/>
        <v>42564.284710648149</v>
      </c>
      <c r="K3750">
        <v>1465800599</v>
      </c>
      <c r="L3750" s="12">
        <f t="shared" si="233"/>
        <v>42534.284710648149</v>
      </c>
      <c r="M3750" t="b">
        <v>0</v>
      </c>
      <c r="N3750">
        <v>4</v>
      </c>
      <c r="O3750" t="b">
        <v>0</v>
      </c>
      <c r="P3750" t="s">
        <v>8282</v>
      </c>
      <c r="Q3750" s="10">
        <f t="shared" si="234"/>
        <v>0.80999999999999994</v>
      </c>
      <c r="R3750">
        <f t="shared" si="235"/>
        <v>101.25</v>
      </c>
      <c r="S3750" t="s">
        <v>8337</v>
      </c>
      <c r="T3750" t="s">
        <v>8338</v>
      </c>
    </row>
    <row r="3751" spans="1:20" ht="43.5" x14ac:dyDescent="0.3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 s="9">
        <f t="shared" si="232"/>
        <v>41880.041666666664</v>
      </c>
      <c r="K3751">
        <v>1406847996</v>
      </c>
      <c r="L3751" s="12">
        <f t="shared" si="233"/>
        <v>41851.962916666671</v>
      </c>
      <c r="M3751" t="b">
        <v>1</v>
      </c>
      <c r="N3751">
        <v>614</v>
      </c>
      <c r="O3751" t="b">
        <v>1</v>
      </c>
      <c r="P3751" t="s">
        <v>8279</v>
      </c>
      <c r="Q3751" s="10">
        <f t="shared" si="234"/>
        <v>101.30622</v>
      </c>
      <c r="R3751">
        <f t="shared" si="235"/>
        <v>82.496921824104234</v>
      </c>
      <c r="S3751" t="s">
        <v>8329</v>
      </c>
      <c r="T3751" t="s">
        <v>8333</v>
      </c>
    </row>
    <row r="3752" spans="1:20" ht="43.5" x14ac:dyDescent="0.3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 s="9">
        <f t="shared" si="232"/>
        <v>42738.842245370368</v>
      </c>
      <c r="K3752">
        <v>1480882370</v>
      </c>
      <c r="L3752" s="12">
        <f t="shared" si="233"/>
        <v>42708.842245370368</v>
      </c>
      <c r="M3752" t="b">
        <v>0</v>
      </c>
      <c r="N3752">
        <v>0</v>
      </c>
      <c r="O3752" t="b">
        <v>0</v>
      </c>
      <c r="P3752" t="s">
        <v>8272</v>
      </c>
      <c r="Q3752" s="10">
        <f t="shared" si="234"/>
        <v>0</v>
      </c>
      <c r="R3752" t="e">
        <f t="shared" si="235"/>
        <v>#DIV/0!</v>
      </c>
      <c r="S3752" t="s">
        <v>8323</v>
      </c>
      <c r="T3752" t="s">
        <v>8324</v>
      </c>
    </row>
    <row r="3753" spans="1:20" ht="43.5" x14ac:dyDescent="0.3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 s="9">
        <f t="shared" si="232"/>
        <v>42485.928425925929</v>
      </c>
      <c r="K3753">
        <v>1456442216</v>
      </c>
      <c r="L3753" s="12">
        <f t="shared" si="233"/>
        <v>42425.970092592594</v>
      </c>
      <c r="M3753" t="b">
        <v>0</v>
      </c>
      <c r="N3753">
        <v>14</v>
      </c>
      <c r="O3753" t="b">
        <v>0</v>
      </c>
      <c r="P3753" t="s">
        <v>8272</v>
      </c>
      <c r="Q3753" s="10">
        <f t="shared" si="234"/>
        <v>1.34</v>
      </c>
      <c r="R3753">
        <f t="shared" si="235"/>
        <v>47.857142857142854</v>
      </c>
      <c r="S3753" t="s">
        <v>8323</v>
      </c>
      <c r="T3753" t="s">
        <v>8324</v>
      </c>
    </row>
    <row r="3754" spans="1:20" ht="43.5" x14ac:dyDescent="0.3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 s="9">
        <f t="shared" si="232"/>
        <v>42474.268101851849</v>
      </c>
      <c r="K3754">
        <v>1458023164</v>
      </c>
      <c r="L3754" s="12">
        <f t="shared" si="233"/>
        <v>42444.268101851849</v>
      </c>
      <c r="M3754" t="b">
        <v>0</v>
      </c>
      <c r="N3754">
        <v>0</v>
      </c>
      <c r="O3754" t="b">
        <v>0</v>
      </c>
      <c r="P3754" t="s">
        <v>8272</v>
      </c>
      <c r="Q3754" s="10">
        <f t="shared" si="234"/>
        <v>0</v>
      </c>
      <c r="R3754" t="e">
        <f t="shared" si="235"/>
        <v>#DIV/0!</v>
      </c>
      <c r="S3754" t="s">
        <v>8323</v>
      </c>
      <c r="T3754" t="s">
        <v>8324</v>
      </c>
    </row>
    <row r="3755" spans="1:20" ht="29" x14ac:dyDescent="0.3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 s="9">
        <f t="shared" si="232"/>
        <v>42452.277002314819</v>
      </c>
      <c r="K3755">
        <v>1455262733</v>
      </c>
      <c r="L3755" s="12">
        <f t="shared" si="233"/>
        <v>42412.318668981476</v>
      </c>
      <c r="M3755" t="b">
        <v>0</v>
      </c>
      <c r="N3755">
        <v>1</v>
      </c>
      <c r="O3755" t="b">
        <v>0</v>
      </c>
      <c r="P3755" t="s">
        <v>8284</v>
      </c>
      <c r="Q3755" s="10">
        <f t="shared" si="234"/>
        <v>2E-3</v>
      </c>
      <c r="R3755">
        <f t="shared" si="235"/>
        <v>1</v>
      </c>
      <c r="S3755" t="s">
        <v>8340</v>
      </c>
      <c r="T3755" t="s">
        <v>8341</v>
      </c>
    </row>
    <row r="3756" spans="1:20" ht="43.5" x14ac:dyDescent="0.3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 s="9">
        <f t="shared" si="232"/>
        <v>42138.997361111105</v>
      </c>
      <c r="K3756">
        <v>1426463772</v>
      </c>
      <c r="L3756" s="12">
        <f t="shared" si="233"/>
        <v>42078.997361111105</v>
      </c>
      <c r="M3756" t="b">
        <v>0</v>
      </c>
      <c r="N3756">
        <v>2</v>
      </c>
      <c r="O3756" t="b">
        <v>0</v>
      </c>
      <c r="P3756" t="s">
        <v>8299</v>
      </c>
      <c r="Q3756" s="10">
        <f t="shared" si="234"/>
        <v>0.15</v>
      </c>
      <c r="R3756">
        <f t="shared" si="235"/>
        <v>37.5</v>
      </c>
      <c r="S3756" t="s">
        <v>8340</v>
      </c>
      <c r="T3756" t="s">
        <v>8357</v>
      </c>
    </row>
    <row r="3757" spans="1:20" ht="43.5" x14ac:dyDescent="0.3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 s="9">
        <f t="shared" si="232"/>
        <v>42368.675381944442</v>
      </c>
      <c r="K3757">
        <v>1448899953</v>
      </c>
      <c r="L3757" s="12">
        <f t="shared" si="233"/>
        <v>42338.675381944442</v>
      </c>
      <c r="M3757" t="b">
        <v>0</v>
      </c>
      <c r="N3757">
        <v>6</v>
      </c>
      <c r="O3757" t="b">
        <v>0</v>
      </c>
      <c r="P3757" t="s">
        <v>8284</v>
      </c>
      <c r="Q3757" s="10">
        <f t="shared" si="234"/>
        <v>2.4340000000000002</v>
      </c>
      <c r="R3757">
        <f t="shared" si="235"/>
        <v>202.83333333333334</v>
      </c>
      <c r="S3757" t="s">
        <v>8340</v>
      </c>
      <c r="T3757" t="s">
        <v>8341</v>
      </c>
    </row>
    <row r="3758" spans="1:20" ht="43.5" x14ac:dyDescent="0.3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 s="9">
        <f t="shared" si="232"/>
        <v>42452.494525462964</v>
      </c>
      <c r="K3758">
        <v>1456145527</v>
      </c>
      <c r="L3758" s="12">
        <f t="shared" si="233"/>
        <v>42422.536192129628</v>
      </c>
      <c r="M3758" t="b">
        <v>0</v>
      </c>
      <c r="N3758">
        <v>1</v>
      </c>
      <c r="O3758" t="b">
        <v>0</v>
      </c>
      <c r="P3758" t="s">
        <v>8284</v>
      </c>
      <c r="Q3758" s="10">
        <f t="shared" si="234"/>
        <v>0.01</v>
      </c>
      <c r="R3758">
        <f t="shared" si="235"/>
        <v>5</v>
      </c>
      <c r="S3758" t="s">
        <v>8340</v>
      </c>
      <c r="T3758" t="s">
        <v>8341</v>
      </c>
    </row>
    <row r="3759" spans="1:20" ht="43.5" x14ac:dyDescent="0.3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 s="9">
        <f t="shared" si="232"/>
        <v>42454.858796296292</v>
      </c>
      <c r="K3759">
        <v>1453757800</v>
      </c>
      <c r="L3759" s="12">
        <f t="shared" si="233"/>
        <v>42394.900462962964</v>
      </c>
      <c r="M3759" t="b">
        <v>0</v>
      </c>
      <c r="N3759">
        <v>30</v>
      </c>
      <c r="O3759" t="b">
        <v>0</v>
      </c>
      <c r="P3759" t="s">
        <v>8284</v>
      </c>
      <c r="Q3759" s="10">
        <f t="shared" si="234"/>
        <v>6.9320000000000004</v>
      </c>
      <c r="R3759">
        <f t="shared" si="235"/>
        <v>115.53333333333333</v>
      </c>
      <c r="S3759" t="s">
        <v>8340</v>
      </c>
      <c r="T3759" t="s">
        <v>8341</v>
      </c>
    </row>
    <row r="3760" spans="1:20" ht="43.5" x14ac:dyDescent="0.3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 s="9">
        <f t="shared" si="232"/>
        <v>42121.654282407413</v>
      </c>
      <c r="K3760">
        <v>1424968930</v>
      </c>
      <c r="L3760" s="12">
        <f t="shared" si="233"/>
        <v>42061.69594907407</v>
      </c>
      <c r="M3760" t="b">
        <v>0</v>
      </c>
      <c r="N3760">
        <v>1</v>
      </c>
      <c r="O3760" t="b">
        <v>0</v>
      </c>
      <c r="P3760" t="s">
        <v>8284</v>
      </c>
      <c r="Q3760" s="10">
        <f t="shared" si="234"/>
        <v>0.02</v>
      </c>
      <c r="R3760">
        <f t="shared" si="235"/>
        <v>10</v>
      </c>
      <c r="S3760" t="s">
        <v>8340</v>
      </c>
      <c r="T3760" t="s">
        <v>8341</v>
      </c>
    </row>
    <row r="3761" spans="1:20" ht="29" x14ac:dyDescent="0.3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 s="9">
        <f t="shared" si="232"/>
        <v>42059.125</v>
      </c>
      <c r="K3761">
        <v>1422067870</v>
      </c>
      <c r="L3761" s="12">
        <f t="shared" si="233"/>
        <v>42028.118865740747</v>
      </c>
      <c r="M3761" t="b">
        <v>0</v>
      </c>
      <c r="N3761">
        <v>14</v>
      </c>
      <c r="O3761" t="b">
        <v>0</v>
      </c>
      <c r="P3761" t="s">
        <v>8284</v>
      </c>
      <c r="Q3761" s="10">
        <f t="shared" si="234"/>
        <v>0.14799999999999999</v>
      </c>
      <c r="R3761">
        <f t="shared" si="235"/>
        <v>5.2857142857142856</v>
      </c>
      <c r="S3761" t="s">
        <v>8340</v>
      </c>
      <c r="T3761" t="s">
        <v>8341</v>
      </c>
    </row>
    <row r="3762" spans="1:20" ht="43.5" x14ac:dyDescent="0.3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 s="9">
        <f t="shared" si="232"/>
        <v>42647.165972222225</v>
      </c>
      <c r="K3762">
        <v>1472528141</v>
      </c>
      <c r="L3762" s="12">
        <f t="shared" si="233"/>
        <v>42612.149780092594</v>
      </c>
      <c r="M3762" t="b">
        <v>1</v>
      </c>
      <c r="N3762">
        <v>308</v>
      </c>
      <c r="O3762" t="b">
        <v>1</v>
      </c>
      <c r="P3762" t="s">
        <v>8303</v>
      </c>
      <c r="Q3762" s="10">
        <f t="shared" si="234"/>
        <v>101.60599999999999</v>
      </c>
      <c r="R3762">
        <f t="shared" si="235"/>
        <v>164.94480519480518</v>
      </c>
      <c r="S3762" t="s">
        <v>8321</v>
      </c>
      <c r="T3762" t="s">
        <v>8361</v>
      </c>
    </row>
    <row r="3763" spans="1:20" ht="58" x14ac:dyDescent="0.3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 s="9">
        <f t="shared" si="232"/>
        <v>42104.231180555551</v>
      </c>
      <c r="K3763">
        <v>1423463574</v>
      </c>
      <c r="L3763" s="12">
        <f t="shared" si="233"/>
        <v>42044.272847222222</v>
      </c>
      <c r="M3763" t="b">
        <v>0</v>
      </c>
      <c r="N3763">
        <v>119</v>
      </c>
      <c r="O3763" t="b">
        <v>1</v>
      </c>
      <c r="P3763" t="s">
        <v>8295</v>
      </c>
      <c r="Q3763" s="10">
        <f t="shared" si="234"/>
        <v>107.538</v>
      </c>
      <c r="R3763">
        <f t="shared" si="235"/>
        <v>451.84033613445376</v>
      </c>
      <c r="S3763" t="s">
        <v>8323</v>
      </c>
      <c r="T3763" t="s">
        <v>8353</v>
      </c>
    </row>
    <row r="3764" spans="1:20" ht="43.5" x14ac:dyDescent="0.3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 s="9">
        <f t="shared" si="232"/>
        <v>41891.675034722226</v>
      </c>
      <c r="K3764">
        <v>1405095123</v>
      </c>
      <c r="L3764" s="12">
        <f t="shared" si="233"/>
        <v>41831.675034722226</v>
      </c>
      <c r="M3764" t="b">
        <v>0</v>
      </c>
      <c r="N3764">
        <v>1</v>
      </c>
      <c r="O3764" t="b">
        <v>0</v>
      </c>
      <c r="P3764" t="s">
        <v>8271</v>
      </c>
      <c r="Q3764" s="10">
        <f t="shared" si="234"/>
        <v>0.04</v>
      </c>
      <c r="R3764">
        <f t="shared" si="235"/>
        <v>20</v>
      </c>
      <c r="S3764" t="s">
        <v>8321</v>
      </c>
      <c r="T3764" t="s">
        <v>8322</v>
      </c>
    </row>
    <row r="3765" spans="1:20" ht="29" x14ac:dyDescent="0.3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 s="9">
        <f t="shared" si="232"/>
        <v>42097.944618055553</v>
      </c>
      <c r="K3765">
        <v>1422920415</v>
      </c>
      <c r="L3765" s="12">
        <f t="shared" si="233"/>
        <v>42037.986284722225</v>
      </c>
      <c r="M3765" t="b">
        <v>0</v>
      </c>
      <c r="N3765">
        <v>0</v>
      </c>
      <c r="O3765" t="b">
        <v>0</v>
      </c>
      <c r="P3765" t="s">
        <v>8271</v>
      </c>
      <c r="Q3765" s="10">
        <f t="shared" si="234"/>
        <v>0</v>
      </c>
      <c r="R3765" t="e">
        <f t="shared" si="235"/>
        <v>#DIV/0!</v>
      </c>
      <c r="S3765" t="s">
        <v>8321</v>
      </c>
      <c r="T3765" t="s">
        <v>8322</v>
      </c>
    </row>
    <row r="3766" spans="1:20" ht="58" x14ac:dyDescent="0.3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 s="9">
        <f t="shared" si="232"/>
        <v>42148.139583333337</v>
      </c>
      <c r="K3766">
        <v>1429845660</v>
      </c>
      <c r="L3766" s="12">
        <f t="shared" si="233"/>
        <v>42118.139583333337</v>
      </c>
      <c r="M3766" t="b">
        <v>0</v>
      </c>
      <c r="N3766">
        <v>0</v>
      </c>
      <c r="O3766" t="b">
        <v>0</v>
      </c>
      <c r="P3766" t="s">
        <v>8303</v>
      </c>
      <c r="Q3766" s="10">
        <f t="shared" si="234"/>
        <v>0</v>
      </c>
      <c r="R3766" t="e">
        <f t="shared" si="235"/>
        <v>#DIV/0!</v>
      </c>
      <c r="S3766" t="s">
        <v>8321</v>
      </c>
      <c r="T3766" t="s">
        <v>8361</v>
      </c>
    </row>
    <row r="3767" spans="1:20" ht="58" x14ac:dyDescent="0.3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 s="9">
        <f t="shared" si="232"/>
        <v>41917.802928240737</v>
      </c>
      <c r="K3767">
        <v>1408648573</v>
      </c>
      <c r="L3767" s="12">
        <f t="shared" si="233"/>
        <v>41872.802928240737</v>
      </c>
      <c r="M3767" t="b">
        <v>0</v>
      </c>
      <c r="N3767">
        <v>58</v>
      </c>
      <c r="O3767" t="b">
        <v>0</v>
      </c>
      <c r="P3767" t="s">
        <v>8303</v>
      </c>
      <c r="Q3767" s="10">
        <f t="shared" si="234"/>
        <v>2.1919999999999997</v>
      </c>
      <c r="R3767">
        <f t="shared" si="235"/>
        <v>18.896551724137932</v>
      </c>
      <c r="S3767" t="s">
        <v>8321</v>
      </c>
      <c r="T3767" t="s">
        <v>8361</v>
      </c>
    </row>
    <row r="3768" spans="1:20" ht="43.5" x14ac:dyDescent="0.3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 s="9">
        <f t="shared" si="232"/>
        <v>41806.184027777781</v>
      </c>
      <c r="K3768">
        <v>1400474329</v>
      </c>
      <c r="L3768" s="12">
        <f t="shared" si="233"/>
        <v>41778.193622685183</v>
      </c>
      <c r="M3768" t="b">
        <v>0</v>
      </c>
      <c r="N3768">
        <v>433</v>
      </c>
      <c r="O3768" t="b">
        <v>1</v>
      </c>
      <c r="P3768" t="s">
        <v>8303</v>
      </c>
      <c r="Q3768" s="10">
        <f t="shared" si="234"/>
        <v>103.029</v>
      </c>
      <c r="R3768">
        <f t="shared" si="235"/>
        <v>118.97113163972287</v>
      </c>
      <c r="S3768" t="s">
        <v>8321</v>
      </c>
      <c r="T3768" t="s">
        <v>8361</v>
      </c>
    </row>
    <row r="3769" spans="1:20" ht="43.5" x14ac:dyDescent="0.3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 s="9">
        <f t="shared" si="232"/>
        <v>42152.665972222225</v>
      </c>
      <c r="K3769">
        <v>1430237094</v>
      </c>
      <c r="L3769" s="12">
        <f t="shared" si="233"/>
        <v>42122.670069444444</v>
      </c>
      <c r="M3769" t="b">
        <v>0</v>
      </c>
      <c r="N3769">
        <v>2</v>
      </c>
      <c r="O3769" t="b">
        <v>0</v>
      </c>
      <c r="P3769" t="s">
        <v>8303</v>
      </c>
      <c r="Q3769" s="10">
        <f t="shared" si="234"/>
        <v>0.15</v>
      </c>
      <c r="R3769">
        <f t="shared" si="235"/>
        <v>37.5</v>
      </c>
      <c r="S3769" t="s">
        <v>8321</v>
      </c>
      <c r="T3769" t="s">
        <v>8361</v>
      </c>
    </row>
    <row r="3770" spans="1:20" ht="43.5" x14ac:dyDescent="0.3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 s="9">
        <f t="shared" si="232"/>
        <v>42463.608923611115</v>
      </c>
      <c r="K3770">
        <v>1457105811</v>
      </c>
      <c r="L3770" s="12">
        <f t="shared" si="233"/>
        <v>42433.650590277779</v>
      </c>
      <c r="M3770" t="b">
        <v>0</v>
      </c>
      <c r="N3770">
        <v>0</v>
      </c>
      <c r="O3770" t="b">
        <v>0</v>
      </c>
      <c r="P3770" t="s">
        <v>8303</v>
      </c>
      <c r="Q3770" s="10">
        <f t="shared" si="234"/>
        <v>0</v>
      </c>
      <c r="R3770" t="e">
        <f t="shared" si="235"/>
        <v>#DIV/0!</v>
      </c>
      <c r="S3770" t="s">
        <v>8321</v>
      </c>
      <c r="T3770" t="s">
        <v>8361</v>
      </c>
    </row>
    <row r="3771" spans="1:20" x14ac:dyDescent="0.3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 s="9">
        <f t="shared" si="232"/>
        <v>42122.638819444444</v>
      </c>
      <c r="K3771">
        <v>1425053994</v>
      </c>
      <c r="L3771" s="12">
        <f t="shared" si="233"/>
        <v>42062.680486111116</v>
      </c>
      <c r="M3771" t="b">
        <v>0</v>
      </c>
      <c r="N3771">
        <v>2</v>
      </c>
      <c r="O3771" t="b">
        <v>0</v>
      </c>
      <c r="P3771" t="s">
        <v>8303</v>
      </c>
      <c r="Q3771" s="10">
        <f t="shared" si="234"/>
        <v>5.1999999999999998E-2</v>
      </c>
      <c r="R3771">
        <f t="shared" si="235"/>
        <v>13</v>
      </c>
      <c r="S3771" t="s">
        <v>8321</v>
      </c>
      <c r="T3771" t="s">
        <v>8361</v>
      </c>
    </row>
    <row r="3772" spans="1:20" ht="43.5" x14ac:dyDescent="0.3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 s="9">
        <f t="shared" si="232"/>
        <v>42819.189583333333</v>
      </c>
      <c r="K3772">
        <v>1487485760</v>
      </c>
      <c r="L3772" s="12">
        <f t="shared" si="233"/>
        <v>42785.270370370374</v>
      </c>
      <c r="M3772" t="b">
        <v>0</v>
      </c>
      <c r="N3772">
        <v>6</v>
      </c>
      <c r="O3772" t="b">
        <v>0</v>
      </c>
      <c r="P3772" t="s">
        <v>8271</v>
      </c>
      <c r="Q3772" s="10">
        <f t="shared" si="234"/>
        <v>5.4</v>
      </c>
      <c r="R3772">
        <f t="shared" si="235"/>
        <v>450</v>
      </c>
      <c r="S3772" t="s">
        <v>8321</v>
      </c>
      <c r="T3772" t="s">
        <v>8322</v>
      </c>
    </row>
    <row r="3773" spans="1:20" ht="43.5" x14ac:dyDescent="0.3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 s="9">
        <f t="shared" si="232"/>
        <v>42841.640810185185</v>
      </c>
      <c r="K3773">
        <v>1488471766</v>
      </c>
      <c r="L3773" s="12">
        <f t="shared" si="233"/>
        <v>42796.682476851856</v>
      </c>
      <c r="M3773" t="b">
        <v>0</v>
      </c>
      <c r="N3773">
        <v>12</v>
      </c>
      <c r="O3773" t="b">
        <v>0</v>
      </c>
      <c r="P3773" t="s">
        <v>8271</v>
      </c>
      <c r="Q3773" s="10">
        <f t="shared" si="234"/>
        <v>10.5</v>
      </c>
      <c r="R3773">
        <f t="shared" si="235"/>
        <v>437.5</v>
      </c>
      <c r="S3773" t="s">
        <v>8321</v>
      </c>
      <c r="T3773" t="s">
        <v>8322</v>
      </c>
    </row>
    <row r="3774" spans="1:20" ht="58" x14ac:dyDescent="0.3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 s="9">
        <f t="shared" si="232"/>
        <v>42490.231944444444</v>
      </c>
      <c r="K3774">
        <v>1459410101</v>
      </c>
      <c r="L3774" s="12">
        <f t="shared" si="233"/>
        <v>42460.320613425924</v>
      </c>
      <c r="M3774" t="b">
        <v>0</v>
      </c>
      <c r="N3774">
        <v>1</v>
      </c>
      <c r="O3774" t="b">
        <v>0</v>
      </c>
      <c r="P3774" t="s">
        <v>8305</v>
      </c>
      <c r="Q3774" s="10">
        <f t="shared" si="234"/>
        <v>2E-3</v>
      </c>
      <c r="R3774">
        <f t="shared" si="235"/>
        <v>1</v>
      </c>
      <c r="S3774" t="s">
        <v>8321</v>
      </c>
      <c r="T3774" t="s">
        <v>8363</v>
      </c>
    </row>
    <row r="3775" spans="1:20" ht="58" x14ac:dyDescent="0.3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 s="9">
        <f t="shared" si="232"/>
        <v>41821.25</v>
      </c>
      <c r="K3775">
        <v>1400600840</v>
      </c>
      <c r="L3775" s="12">
        <f t="shared" si="233"/>
        <v>41779.657870370371</v>
      </c>
      <c r="M3775" t="b">
        <v>0</v>
      </c>
      <c r="N3775">
        <v>84</v>
      </c>
      <c r="O3775" t="b">
        <v>0</v>
      </c>
      <c r="P3775" t="s">
        <v>8271</v>
      </c>
      <c r="Q3775" s="10">
        <f t="shared" si="234"/>
        <v>21.55</v>
      </c>
      <c r="R3775">
        <f t="shared" si="235"/>
        <v>128.27380952380952</v>
      </c>
      <c r="S3775" t="s">
        <v>8321</v>
      </c>
      <c r="T3775" t="s">
        <v>8322</v>
      </c>
    </row>
    <row r="3776" spans="1:20" ht="43.5" x14ac:dyDescent="0.3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 s="9">
        <f t="shared" si="232"/>
        <v>42137.864722222221</v>
      </c>
      <c r="K3776">
        <v>1428957912</v>
      </c>
      <c r="L3776" s="12">
        <f t="shared" si="233"/>
        <v>42107.864722222221</v>
      </c>
      <c r="M3776" t="b">
        <v>0</v>
      </c>
      <c r="N3776">
        <v>1</v>
      </c>
      <c r="O3776" t="b">
        <v>0</v>
      </c>
      <c r="P3776" t="s">
        <v>8271</v>
      </c>
      <c r="Q3776" s="10">
        <f t="shared" si="234"/>
        <v>6.0000000000000001E-3</v>
      </c>
      <c r="R3776">
        <f t="shared" si="235"/>
        <v>3</v>
      </c>
      <c r="S3776" t="s">
        <v>8321</v>
      </c>
      <c r="T3776" t="s">
        <v>8322</v>
      </c>
    </row>
    <row r="3777" spans="1:20" ht="43.5" x14ac:dyDescent="0.3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 s="9">
        <f t="shared" si="232"/>
        <v>41803.166666666664</v>
      </c>
      <c r="K3777">
        <v>1399909127</v>
      </c>
      <c r="L3777" s="12">
        <f t="shared" si="233"/>
        <v>41771.651932870373</v>
      </c>
      <c r="M3777" t="b">
        <v>0</v>
      </c>
      <c r="N3777">
        <v>70</v>
      </c>
      <c r="O3777" t="b">
        <v>0</v>
      </c>
      <c r="P3777" t="s">
        <v>8301</v>
      </c>
      <c r="Q3777" s="10">
        <f t="shared" si="234"/>
        <v>11.52156862745098</v>
      </c>
      <c r="R3777">
        <f t="shared" si="235"/>
        <v>83.942857142857136</v>
      </c>
      <c r="S3777" t="s">
        <v>8323</v>
      </c>
      <c r="T3777" t="s">
        <v>8359</v>
      </c>
    </row>
    <row r="3778" spans="1:20" ht="29" x14ac:dyDescent="0.3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 s="9">
        <f t="shared" ref="J3778:J3841" si="236">(((I3778/60)/60)/24)+DATE(1970,1,1)</f>
        <v>42193.583599537036</v>
      </c>
      <c r="K3778">
        <v>1433772023</v>
      </c>
      <c r="L3778" s="12">
        <f t="shared" ref="L3778:L3841" si="237">(((K3778/60)/60)/24)+DATE(1970,1,1)</f>
        <v>42163.583599537036</v>
      </c>
      <c r="M3778" t="b">
        <v>1</v>
      </c>
      <c r="N3778">
        <v>885</v>
      </c>
      <c r="O3778" t="b">
        <v>1</v>
      </c>
      <c r="P3778" t="s">
        <v>8285</v>
      </c>
      <c r="Q3778" s="10">
        <f t="shared" ref="Q3778:Q3841" si="238">(E3778/D3778)*100</f>
        <v>166.33076923076925</v>
      </c>
      <c r="R3778">
        <f t="shared" ref="R3778:R3841" si="239">E3778/N3778</f>
        <v>97.731073446327684</v>
      </c>
      <c r="S3778" t="s">
        <v>8342</v>
      </c>
      <c r="T3778" t="s">
        <v>8343</v>
      </c>
    </row>
    <row r="3779" spans="1:20" ht="58" x14ac:dyDescent="0.3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 s="9">
        <f t="shared" si="236"/>
        <v>41643.172974537039</v>
      </c>
      <c r="K3779">
        <v>1386216545</v>
      </c>
      <c r="L3779" s="12">
        <f t="shared" si="237"/>
        <v>41613.172974537039</v>
      </c>
      <c r="M3779" t="b">
        <v>0</v>
      </c>
      <c r="N3779">
        <v>30</v>
      </c>
      <c r="O3779" t="b">
        <v>0</v>
      </c>
      <c r="P3779" t="s">
        <v>8282</v>
      </c>
      <c r="Q3779" s="10">
        <f t="shared" si="238"/>
        <v>6.3092592592592585</v>
      </c>
      <c r="R3779">
        <f t="shared" si="239"/>
        <v>113.56666666666666</v>
      </c>
      <c r="S3779" t="s">
        <v>8337</v>
      </c>
      <c r="T3779" t="s">
        <v>8338</v>
      </c>
    </row>
    <row r="3780" spans="1:20" ht="43.5" x14ac:dyDescent="0.3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 s="9">
        <f t="shared" si="236"/>
        <v>41936.166666666664</v>
      </c>
      <c r="K3780">
        <v>1408962270</v>
      </c>
      <c r="L3780" s="12">
        <f t="shared" si="237"/>
        <v>41876.433680555558</v>
      </c>
      <c r="M3780" t="b">
        <v>0</v>
      </c>
      <c r="N3780">
        <v>26</v>
      </c>
      <c r="O3780" t="b">
        <v>0</v>
      </c>
      <c r="P3780" t="s">
        <v>8285</v>
      </c>
      <c r="Q3780" s="10">
        <f t="shared" si="238"/>
        <v>7.407407407407407E-2</v>
      </c>
      <c r="R3780">
        <f t="shared" si="239"/>
        <v>1.5384615384615385</v>
      </c>
      <c r="S3780" t="s">
        <v>8342</v>
      </c>
      <c r="T3780" t="s">
        <v>8343</v>
      </c>
    </row>
    <row r="3781" spans="1:20" ht="58" x14ac:dyDescent="0.3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 s="9">
        <f t="shared" si="236"/>
        <v>41940.916666666664</v>
      </c>
      <c r="K3781">
        <v>1411411564</v>
      </c>
      <c r="L3781" s="12">
        <f t="shared" si="237"/>
        <v>41904.781990740739</v>
      </c>
      <c r="M3781" t="b">
        <v>0</v>
      </c>
      <c r="N3781">
        <v>6</v>
      </c>
      <c r="O3781" t="b">
        <v>0</v>
      </c>
      <c r="P3781" t="s">
        <v>8267</v>
      </c>
      <c r="Q3781" s="10">
        <f t="shared" si="238"/>
        <v>0.27454545454545454</v>
      </c>
      <c r="R3781">
        <f t="shared" si="239"/>
        <v>25.166666666666668</v>
      </c>
      <c r="S3781" t="s">
        <v>8314</v>
      </c>
      <c r="T3781" t="s">
        <v>8317</v>
      </c>
    </row>
    <row r="3782" spans="1:20" ht="43.5" x14ac:dyDescent="0.3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 s="9">
        <f t="shared" si="236"/>
        <v>42289.573993055557</v>
      </c>
      <c r="K3782">
        <v>1440337593</v>
      </c>
      <c r="L3782" s="12">
        <f t="shared" si="237"/>
        <v>42239.573993055557</v>
      </c>
      <c r="M3782" t="b">
        <v>0</v>
      </c>
      <c r="N3782">
        <v>0</v>
      </c>
      <c r="O3782" t="b">
        <v>0</v>
      </c>
      <c r="P3782" t="s">
        <v>8267</v>
      </c>
      <c r="Q3782" s="10">
        <f t="shared" si="238"/>
        <v>0</v>
      </c>
      <c r="R3782" t="e">
        <f t="shared" si="239"/>
        <v>#DIV/0!</v>
      </c>
      <c r="S3782" t="s">
        <v>8314</v>
      </c>
      <c r="T3782" t="s">
        <v>8317</v>
      </c>
    </row>
    <row r="3783" spans="1:20" ht="29" x14ac:dyDescent="0.3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 s="9">
        <f t="shared" si="236"/>
        <v>42489.780844907407</v>
      </c>
      <c r="K3783">
        <v>1459363465</v>
      </c>
      <c r="L3783" s="12">
        <f t="shared" si="237"/>
        <v>42459.780844907407</v>
      </c>
      <c r="M3783" t="b">
        <v>1</v>
      </c>
      <c r="N3783">
        <v>325</v>
      </c>
      <c r="O3783" t="b">
        <v>1</v>
      </c>
      <c r="P3783" t="s">
        <v>8269</v>
      </c>
      <c r="Q3783" s="10">
        <f t="shared" si="238"/>
        <v>100.36639999999998</v>
      </c>
      <c r="R3783">
        <f t="shared" si="239"/>
        <v>169.85083076923075</v>
      </c>
      <c r="S3783" t="s">
        <v>8314</v>
      </c>
      <c r="T3783" t="s">
        <v>8319</v>
      </c>
    </row>
    <row r="3784" spans="1:20" ht="43.5" x14ac:dyDescent="0.3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 s="9">
        <f t="shared" si="236"/>
        <v>40810.710104166668</v>
      </c>
      <c r="K3784">
        <v>1311699753</v>
      </c>
      <c r="L3784" s="12">
        <f t="shared" si="237"/>
        <v>40750.710104166668</v>
      </c>
      <c r="M3784" t="b">
        <v>0</v>
      </c>
      <c r="N3784">
        <v>11</v>
      </c>
      <c r="O3784" t="b">
        <v>0</v>
      </c>
      <c r="P3784" t="s">
        <v>8270</v>
      </c>
      <c r="Q3784" s="10">
        <f t="shared" si="238"/>
        <v>2.2727272727272729</v>
      </c>
      <c r="R3784">
        <f t="shared" si="239"/>
        <v>113.63636363636364</v>
      </c>
      <c r="S3784" t="s">
        <v>8314</v>
      </c>
      <c r="T3784" t="s">
        <v>8320</v>
      </c>
    </row>
    <row r="3785" spans="1:20" ht="58" x14ac:dyDescent="0.3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 s="9">
        <f t="shared" si="236"/>
        <v>41748.680312500001</v>
      </c>
      <c r="K3785">
        <v>1394039979</v>
      </c>
      <c r="L3785" s="12">
        <f t="shared" si="237"/>
        <v>41703.721979166665</v>
      </c>
      <c r="M3785" t="b">
        <v>0</v>
      </c>
      <c r="N3785">
        <v>170</v>
      </c>
      <c r="O3785" t="b">
        <v>0</v>
      </c>
      <c r="P3785" t="s">
        <v>8270</v>
      </c>
      <c r="Q3785" s="10">
        <f t="shared" si="238"/>
        <v>11.892727272727273</v>
      </c>
      <c r="R3785">
        <f t="shared" si="239"/>
        <v>38.476470588235294</v>
      </c>
      <c r="S3785" t="s">
        <v>8314</v>
      </c>
      <c r="T3785" t="s">
        <v>8320</v>
      </c>
    </row>
    <row r="3786" spans="1:20" ht="43.5" x14ac:dyDescent="0.3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 s="9">
        <f t="shared" si="236"/>
        <v>42786.192916666667</v>
      </c>
      <c r="K3786">
        <v>1482381468</v>
      </c>
      <c r="L3786" s="12">
        <f t="shared" si="237"/>
        <v>42726.192916666667</v>
      </c>
      <c r="M3786" t="b">
        <v>0</v>
      </c>
      <c r="N3786">
        <v>4</v>
      </c>
      <c r="O3786" t="b">
        <v>0</v>
      </c>
      <c r="P3786" t="s">
        <v>8273</v>
      </c>
      <c r="Q3786" s="10">
        <f t="shared" si="238"/>
        <v>0.87454545454545463</v>
      </c>
      <c r="R3786">
        <f t="shared" si="239"/>
        <v>120.25</v>
      </c>
      <c r="S3786" t="s">
        <v>8323</v>
      </c>
      <c r="T3786" t="s">
        <v>8325</v>
      </c>
    </row>
    <row r="3787" spans="1:20" ht="43.5" x14ac:dyDescent="0.3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 s="9">
        <f t="shared" si="236"/>
        <v>42167.833333333328</v>
      </c>
      <c r="K3787">
        <v>1431406916</v>
      </c>
      <c r="L3787" s="12">
        <f t="shared" si="237"/>
        <v>42136.209675925929</v>
      </c>
      <c r="M3787" t="b">
        <v>1</v>
      </c>
      <c r="N3787">
        <v>1637</v>
      </c>
      <c r="O3787" t="b">
        <v>1</v>
      </c>
      <c r="P3787" t="s">
        <v>8295</v>
      </c>
      <c r="Q3787" s="10">
        <f t="shared" si="238"/>
        <v>382.12909090909091</v>
      </c>
      <c r="R3787">
        <f t="shared" si="239"/>
        <v>128.38790470372632</v>
      </c>
      <c r="S3787" t="s">
        <v>8323</v>
      </c>
      <c r="T3787" t="s">
        <v>8353</v>
      </c>
    </row>
    <row r="3788" spans="1:20" ht="58" x14ac:dyDescent="0.3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 s="9">
        <f t="shared" si="236"/>
        <v>42148.346435185187</v>
      </c>
      <c r="K3788">
        <v>1429863532</v>
      </c>
      <c r="L3788" s="12">
        <f t="shared" si="237"/>
        <v>42118.346435185187</v>
      </c>
      <c r="M3788" t="b">
        <v>0</v>
      </c>
      <c r="N3788">
        <v>19</v>
      </c>
      <c r="O3788" t="b">
        <v>0</v>
      </c>
      <c r="P3788" t="s">
        <v>8305</v>
      </c>
      <c r="Q3788" s="10">
        <f t="shared" si="238"/>
        <v>12.327272727272726</v>
      </c>
      <c r="R3788">
        <f t="shared" si="239"/>
        <v>356.84210526315792</v>
      </c>
      <c r="S3788" t="s">
        <v>8321</v>
      </c>
      <c r="T3788" t="s">
        <v>8363</v>
      </c>
    </row>
    <row r="3789" spans="1:20" ht="43.5" x14ac:dyDescent="0.3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 s="9">
        <f t="shared" si="236"/>
        <v>42808.585127314815</v>
      </c>
      <c r="K3789">
        <v>1485874955</v>
      </c>
      <c r="L3789" s="12">
        <f t="shared" si="237"/>
        <v>42766.626793981486</v>
      </c>
      <c r="M3789" t="b">
        <v>0</v>
      </c>
      <c r="N3789">
        <v>188</v>
      </c>
      <c r="O3789" t="b">
        <v>0</v>
      </c>
      <c r="P3789" t="s">
        <v>8273</v>
      </c>
      <c r="Q3789" s="10">
        <f t="shared" si="238"/>
        <v>46.100628930817614</v>
      </c>
      <c r="R3789">
        <f t="shared" si="239"/>
        <v>136.46276595744681</v>
      </c>
      <c r="S3789" t="s">
        <v>8323</v>
      </c>
      <c r="T3789" t="s">
        <v>8325</v>
      </c>
    </row>
    <row r="3790" spans="1:20" ht="43.5" x14ac:dyDescent="0.3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 s="9">
        <f t="shared" si="236"/>
        <v>41533.85423611111</v>
      </c>
      <c r="K3790">
        <v>1375475406</v>
      </c>
      <c r="L3790" s="12">
        <f t="shared" si="237"/>
        <v>41488.85423611111</v>
      </c>
      <c r="M3790" t="b">
        <v>0</v>
      </c>
      <c r="N3790">
        <v>83</v>
      </c>
      <c r="O3790" t="b">
        <v>0</v>
      </c>
      <c r="P3790" t="s">
        <v>8282</v>
      </c>
      <c r="Q3790" s="10">
        <f t="shared" si="238"/>
        <v>2.6660714285714282</v>
      </c>
      <c r="R3790">
        <f t="shared" si="239"/>
        <v>17.987951807228917</v>
      </c>
      <c r="S3790" t="s">
        <v>8337</v>
      </c>
      <c r="T3790" t="s">
        <v>8338</v>
      </c>
    </row>
    <row r="3791" spans="1:20" ht="43.5" x14ac:dyDescent="0.3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 s="9">
        <f t="shared" si="236"/>
        <v>42616.695706018523</v>
      </c>
      <c r="K3791">
        <v>1467736909</v>
      </c>
      <c r="L3791" s="12">
        <f t="shared" si="237"/>
        <v>42556.695706018523</v>
      </c>
      <c r="M3791" t="b">
        <v>0</v>
      </c>
      <c r="N3791">
        <v>94</v>
      </c>
      <c r="O3791" t="b">
        <v>0</v>
      </c>
      <c r="P3791" t="s">
        <v>8273</v>
      </c>
      <c r="Q3791" s="10">
        <f t="shared" si="238"/>
        <v>15.485964912280703</v>
      </c>
      <c r="R3791">
        <f t="shared" si="239"/>
        <v>93.90425531914893</v>
      </c>
      <c r="S3791" t="s">
        <v>8323</v>
      </c>
      <c r="T3791" t="s">
        <v>8325</v>
      </c>
    </row>
    <row r="3792" spans="1:20" ht="58" x14ac:dyDescent="0.3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 s="9">
        <f t="shared" si="236"/>
        <v>42327.833553240736</v>
      </c>
      <c r="K3792">
        <v>1445367619</v>
      </c>
      <c r="L3792" s="12">
        <f t="shared" si="237"/>
        <v>42297.791886574079</v>
      </c>
      <c r="M3792" t="b">
        <v>1</v>
      </c>
      <c r="N3792">
        <v>613</v>
      </c>
      <c r="O3792" t="b">
        <v>1</v>
      </c>
      <c r="P3792" t="s">
        <v>8269</v>
      </c>
      <c r="Q3792" s="10">
        <f t="shared" si="238"/>
        <v>108.61819426615318</v>
      </c>
      <c r="R3792">
        <f t="shared" si="239"/>
        <v>103.52394779771615</v>
      </c>
      <c r="S3792" t="s">
        <v>8314</v>
      </c>
      <c r="T3792" t="s">
        <v>8319</v>
      </c>
    </row>
    <row r="3793" spans="1:20" ht="43.5" x14ac:dyDescent="0.3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 s="9">
        <f t="shared" si="236"/>
        <v>42145.335358796292</v>
      </c>
      <c r="K3793">
        <v>1430899375</v>
      </c>
      <c r="L3793" s="12">
        <f t="shared" si="237"/>
        <v>42130.335358796292</v>
      </c>
      <c r="M3793" t="b">
        <v>0</v>
      </c>
      <c r="N3793">
        <v>2</v>
      </c>
      <c r="O3793" t="b">
        <v>0</v>
      </c>
      <c r="P3793" t="s">
        <v>8270</v>
      </c>
      <c r="Q3793" s="10">
        <f t="shared" si="238"/>
        <v>3.3333333333333335E-3</v>
      </c>
      <c r="R3793">
        <f t="shared" si="239"/>
        <v>1</v>
      </c>
      <c r="S3793" t="s">
        <v>8314</v>
      </c>
      <c r="T3793" t="s">
        <v>8320</v>
      </c>
    </row>
    <row r="3794" spans="1:20" ht="29" x14ac:dyDescent="0.3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 s="9">
        <f t="shared" si="236"/>
        <v>41680.93141203704</v>
      </c>
      <c r="K3794">
        <v>1386886874</v>
      </c>
      <c r="L3794" s="12">
        <f t="shared" si="237"/>
        <v>41620.93141203704</v>
      </c>
      <c r="M3794" t="b">
        <v>0</v>
      </c>
      <c r="N3794">
        <v>1</v>
      </c>
      <c r="O3794" t="b">
        <v>0</v>
      </c>
      <c r="P3794" t="s">
        <v>8270</v>
      </c>
      <c r="Q3794" s="10">
        <f t="shared" si="238"/>
        <v>1.6666666666666668E-3</v>
      </c>
      <c r="R3794">
        <f t="shared" si="239"/>
        <v>1</v>
      </c>
      <c r="S3794" t="s">
        <v>8314</v>
      </c>
      <c r="T3794" t="s">
        <v>8320</v>
      </c>
    </row>
    <row r="3795" spans="1:20" ht="43.5" x14ac:dyDescent="0.3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 s="9">
        <f t="shared" si="236"/>
        <v>42294.667997685188</v>
      </c>
      <c r="K3795">
        <v>1441209715</v>
      </c>
      <c r="L3795" s="12">
        <f t="shared" si="237"/>
        <v>42249.667997685188</v>
      </c>
      <c r="M3795" t="b">
        <v>0</v>
      </c>
      <c r="N3795">
        <v>2</v>
      </c>
      <c r="O3795" t="b">
        <v>0</v>
      </c>
      <c r="P3795" t="s">
        <v>8272</v>
      </c>
      <c r="Q3795" s="10">
        <f t="shared" si="238"/>
        <v>8.666666666666667E-2</v>
      </c>
      <c r="R3795">
        <f t="shared" si="239"/>
        <v>26</v>
      </c>
      <c r="S3795" t="s">
        <v>8323</v>
      </c>
      <c r="T3795" t="s">
        <v>8324</v>
      </c>
    </row>
    <row r="3796" spans="1:20" ht="58" x14ac:dyDescent="0.3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 s="9">
        <f t="shared" si="236"/>
        <v>42168.692627314813</v>
      </c>
      <c r="K3796">
        <v>1431621443</v>
      </c>
      <c r="L3796" s="12">
        <f t="shared" si="237"/>
        <v>42138.692627314813</v>
      </c>
      <c r="M3796" t="b">
        <v>0</v>
      </c>
      <c r="N3796">
        <v>4</v>
      </c>
      <c r="O3796" t="b">
        <v>0</v>
      </c>
      <c r="P3796" t="s">
        <v>8272</v>
      </c>
      <c r="Q3796" s="10">
        <f t="shared" si="238"/>
        <v>0.43166666666666664</v>
      </c>
      <c r="R3796">
        <f t="shared" si="239"/>
        <v>64.75</v>
      </c>
      <c r="S3796" t="s">
        <v>8323</v>
      </c>
      <c r="T3796" t="s">
        <v>8324</v>
      </c>
    </row>
    <row r="3797" spans="1:20" ht="43.5" x14ac:dyDescent="0.3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 s="9">
        <f t="shared" si="236"/>
        <v>42278.207638888889</v>
      </c>
      <c r="K3797">
        <v>1441022120</v>
      </c>
      <c r="L3797" s="12">
        <f t="shared" si="237"/>
        <v>42247.496759259258</v>
      </c>
      <c r="M3797" t="b">
        <v>0</v>
      </c>
      <c r="N3797">
        <v>121</v>
      </c>
      <c r="O3797" t="b">
        <v>0</v>
      </c>
      <c r="P3797" t="s">
        <v>8272</v>
      </c>
      <c r="Q3797" s="10">
        <f t="shared" si="238"/>
        <v>21.363333333333333</v>
      </c>
      <c r="R3797">
        <f t="shared" si="239"/>
        <v>105.93388429752066</v>
      </c>
      <c r="S3797" t="s">
        <v>8323</v>
      </c>
      <c r="T3797" t="s">
        <v>8324</v>
      </c>
    </row>
    <row r="3798" spans="1:20" ht="58" x14ac:dyDescent="0.3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 s="9">
        <f t="shared" si="236"/>
        <v>41943.521064814813</v>
      </c>
      <c r="K3798">
        <v>1412166620</v>
      </c>
      <c r="L3798" s="12">
        <f t="shared" si="237"/>
        <v>41913.521064814813</v>
      </c>
      <c r="M3798" t="b">
        <v>0</v>
      </c>
      <c r="N3798">
        <v>7</v>
      </c>
      <c r="O3798" t="b">
        <v>0</v>
      </c>
      <c r="P3798" t="s">
        <v>8273</v>
      </c>
      <c r="Q3798" s="10">
        <f t="shared" si="238"/>
        <v>1.06</v>
      </c>
      <c r="R3798">
        <f t="shared" si="239"/>
        <v>90.857142857142861</v>
      </c>
      <c r="S3798" t="s">
        <v>8323</v>
      </c>
      <c r="T3798" t="s">
        <v>8325</v>
      </c>
    </row>
    <row r="3799" spans="1:20" ht="43.5" x14ac:dyDescent="0.3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 s="9">
        <f t="shared" si="236"/>
        <v>42327.210659722223</v>
      </c>
      <c r="K3799">
        <v>1444017801</v>
      </c>
      <c r="L3799" s="12">
        <f t="shared" si="237"/>
        <v>42282.168993055559</v>
      </c>
      <c r="M3799" t="b">
        <v>0</v>
      </c>
      <c r="N3799">
        <v>229</v>
      </c>
      <c r="O3799" t="b">
        <v>0</v>
      </c>
      <c r="P3799" t="s">
        <v>8273</v>
      </c>
      <c r="Q3799" s="10">
        <f t="shared" si="238"/>
        <v>58.558333333333337</v>
      </c>
      <c r="R3799">
        <f t="shared" si="239"/>
        <v>153.42794759825327</v>
      </c>
      <c r="S3799" t="s">
        <v>8323</v>
      </c>
      <c r="T3799" t="s">
        <v>8325</v>
      </c>
    </row>
    <row r="3800" spans="1:20" ht="43.5" x14ac:dyDescent="0.3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 s="9">
        <f t="shared" si="236"/>
        <v>41801.40996527778</v>
      </c>
      <c r="K3800">
        <v>1399888221</v>
      </c>
      <c r="L3800" s="12">
        <f t="shared" si="237"/>
        <v>41771.40996527778</v>
      </c>
      <c r="M3800" t="b">
        <v>0</v>
      </c>
      <c r="N3800">
        <v>37</v>
      </c>
      <c r="O3800" t="b">
        <v>0</v>
      </c>
      <c r="P3800" t="s">
        <v>8282</v>
      </c>
      <c r="Q3800" s="10">
        <f t="shared" si="238"/>
        <v>4.9516666666666671</v>
      </c>
      <c r="R3800">
        <f t="shared" si="239"/>
        <v>80.297297297297291</v>
      </c>
      <c r="S3800" t="s">
        <v>8337</v>
      </c>
      <c r="T3800" t="s">
        <v>8338</v>
      </c>
    </row>
    <row r="3801" spans="1:20" ht="58" x14ac:dyDescent="0.3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 s="9">
        <f t="shared" si="236"/>
        <v>41907.683611111112</v>
      </c>
      <c r="K3801">
        <v>1408983864</v>
      </c>
      <c r="L3801" s="12">
        <f t="shared" si="237"/>
        <v>41876.683611111112</v>
      </c>
      <c r="M3801" t="b">
        <v>0</v>
      </c>
      <c r="N3801">
        <v>2</v>
      </c>
      <c r="O3801" t="b">
        <v>0</v>
      </c>
      <c r="P3801" t="s">
        <v>8284</v>
      </c>
      <c r="Q3801" s="10">
        <f t="shared" si="238"/>
        <v>5.8333333333333341E-2</v>
      </c>
      <c r="R3801">
        <f t="shared" si="239"/>
        <v>17.5</v>
      </c>
      <c r="S3801" t="s">
        <v>8340</v>
      </c>
      <c r="T3801" t="s">
        <v>8341</v>
      </c>
    </row>
    <row r="3802" spans="1:20" ht="43.5" x14ac:dyDescent="0.3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 s="9">
        <f t="shared" si="236"/>
        <v>41894.734895833331</v>
      </c>
      <c r="K3802">
        <v>1407865095</v>
      </c>
      <c r="L3802" s="12">
        <f t="shared" si="237"/>
        <v>41863.734895833331</v>
      </c>
      <c r="M3802" t="b">
        <v>0</v>
      </c>
      <c r="N3802">
        <v>16</v>
      </c>
      <c r="O3802" t="b">
        <v>0</v>
      </c>
      <c r="P3802" t="s">
        <v>8284</v>
      </c>
      <c r="Q3802" s="10">
        <f t="shared" si="238"/>
        <v>1.6316666666666666</v>
      </c>
      <c r="R3802">
        <f t="shared" si="239"/>
        <v>61.1875</v>
      </c>
      <c r="S3802" t="s">
        <v>8340</v>
      </c>
      <c r="T3802" t="s">
        <v>8341</v>
      </c>
    </row>
    <row r="3803" spans="1:20" ht="43.5" x14ac:dyDescent="0.3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 s="9">
        <f t="shared" si="236"/>
        <v>42305.720219907409</v>
      </c>
      <c r="K3803">
        <v>1443460627</v>
      </c>
      <c r="L3803" s="12">
        <f t="shared" si="237"/>
        <v>42275.720219907409</v>
      </c>
      <c r="M3803" t="b">
        <v>0</v>
      </c>
      <c r="N3803">
        <v>5</v>
      </c>
      <c r="O3803" t="b">
        <v>0</v>
      </c>
      <c r="P3803" t="s">
        <v>8284</v>
      </c>
      <c r="Q3803" s="10">
        <f t="shared" si="238"/>
        <v>5.3333333333333339</v>
      </c>
      <c r="R3803">
        <f t="shared" si="239"/>
        <v>640</v>
      </c>
      <c r="S3803" t="s">
        <v>8340</v>
      </c>
      <c r="T3803" t="s">
        <v>8341</v>
      </c>
    </row>
    <row r="3804" spans="1:20" x14ac:dyDescent="0.3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 s="9">
        <f t="shared" si="236"/>
        <v>42270.857222222221</v>
      </c>
      <c r="K3804">
        <v>1440448464</v>
      </c>
      <c r="L3804" s="12">
        <f t="shared" si="237"/>
        <v>42240.857222222221</v>
      </c>
      <c r="M3804" t="b">
        <v>0</v>
      </c>
      <c r="N3804">
        <v>2</v>
      </c>
      <c r="O3804" t="b">
        <v>0</v>
      </c>
      <c r="P3804" t="s">
        <v>8291</v>
      </c>
      <c r="Q3804" s="10">
        <f t="shared" si="238"/>
        <v>1.7000000000000002</v>
      </c>
      <c r="R3804">
        <f t="shared" si="239"/>
        <v>510</v>
      </c>
      <c r="S3804" t="s">
        <v>8342</v>
      </c>
      <c r="T3804" t="s">
        <v>8349</v>
      </c>
    </row>
    <row r="3805" spans="1:20" ht="43.5" x14ac:dyDescent="0.3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 s="9">
        <f t="shared" si="236"/>
        <v>42112.882002314815</v>
      </c>
      <c r="K3805">
        <v>1425507005</v>
      </c>
      <c r="L3805" s="12">
        <f t="shared" si="237"/>
        <v>42067.923668981486</v>
      </c>
      <c r="M3805" t="b">
        <v>1</v>
      </c>
      <c r="N3805">
        <v>365</v>
      </c>
      <c r="O3805" t="b">
        <v>1</v>
      </c>
      <c r="P3805" t="s">
        <v>8295</v>
      </c>
      <c r="Q3805" s="10">
        <f t="shared" si="238"/>
        <v>294.0333333333333</v>
      </c>
      <c r="R3805">
        <f t="shared" si="239"/>
        <v>483.34246575342468</v>
      </c>
      <c r="S3805" t="s">
        <v>8323</v>
      </c>
      <c r="T3805" t="s">
        <v>8353</v>
      </c>
    </row>
    <row r="3806" spans="1:20" ht="43.5" x14ac:dyDescent="0.3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 s="9">
        <f t="shared" si="236"/>
        <v>42221.023530092592</v>
      </c>
      <c r="K3806">
        <v>1436142833</v>
      </c>
      <c r="L3806" s="12">
        <f t="shared" si="237"/>
        <v>42191.023530092592</v>
      </c>
      <c r="M3806" t="b">
        <v>0</v>
      </c>
      <c r="N3806">
        <v>27</v>
      </c>
      <c r="O3806" t="b">
        <v>0</v>
      </c>
      <c r="P3806" t="s">
        <v>8282</v>
      </c>
      <c r="Q3806" s="10">
        <f t="shared" si="238"/>
        <v>1.4200000000000002</v>
      </c>
      <c r="R3806">
        <f t="shared" si="239"/>
        <v>31.555555555555557</v>
      </c>
      <c r="S3806" t="s">
        <v>8337</v>
      </c>
      <c r="T3806" t="s">
        <v>8338</v>
      </c>
    </row>
    <row r="3807" spans="1:20" ht="43.5" x14ac:dyDescent="0.3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 s="9">
        <f t="shared" si="236"/>
        <v>42660.79896990741</v>
      </c>
      <c r="K3807">
        <v>1472843431</v>
      </c>
      <c r="L3807" s="12">
        <f t="shared" si="237"/>
        <v>42615.79896990741</v>
      </c>
      <c r="M3807" t="b">
        <v>0</v>
      </c>
      <c r="N3807">
        <v>3</v>
      </c>
      <c r="O3807" t="b">
        <v>0</v>
      </c>
      <c r="P3807" t="s">
        <v>8272</v>
      </c>
      <c r="Q3807" s="10">
        <f t="shared" si="238"/>
        <v>6.5000000000000002E-2</v>
      </c>
      <c r="R3807">
        <f t="shared" si="239"/>
        <v>13</v>
      </c>
      <c r="S3807" t="s">
        <v>8323</v>
      </c>
      <c r="T3807" t="s">
        <v>8324</v>
      </c>
    </row>
    <row r="3808" spans="1:20" ht="43.5" x14ac:dyDescent="0.3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 s="9">
        <f t="shared" si="236"/>
        <v>42566.862800925926</v>
      </c>
      <c r="K3808">
        <v>1466023346</v>
      </c>
      <c r="L3808" s="12">
        <f t="shared" si="237"/>
        <v>42536.862800925926</v>
      </c>
      <c r="M3808" t="b">
        <v>0</v>
      </c>
      <c r="N3808">
        <v>6</v>
      </c>
      <c r="O3808" t="b">
        <v>0</v>
      </c>
      <c r="P3808" t="s">
        <v>8284</v>
      </c>
      <c r="Q3808" s="10">
        <f t="shared" si="238"/>
        <v>0.55833333333333335</v>
      </c>
      <c r="R3808">
        <f t="shared" si="239"/>
        <v>55.833333333333336</v>
      </c>
      <c r="S3808" t="s">
        <v>8340</v>
      </c>
      <c r="T3808" t="s">
        <v>8341</v>
      </c>
    </row>
    <row r="3809" spans="1:20" ht="43.5" x14ac:dyDescent="0.3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 s="9">
        <f t="shared" si="236"/>
        <v>42004.704745370371</v>
      </c>
      <c r="K3809">
        <v>1417452890</v>
      </c>
      <c r="L3809" s="12">
        <f t="shared" si="237"/>
        <v>41974.704745370371</v>
      </c>
      <c r="M3809" t="b">
        <v>0</v>
      </c>
      <c r="N3809">
        <v>1</v>
      </c>
      <c r="O3809" t="b">
        <v>0</v>
      </c>
      <c r="P3809" t="s">
        <v>8284</v>
      </c>
      <c r="Q3809" s="10">
        <f t="shared" si="238"/>
        <v>1.3333333333333334E-2</v>
      </c>
      <c r="R3809">
        <f t="shared" si="239"/>
        <v>8</v>
      </c>
      <c r="S3809" t="s">
        <v>8340</v>
      </c>
      <c r="T3809" t="s">
        <v>8341</v>
      </c>
    </row>
    <row r="3810" spans="1:20" ht="58" x14ac:dyDescent="0.3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 s="9">
        <f t="shared" si="236"/>
        <v>42725.624340277776</v>
      </c>
      <c r="K3810">
        <v>1479740343</v>
      </c>
      <c r="L3810" s="12">
        <f t="shared" si="237"/>
        <v>42695.624340277776</v>
      </c>
      <c r="M3810" t="b">
        <v>0</v>
      </c>
      <c r="N3810">
        <v>5</v>
      </c>
      <c r="O3810" t="b">
        <v>0</v>
      </c>
      <c r="P3810" t="s">
        <v>8301</v>
      </c>
      <c r="Q3810" s="10">
        <f t="shared" si="238"/>
        <v>0.59666666666666668</v>
      </c>
      <c r="R3810">
        <f t="shared" si="239"/>
        <v>71.599999999999994</v>
      </c>
      <c r="S3810" t="s">
        <v>8323</v>
      </c>
      <c r="T3810" t="s">
        <v>8359</v>
      </c>
    </row>
    <row r="3811" spans="1:20" ht="58" x14ac:dyDescent="0.3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 s="9">
        <f t="shared" si="236"/>
        <v>41998.844444444447</v>
      </c>
      <c r="K3811">
        <v>1416600960</v>
      </c>
      <c r="L3811" s="12">
        <f t="shared" si="237"/>
        <v>41964.844444444447</v>
      </c>
      <c r="M3811" t="b">
        <v>0</v>
      </c>
      <c r="N3811">
        <v>38</v>
      </c>
      <c r="O3811" t="b">
        <v>0</v>
      </c>
      <c r="P3811" t="s">
        <v>8284</v>
      </c>
      <c r="Q3811" s="10">
        <f t="shared" si="238"/>
        <v>5.65</v>
      </c>
      <c r="R3811">
        <f t="shared" si="239"/>
        <v>89.21052631578948</v>
      </c>
      <c r="S3811" t="s">
        <v>8340</v>
      </c>
      <c r="T3811" t="s">
        <v>8341</v>
      </c>
    </row>
    <row r="3812" spans="1:20" ht="29" x14ac:dyDescent="0.3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 s="9">
        <f t="shared" si="236"/>
        <v>41860.083333333336</v>
      </c>
      <c r="K3812">
        <v>1404797428</v>
      </c>
      <c r="L3812" s="12">
        <f t="shared" si="237"/>
        <v>41828.229490740741</v>
      </c>
      <c r="M3812" t="b">
        <v>1</v>
      </c>
      <c r="N3812">
        <v>1088</v>
      </c>
      <c r="O3812" t="b">
        <v>1</v>
      </c>
      <c r="P3812" t="s">
        <v>8303</v>
      </c>
      <c r="Q3812" s="10">
        <f t="shared" si="238"/>
        <v>153.90035000000003</v>
      </c>
      <c r="R3812">
        <f t="shared" si="239"/>
        <v>84.871516544117654</v>
      </c>
      <c r="S3812" t="s">
        <v>8321</v>
      </c>
      <c r="T3812" t="s">
        <v>8361</v>
      </c>
    </row>
    <row r="3813" spans="1:20" ht="43.5" x14ac:dyDescent="0.3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 s="9">
        <f t="shared" si="236"/>
        <v>42061.138831018514</v>
      </c>
      <c r="K3813">
        <v>1422328795</v>
      </c>
      <c r="L3813" s="12">
        <f t="shared" si="237"/>
        <v>42031.138831018514</v>
      </c>
      <c r="M3813" t="b">
        <v>0</v>
      </c>
      <c r="N3813">
        <v>3</v>
      </c>
      <c r="O3813" t="b">
        <v>0</v>
      </c>
      <c r="P3813" t="s">
        <v>8303</v>
      </c>
      <c r="Q3813" s="10">
        <f t="shared" si="238"/>
        <v>0.11833333333333333</v>
      </c>
      <c r="R3813">
        <f t="shared" si="239"/>
        <v>23.666666666666668</v>
      </c>
      <c r="S3813" t="s">
        <v>8321</v>
      </c>
      <c r="T3813" t="s">
        <v>8361</v>
      </c>
    </row>
    <row r="3814" spans="1:20" ht="43.5" x14ac:dyDescent="0.3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 s="9">
        <f t="shared" si="236"/>
        <v>41893.359282407408</v>
      </c>
      <c r="K3814">
        <v>1407832642</v>
      </c>
      <c r="L3814" s="12">
        <f t="shared" si="237"/>
        <v>41863.359282407408</v>
      </c>
      <c r="M3814" t="b">
        <v>0</v>
      </c>
      <c r="N3814">
        <v>4</v>
      </c>
      <c r="O3814" t="b">
        <v>0</v>
      </c>
      <c r="P3814" t="s">
        <v>8271</v>
      </c>
      <c r="Q3814" s="10">
        <f t="shared" si="238"/>
        <v>0.22499999999999998</v>
      </c>
      <c r="R3814">
        <f t="shared" si="239"/>
        <v>33.75</v>
      </c>
      <c r="S3814" t="s">
        <v>8321</v>
      </c>
      <c r="T3814" t="s">
        <v>8322</v>
      </c>
    </row>
    <row r="3815" spans="1:20" ht="58" x14ac:dyDescent="0.3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 s="9">
        <f t="shared" si="236"/>
        <v>41855.666666666664</v>
      </c>
      <c r="K3815">
        <v>1406131023</v>
      </c>
      <c r="L3815" s="12">
        <f t="shared" si="237"/>
        <v>41843.664618055554</v>
      </c>
      <c r="M3815" t="b">
        <v>0</v>
      </c>
      <c r="N3815">
        <v>3</v>
      </c>
      <c r="O3815" t="b">
        <v>0</v>
      </c>
      <c r="P3815" t="s">
        <v>8271</v>
      </c>
      <c r="Q3815" s="10">
        <f t="shared" si="238"/>
        <v>0.2</v>
      </c>
      <c r="R3815">
        <f t="shared" si="239"/>
        <v>40</v>
      </c>
      <c r="S3815" t="s">
        <v>8321</v>
      </c>
      <c r="T3815" t="s">
        <v>8322</v>
      </c>
    </row>
    <row r="3816" spans="1:20" ht="58" x14ac:dyDescent="0.3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 s="9">
        <f t="shared" si="236"/>
        <v>42147.891423611116</v>
      </c>
      <c r="K3816">
        <v>1429824219</v>
      </c>
      <c r="L3816" s="12">
        <f t="shared" si="237"/>
        <v>42117.891423611116</v>
      </c>
      <c r="M3816" t="b">
        <v>1</v>
      </c>
      <c r="N3816">
        <v>951</v>
      </c>
      <c r="O3816" t="b">
        <v>1</v>
      </c>
      <c r="P3816" t="s">
        <v>8269</v>
      </c>
      <c r="Q3816" s="10">
        <f t="shared" si="238"/>
        <v>110.38153846153847</v>
      </c>
      <c r="R3816">
        <f t="shared" si="239"/>
        <v>75.444794952681391</v>
      </c>
      <c r="S3816" t="s">
        <v>8314</v>
      </c>
      <c r="T3816" t="s">
        <v>8319</v>
      </c>
    </row>
    <row r="3817" spans="1:20" ht="43.5" x14ac:dyDescent="0.3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 s="9">
        <f t="shared" si="236"/>
        <v>41016.021527777775</v>
      </c>
      <c r="K3817">
        <v>1330733022</v>
      </c>
      <c r="L3817" s="12">
        <f t="shared" si="237"/>
        <v>40971.002569444441</v>
      </c>
      <c r="M3817" t="b">
        <v>0</v>
      </c>
      <c r="N3817">
        <v>2</v>
      </c>
      <c r="O3817" t="b">
        <v>0</v>
      </c>
      <c r="P3817" t="s">
        <v>8270</v>
      </c>
      <c r="Q3817" s="10">
        <f t="shared" si="238"/>
        <v>6.9230769230769221E-2</v>
      </c>
      <c r="R3817">
        <f t="shared" si="239"/>
        <v>22.5</v>
      </c>
      <c r="S3817" t="s">
        <v>8314</v>
      </c>
      <c r="T3817" t="s">
        <v>8320</v>
      </c>
    </row>
    <row r="3818" spans="1:20" ht="58" x14ac:dyDescent="0.3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 s="9">
        <f t="shared" si="236"/>
        <v>42823.083333333328</v>
      </c>
      <c r="K3818">
        <v>1486522484</v>
      </c>
      <c r="L3818" s="12">
        <f t="shared" si="237"/>
        <v>42774.121342592596</v>
      </c>
      <c r="M3818" t="b">
        <v>0</v>
      </c>
      <c r="N3818">
        <v>884</v>
      </c>
      <c r="O3818" t="b">
        <v>0</v>
      </c>
      <c r="P3818" t="s">
        <v>8293</v>
      </c>
      <c r="Q3818" s="10">
        <f t="shared" si="238"/>
        <v>101.42212307692309</v>
      </c>
      <c r="R3818">
        <f t="shared" si="239"/>
        <v>74.575090497737563</v>
      </c>
      <c r="S3818" t="s">
        <v>8329</v>
      </c>
      <c r="T3818" t="s">
        <v>8351</v>
      </c>
    </row>
    <row r="3819" spans="1:20" ht="43.5" x14ac:dyDescent="0.3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 s="9">
        <f t="shared" si="236"/>
        <v>42229.365844907406</v>
      </c>
      <c r="K3819">
        <v>1436863609</v>
      </c>
      <c r="L3819" s="12">
        <f t="shared" si="237"/>
        <v>42199.365844907406</v>
      </c>
      <c r="M3819" t="b">
        <v>1</v>
      </c>
      <c r="N3819">
        <v>450</v>
      </c>
      <c r="O3819" t="b">
        <v>1</v>
      </c>
      <c r="P3819" t="s">
        <v>8295</v>
      </c>
      <c r="Q3819" s="10">
        <f t="shared" si="238"/>
        <v>102.24343076923077</v>
      </c>
      <c r="R3819">
        <f t="shared" si="239"/>
        <v>147.68495555555555</v>
      </c>
      <c r="S3819" t="s">
        <v>8323</v>
      </c>
      <c r="T3819" t="s">
        <v>8353</v>
      </c>
    </row>
    <row r="3820" spans="1:20" ht="43.5" x14ac:dyDescent="0.3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 s="9">
        <f t="shared" si="236"/>
        <v>42221.70175925926</v>
      </c>
      <c r="K3820">
        <v>1436201432</v>
      </c>
      <c r="L3820" s="12">
        <f t="shared" si="237"/>
        <v>42191.70175925926</v>
      </c>
      <c r="M3820" t="b">
        <v>0</v>
      </c>
      <c r="N3820">
        <v>7</v>
      </c>
      <c r="O3820" t="b">
        <v>0</v>
      </c>
      <c r="P3820" t="s">
        <v>8272</v>
      </c>
      <c r="Q3820" s="10">
        <f t="shared" si="238"/>
        <v>1.2123076923076923</v>
      </c>
      <c r="R3820">
        <f t="shared" si="239"/>
        <v>112.57142857142857</v>
      </c>
      <c r="S3820" t="s">
        <v>8323</v>
      </c>
      <c r="T3820" t="s">
        <v>8324</v>
      </c>
    </row>
    <row r="3821" spans="1:20" ht="43.5" x14ac:dyDescent="0.3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 s="9">
        <f t="shared" si="236"/>
        <v>42288.041666666672</v>
      </c>
      <c r="K3821">
        <v>1441339242</v>
      </c>
      <c r="L3821" s="12">
        <f t="shared" si="237"/>
        <v>42251.16715277778</v>
      </c>
      <c r="M3821" t="b">
        <v>1</v>
      </c>
      <c r="N3821">
        <v>1251</v>
      </c>
      <c r="O3821" t="b">
        <v>1</v>
      </c>
      <c r="P3821" t="s">
        <v>8301</v>
      </c>
      <c r="Q3821" s="10">
        <f t="shared" si="238"/>
        <v>143.65230769230772</v>
      </c>
      <c r="R3821">
        <f t="shared" si="239"/>
        <v>74.639488409272587</v>
      </c>
      <c r="S3821" t="s">
        <v>8323</v>
      </c>
      <c r="T3821" t="s">
        <v>8359</v>
      </c>
    </row>
    <row r="3822" spans="1:20" ht="29" x14ac:dyDescent="0.3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 s="9">
        <f t="shared" si="236"/>
        <v>42134.724039351851</v>
      </c>
      <c r="K3822">
        <v>1427390557</v>
      </c>
      <c r="L3822" s="12">
        <f t="shared" si="237"/>
        <v>42089.724039351851</v>
      </c>
      <c r="M3822" t="b">
        <v>0</v>
      </c>
      <c r="N3822">
        <v>2</v>
      </c>
      <c r="O3822" t="b">
        <v>0</v>
      </c>
      <c r="P3822" t="s">
        <v>8284</v>
      </c>
      <c r="Q3822" s="10">
        <f t="shared" si="238"/>
        <v>5.3846153846153842E-2</v>
      </c>
      <c r="R3822">
        <f t="shared" si="239"/>
        <v>17.5</v>
      </c>
      <c r="S3822" t="s">
        <v>8340</v>
      </c>
      <c r="T3822" t="s">
        <v>8341</v>
      </c>
    </row>
    <row r="3823" spans="1:20" ht="43.5" x14ac:dyDescent="0.3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 s="9">
        <f t="shared" si="236"/>
        <v>42012.570138888885</v>
      </c>
      <c r="K3823">
        <v>1418046247</v>
      </c>
      <c r="L3823" s="12">
        <f t="shared" si="237"/>
        <v>41981.57230324074</v>
      </c>
      <c r="M3823" t="b">
        <v>0</v>
      </c>
      <c r="N3823">
        <v>3</v>
      </c>
      <c r="O3823" t="b">
        <v>0</v>
      </c>
      <c r="P3823" t="s">
        <v>8303</v>
      </c>
      <c r="Q3823" s="10">
        <f t="shared" si="238"/>
        <v>0.19384615384615383</v>
      </c>
      <c r="R3823">
        <f t="shared" si="239"/>
        <v>42</v>
      </c>
      <c r="S3823" t="s">
        <v>8321</v>
      </c>
      <c r="T3823" t="s">
        <v>8361</v>
      </c>
    </row>
    <row r="3824" spans="1:20" ht="43.5" x14ac:dyDescent="0.3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 s="9">
        <f t="shared" si="236"/>
        <v>40900.762141203704</v>
      </c>
      <c r="K3824">
        <v>1321035449</v>
      </c>
      <c r="L3824" s="12">
        <f t="shared" si="237"/>
        <v>40858.762141203704</v>
      </c>
      <c r="M3824" t="b">
        <v>0</v>
      </c>
      <c r="N3824">
        <v>22</v>
      </c>
      <c r="O3824" t="b">
        <v>0</v>
      </c>
      <c r="P3824" t="s">
        <v>8270</v>
      </c>
      <c r="Q3824" s="10">
        <f t="shared" si="238"/>
        <v>4.5985132395404564</v>
      </c>
      <c r="R3824">
        <f t="shared" si="239"/>
        <v>136.09090909090909</v>
      </c>
      <c r="S3824" t="s">
        <v>8314</v>
      </c>
      <c r="T3824" t="s">
        <v>8320</v>
      </c>
    </row>
    <row r="3825" spans="1:20" ht="58" x14ac:dyDescent="0.3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 s="9">
        <f t="shared" si="236"/>
        <v>41705.957638888889</v>
      </c>
      <c r="K3825">
        <v>1391477450</v>
      </c>
      <c r="L3825" s="12">
        <f t="shared" si="237"/>
        <v>41674.063078703701</v>
      </c>
      <c r="M3825" t="b">
        <v>0</v>
      </c>
      <c r="N3825">
        <v>1510</v>
      </c>
      <c r="O3825" t="b">
        <v>1</v>
      </c>
      <c r="P3825" t="s">
        <v>8269</v>
      </c>
      <c r="Q3825" s="10">
        <f t="shared" si="238"/>
        <v>181.53547058823528</v>
      </c>
      <c r="R3825">
        <f t="shared" si="239"/>
        <v>81.75107284768211</v>
      </c>
      <c r="S3825" t="s">
        <v>8314</v>
      </c>
      <c r="T3825" t="s">
        <v>8319</v>
      </c>
    </row>
    <row r="3826" spans="1:20" ht="43.5" x14ac:dyDescent="0.3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 s="9">
        <f t="shared" si="236"/>
        <v>42736.663506944446</v>
      </c>
      <c r="K3826">
        <v>1479830127</v>
      </c>
      <c r="L3826" s="12">
        <f t="shared" si="237"/>
        <v>42696.663506944446</v>
      </c>
      <c r="M3826" t="b">
        <v>0</v>
      </c>
      <c r="N3826">
        <v>456</v>
      </c>
      <c r="O3826" t="b">
        <v>0</v>
      </c>
      <c r="P3826" t="s">
        <v>8273</v>
      </c>
      <c r="Q3826" s="10">
        <f t="shared" si="238"/>
        <v>78.927352941176466</v>
      </c>
      <c r="R3826">
        <f t="shared" si="239"/>
        <v>117.69868421052631</v>
      </c>
      <c r="S3826" t="s">
        <v>8323</v>
      </c>
      <c r="T3826" t="s">
        <v>8325</v>
      </c>
    </row>
    <row r="3827" spans="1:20" ht="43.5" x14ac:dyDescent="0.3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 s="9">
        <f t="shared" si="236"/>
        <v>42032.926990740743</v>
      </c>
      <c r="K3827">
        <v>1419891292</v>
      </c>
      <c r="L3827" s="12">
        <f t="shared" si="237"/>
        <v>42002.926990740743</v>
      </c>
      <c r="M3827" t="b">
        <v>0</v>
      </c>
      <c r="N3827">
        <v>4</v>
      </c>
      <c r="O3827" t="b">
        <v>0</v>
      </c>
      <c r="P3827" t="s">
        <v>8282</v>
      </c>
      <c r="Q3827" s="10">
        <f t="shared" si="238"/>
        <v>1.7647058823529412E-2</v>
      </c>
      <c r="R3827">
        <f t="shared" si="239"/>
        <v>3</v>
      </c>
      <c r="S3827" t="s">
        <v>8337</v>
      </c>
      <c r="T3827" t="s">
        <v>8338</v>
      </c>
    </row>
    <row r="3828" spans="1:20" ht="58" x14ac:dyDescent="0.3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 s="9">
        <f t="shared" si="236"/>
        <v>42646.049849537041</v>
      </c>
      <c r="K3828">
        <v>1472865107</v>
      </c>
      <c r="L3828" s="12">
        <f t="shared" si="237"/>
        <v>42616.049849537041</v>
      </c>
      <c r="M3828" t="b">
        <v>0</v>
      </c>
      <c r="N3828">
        <v>1</v>
      </c>
      <c r="O3828" t="b">
        <v>0</v>
      </c>
      <c r="P3828" t="s">
        <v>8267</v>
      </c>
      <c r="Q3828" s="10">
        <f t="shared" si="238"/>
        <v>1.4285714285714287E-2</v>
      </c>
      <c r="R3828">
        <f t="shared" si="239"/>
        <v>10</v>
      </c>
      <c r="S3828" t="s">
        <v>8314</v>
      </c>
      <c r="T3828" t="s">
        <v>8317</v>
      </c>
    </row>
    <row r="3829" spans="1:20" ht="43.5" x14ac:dyDescent="0.3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 s="9">
        <f t="shared" si="236"/>
        <v>42173.79415509259</v>
      </c>
      <c r="K3829">
        <v>1432062215</v>
      </c>
      <c r="L3829" s="12">
        <f t="shared" si="237"/>
        <v>42143.79415509259</v>
      </c>
      <c r="M3829" t="b">
        <v>0</v>
      </c>
      <c r="N3829">
        <v>0</v>
      </c>
      <c r="O3829" t="b">
        <v>0</v>
      </c>
      <c r="P3829" t="s">
        <v>8272</v>
      </c>
      <c r="Q3829" s="10">
        <f t="shared" si="238"/>
        <v>0</v>
      </c>
      <c r="R3829" t="e">
        <f t="shared" si="239"/>
        <v>#DIV/0!</v>
      </c>
      <c r="S3829" t="s">
        <v>8323</v>
      </c>
      <c r="T3829" t="s">
        <v>8324</v>
      </c>
    </row>
    <row r="3830" spans="1:20" ht="43.5" x14ac:dyDescent="0.3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 s="9">
        <f t="shared" si="236"/>
        <v>42686.208333333328</v>
      </c>
      <c r="K3830">
        <v>1476054568</v>
      </c>
      <c r="L3830" s="12">
        <f t="shared" si="237"/>
        <v>42652.964907407411</v>
      </c>
      <c r="M3830" t="b">
        <v>0</v>
      </c>
      <c r="N3830">
        <v>196</v>
      </c>
      <c r="O3830" t="b">
        <v>0</v>
      </c>
      <c r="P3830" t="s">
        <v>8273</v>
      </c>
      <c r="Q3830" s="10">
        <f t="shared" si="238"/>
        <v>25.087142857142858</v>
      </c>
      <c r="R3830">
        <f t="shared" si="239"/>
        <v>89.59693877551021</v>
      </c>
      <c r="S3830" t="s">
        <v>8323</v>
      </c>
      <c r="T3830" t="s">
        <v>8325</v>
      </c>
    </row>
    <row r="3831" spans="1:20" ht="29" x14ac:dyDescent="0.3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 s="9">
        <f t="shared" si="236"/>
        <v>42079.792094907403</v>
      </c>
      <c r="K3831">
        <v>1423944037</v>
      </c>
      <c r="L3831" s="12">
        <f t="shared" si="237"/>
        <v>42049.833761574075</v>
      </c>
      <c r="M3831" t="b">
        <v>1</v>
      </c>
      <c r="N3831">
        <v>1071</v>
      </c>
      <c r="O3831" t="b">
        <v>1</v>
      </c>
      <c r="P3831" t="s">
        <v>8280</v>
      </c>
      <c r="Q3831" s="10">
        <f t="shared" si="238"/>
        <v>109.92831428571431</v>
      </c>
      <c r="R3831">
        <f t="shared" si="239"/>
        <v>71.848571428571432</v>
      </c>
      <c r="S3831" t="s">
        <v>8329</v>
      </c>
      <c r="T3831" t="s">
        <v>8334</v>
      </c>
    </row>
    <row r="3832" spans="1:20" ht="43.5" x14ac:dyDescent="0.3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 s="9">
        <f t="shared" si="236"/>
        <v>41994.362743055557</v>
      </c>
      <c r="K3832">
        <v>1416559341</v>
      </c>
      <c r="L3832" s="12">
        <f t="shared" si="237"/>
        <v>41964.362743055557</v>
      </c>
      <c r="M3832" t="b">
        <v>1</v>
      </c>
      <c r="N3832">
        <v>33</v>
      </c>
      <c r="O3832" t="b">
        <v>1</v>
      </c>
      <c r="P3832" t="s">
        <v>8295</v>
      </c>
      <c r="Q3832" s="10">
        <f t="shared" si="238"/>
        <v>117.90285714285716</v>
      </c>
      <c r="R3832">
        <f t="shared" si="239"/>
        <v>2500.969696969697</v>
      </c>
      <c r="S3832" t="s">
        <v>8323</v>
      </c>
      <c r="T3832" t="s">
        <v>8353</v>
      </c>
    </row>
    <row r="3833" spans="1:20" ht="43.5" x14ac:dyDescent="0.3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 s="9">
        <f t="shared" si="236"/>
        <v>42420.932152777779</v>
      </c>
      <c r="K3833">
        <v>1450822938</v>
      </c>
      <c r="L3833" s="12">
        <f t="shared" si="237"/>
        <v>42360.932152777779</v>
      </c>
      <c r="M3833" t="b">
        <v>0</v>
      </c>
      <c r="N3833">
        <v>5</v>
      </c>
      <c r="O3833" t="b">
        <v>0</v>
      </c>
      <c r="P3833" t="s">
        <v>8272</v>
      </c>
      <c r="Q3833" s="10">
        <f t="shared" si="238"/>
        <v>0.38571428571428573</v>
      </c>
      <c r="R3833">
        <f t="shared" si="239"/>
        <v>54</v>
      </c>
      <c r="S3833" t="s">
        <v>8323</v>
      </c>
      <c r="T3833" t="s">
        <v>8324</v>
      </c>
    </row>
    <row r="3834" spans="1:20" ht="43.5" x14ac:dyDescent="0.3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 s="9">
        <f t="shared" si="236"/>
        <v>41860.914641203701</v>
      </c>
      <c r="K3834">
        <v>1404165425</v>
      </c>
      <c r="L3834" s="12">
        <f t="shared" si="237"/>
        <v>41820.914641203701</v>
      </c>
      <c r="M3834" t="b">
        <v>0</v>
      </c>
      <c r="N3834">
        <v>4</v>
      </c>
      <c r="O3834" t="b">
        <v>0</v>
      </c>
      <c r="P3834" t="s">
        <v>8284</v>
      </c>
      <c r="Q3834" s="10">
        <f t="shared" si="238"/>
        <v>1.1428571428571428</v>
      </c>
      <c r="R3834">
        <f t="shared" si="239"/>
        <v>200</v>
      </c>
      <c r="S3834" t="s">
        <v>8340</v>
      </c>
      <c r="T3834" t="s">
        <v>8341</v>
      </c>
    </row>
    <row r="3835" spans="1:20" ht="43.5" x14ac:dyDescent="0.3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 s="9">
        <f t="shared" si="236"/>
        <v>41861.722777777781</v>
      </c>
      <c r="K3835">
        <v>1405099248</v>
      </c>
      <c r="L3835" s="12">
        <f t="shared" si="237"/>
        <v>41831.722777777781</v>
      </c>
      <c r="M3835" t="b">
        <v>0</v>
      </c>
      <c r="N3835">
        <v>5</v>
      </c>
      <c r="O3835" t="b">
        <v>0</v>
      </c>
      <c r="P3835" t="s">
        <v>8305</v>
      </c>
      <c r="Q3835" s="10">
        <f t="shared" si="238"/>
        <v>1.4642857142857144</v>
      </c>
      <c r="R3835">
        <f t="shared" si="239"/>
        <v>205</v>
      </c>
      <c r="S3835" t="s">
        <v>8321</v>
      </c>
      <c r="T3835" t="s">
        <v>8363</v>
      </c>
    </row>
    <row r="3836" spans="1:20" ht="58" x14ac:dyDescent="0.3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 s="9">
        <f t="shared" si="236"/>
        <v>42497.581388888888</v>
      </c>
      <c r="K3836">
        <v>1460037432</v>
      </c>
      <c r="L3836" s="12">
        <f t="shared" si="237"/>
        <v>42467.581388888888</v>
      </c>
      <c r="M3836" t="b">
        <v>0</v>
      </c>
      <c r="N3836">
        <v>350</v>
      </c>
      <c r="O3836" t="b">
        <v>1</v>
      </c>
      <c r="P3836" t="s">
        <v>8295</v>
      </c>
      <c r="Q3836" s="10">
        <f t="shared" si="238"/>
        <v>110.73146853146854</v>
      </c>
      <c r="R3836">
        <f t="shared" si="239"/>
        <v>226.20857142857142</v>
      </c>
      <c r="S3836" t="s">
        <v>8323</v>
      </c>
      <c r="T3836" t="s">
        <v>8353</v>
      </c>
    </row>
    <row r="3837" spans="1:20" ht="29" x14ac:dyDescent="0.3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 s="9">
        <f t="shared" si="236"/>
        <v>42521.729861111111</v>
      </c>
      <c r="K3837">
        <v>1462130584</v>
      </c>
      <c r="L3837" s="12">
        <f t="shared" si="237"/>
        <v>42491.80768518518</v>
      </c>
      <c r="M3837" t="b">
        <v>0</v>
      </c>
      <c r="N3837">
        <v>0</v>
      </c>
      <c r="O3837" t="b">
        <v>0</v>
      </c>
      <c r="P3837" t="s">
        <v>8267</v>
      </c>
      <c r="Q3837" s="10">
        <f t="shared" si="238"/>
        <v>0</v>
      </c>
      <c r="R3837" t="e">
        <f t="shared" si="239"/>
        <v>#DIV/0!</v>
      </c>
      <c r="S3837" t="s">
        <v>8314</v>
      </c>
      <c r="T3837" t="s">
        <v>8317</v>
      </c>
    </row>
    <row r="3838" spans="1:20" ht="43.5" x14ac:dyDescent="0.3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 s="9">
        <f t="shared" si="236"/>
        <v>40913.481249999997</v>
      </c>
      <c r="K3838">
        <v>1323084816</v>
      </c>
      <c r="L3838" s="12">
        <f t="shared" si="237"/>
        <v>40882.481666666667</v>
      </c>
      <c r="M3838" t="b">
        <v>0</v>
      </c>
      <c r="N3838">
        <v>3</v>
      </c>
      <c r="O3838" t="b">
        <v>0</v>
      </c>
      <c r="P3838" t="s">
        <v>8270</v>
      </c>
      <c r="Q3838" s="10">
        <f t="shared" si="238"/>
        <v>0.28667813379201834</v>
      </c>
      <c r="R3838">
        <f t="shared" si="239"/>
        <v>71.666666666666671</v>
      </c>
      <c r="S3838" t="s">
        <v>8314</v>
      </c>
      <c r="T3838" t="s">
        <v>8320</v>
      </c>
    </row>
    <row r="3839" spans="1:20" ht="58" x14ac:dyDescent="0.3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 s="9">
        <f t="shared" si="236"/>
        <v>42102.738067129627</v>
      </c>
      <c r="K3839">
        <v>1425922969</v>
      </c>
      <c r="L3839" s="12">
        <f t="shared" si="237"/>
        <v>42072.738067129627</v>
      </c>
      <c r="M3839" t="b">
        <v>1</v>
      </c>
      <c r="N3839">
        <v>942</v>
      </c>
      <c r="O3839" t="b">
        <v>1</v>
      </c>
      <c r="P3839" t="s">
        <v>8269</v>
      </c>
      <c r="Q3839" s="10">
        <f t="shared" si="238"/>
        <v>131.93789333333334</v>
      </c>
      <c r="R3839">
        <f t="shared" si="239"/>
        <v>105.04609341825902</v>
      </c>
      <c r="S3839" t="s">
        <v>8314</v>
      </c>
      <c r="T3839" t="s">
        <v>8319</v>
      </c>
    </row>
    <row r="3840" spans="1:20" ht="43.5" x14ac:dyDescent="0.3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 s="9">
        <f t="shared" si="236"/>
        <v>41789.590682870366</v>
      </c>
      <c r="K3840">
        <v>1397571035</v>
      </c>
      <c r="L3840" s="12">
        <f t="shared" si="237"/>
        <v>41744.590682870366</v>
      </c>
      <c r="M3840" t="b">
        <v>1</v>
      </c>
      <c r="N3840">
        <v>2139</v>
      </c>
      <c r="O3840" t="b">
        <v>1</v>
      </c>
      <c r="P3840" t="s">
        <v>8269</v>
      </c>
      <c r="Q3840" s="10">
        <f t="shared" si="238"/>
        <v>156.14400000000001</v>
      </c>
      <c r="R3840">
        <f t="shared" si="239"/>
        <v>54.748948106591868</v>
      </c>
      <c r="S3840" t="s">
        <v>8314</v>
      </c>
      <c r="T3840" t="s">
        <v>8319</v>
      </c>
    </row>
    <row r="3841" spans="1:20" ht="58" x14ac:dyDescent="0.3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 s="9">
        <f t="shared" si="236"/>
        <v>40845.165972222225</v>
      </c>
      <c r="K3841">
        <v>1317064599</v>
      </c>
      <c r="L3841" s="12">
        <f t="shared" si="237"/>
        <v>40812.803229166668</v>
      </c>
      <c r="M3841" t="b">
        <v>1</v>
      </c>
      <c r="N3841">
        <v>493</v>
      </c>
      <c r="O3841" t="b">
        <v>1</v>
      </c>
      <c r="P3841" t="s">
        <v>8269</v>
      </c>
      <c r="Q3841" s="10">
        <f t="shared" si="238"/>
        <v>101.50693333333334</v>
      </c>
      <c r="R3841">
        <f t="shared" si="239"/>
        <v>154.42231237322514</v>
      </c>
      <c r="S3841" t="s">
        <v>8314</v>
      </c>
      <c r="T3841" t="s">
        <v>8319</v>
      </c>
    </row>
    <row r="3842" spans="1:20" ht="43.5" x14ac:dyDescent="0.3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 s="9">
        <f t="shared" ref="J3842:J3905" si="240">(((I3842/60)/60)/24)+DATE(1970,1,1)</f>
        <v>42309.166666666672</v>
      </c>
      <c r="K3842">
        <v>1443739388</v>
      </c>
      <c r="L3842" s="12">
        <f t="shared" ref="L3842:L3905" si="241">(((K3842/60)/60)/24)+DATE(1970,1,1)</f>
        <v>42278.946620370371</v>
      </c>
      <c r="M3842" t="b">
        <v>1</v>
      </c>
      <c r="N3842">
        <v>498</v>
      </c>
      <c r="O3842" t="b">
        <v>1</v>
      </c>
      <c r="P3842" t="s">
        <v>8269</v>
      </c>
      <c r="Q3842" s="10">
        <f t="shared" ref="Q3842:Q3905" si="242">(E3842/D3842)*100</f>
        <v>103.61439999999999</v>
      </c>
      <c r="R3842">
        <f t="shared" ref="R3842:R3905" si="243">E3842/N3842</f>
        <v>156.04578313253012</v>
      </c>
      <c r="S3842" t="s">
        <v>8314</v>
      </c>
      <c r="T3842" t="s">
        <v>8319</v>
      </c>
    </row>
    <row r="3843" spans="1:20" ht="43.5" x14ac:dyDescent="0.3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 s="9">
        <f t="shared" si="240"/>
        <v>42217.745138888888</v>
      </c>
      <c r="K3843">
        <v>1434609424</v>
      </c>
      <c r="L3843" s="12">
        <f t="shared" si="241"/>
        <v>42173.275740740741</v>
      </c>
      <c r="M3843" t="b">
        <v>0</v>
      </c>
      <c r="N3843">
        <v>28</v>
      </c>
      <c r="O3843" t="b">
        <v>0</v>
      </c>
      <c r="P3843" t="s">
        <v>8272</v>
      </c>
      <c r="Q3843" s="10">
        <f t="shared" si="242"/>
        <v>5.0413333333333332</v>
      </c>
      <c r="R3843">
        <f t="shared" si="243"/>
        <v>135.03571428571428</v>
      </c>
      <c r="S3843" t="s">
        <v>8323</v>
      </c>
      <c r="T3843" t="s">
        <v>8324</v>
      </c>
    </row>
    <row r="3844" spans="1:20" ht="43.5" x14ac:dyDescent="0.3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 s="9">
        <f t="shared" si="240"/>
        <v>42052.069988425923</v>
      </c>
      <c r="K3844">
        <v>1421545247</v>
      </c>
      <c r="L3844" s="12">
        <f t="shared" si="241"/>
        <v>42022.069988425923</v>
      </c>
      <c r="M3844" t="b">
        <v>0</v>
      </c>
      <c r="N3844">
        <v>2</v>
      </c>
      <c r="O3844" t="b">
        <v>0</v>
      </c>
      <c r="P3844" t="s">
        <v>8272</v>
      </c>
      <c r="Q3844" s="10">
        <f t="shared" si="242"/>
        <v>9.0666666666666659E-2</v>
      </c>
      <c r="R3844">
        <f t="shared" si="243"/>
        <v>34</v>
      </c>
      <c r="S3844" t="s">
        <v>8323</v>
      </c>
      <c r="T3844" t="s">
        <v>8324</v>
      </c>
    </row>
    <row r="3845" spans="1:20" ht="58" x14ac:dyDescent="0.3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 s="9">
        <f t="shared" si="240"/>
        <v>42152.009224537032</v>
      </c>
      <c r="K3845">
        <v>1430179997</v>
      </c>
      <c r="L3845" s="12">
        <f t="shared" si="241"/>
        <v>42122.009224537032</v>
      </c>
      <c r="M3845" t="b">
        <v>0</v>
      </c>
      <c r="N3845">
        <v>0</v>
      </c>
      <c r="O3845" t="b">
        <v>0</v>
      </c>
      <c r="P3845" t="s">
        <v>8272</v>
      </c>
      <c r="Q3845" s="10">
        <f t="shared" si="242"/>
        <v>0</v>
      </c>
      <c r="R3845" t="e">
        <f t="shared" si="243"/>
        <v>#DIV/0!</v>
      </c>
      <c r="S3845" t="s">
        <v>8323</v>
      </c>
      <c r="T3845" t="s">
        <v>8324</v>
      </c>
    </row>
    <row r="3846" spans="1:20" ht="58" x14ac:dyDescent="0.3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 s="9">
        <f t="shared" si="240"/>
        <v>42236.618518518517</v>
      </c>
      <c r="K3846">
        <v>1436885440</v>
      </c>
      <c r="L3846" s="12">
        <f t="shared" si="241"/>
        <v>42199.618518518517</v>
      </c>
      <c r="M3846" t="b">
        <v>0</v>
      </c>
      <c r="N3846">
        <v>1107</v>
      </c>
      <c r="O3846" t="b">
        <v>1</v>
      </c>
      <c r="P3846" t="s">
        <v>8273</v>
      </c>
      <c r="Q3846" s="10">
        <f t="shared" si="242"/>
        <v>141.446</v>
      </c>
      <c r="R3846">
        <f t="shared" si="243"/>
        <v>95.830623306233065</v>
      </c>
      <c r="S3846" t="s">
        <v>8323</v>
      </c>
      <c r="T3846" t="s">
        <v>8325</v>
      </c>
    </row>
    <row r="3847" spans="1:20" ht="58" x14ac:dyDescent="0.3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 s="9">
        <f t="shared" si="240"/>
        <v>41899.501516203702</v>
      </c>
      <c r="K3847">
        <v>1407931331</v>
      </c>
      <c r="L3847" s="12">
        <f t="shared" si="241"/>
        <v>41864.501516203702</v>
      </c>
      <c r="M3847" t="b">
        <v>0</v>
      </c>
      <c r="N3847">
        <v>129</v>
      </c>
      <c r="O3847" t="b">
        <v>0</v>
      </c>
      <c r="P3847" t="s">
        <v>8273</v>
      </c>
      <c r="Q3847" s="10">
        <f t="shared" si="242"/>
        <v>25.912000000000003</v>
      </c>
      <c r="R3847">
        <f t="shared" si="243"/>
        <v>150.65116279069767</v>
      </c>
      <c r="S3847" t="s">
        <v>8323</v>
      </c>
      <c r="T3847" t="s">
        <v>8325</v>
      </c>
    </row>
    <row r="3848" spans="1:20" ht="58" x14ac:dyDescent="0.3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 s="9">
        <f t="shared" si="240"/>
        <v>41675.832141203704</v>
      </c>
      <c r="K3848">
        <v>1389038297</v>
      </c>
      <c r="L3848" s="12">
        <f t="shared" si="241"/>
        <v>41645.832141203704</v>
      </c>
      <c r="M3848" t="b">
        <v>0</v>
      </c>
      <c r="N3848">
        <v>4</v>
      </c>
      <c r="O3848" t="b">
        <v>0</v>
      </c>
      <c r="P3848" t="s">
        <v>8282</v>
      </c>
      <c r="Q3848" s="10">
        <f t="shared" si="242"/>
        <v>6.8000000000000005E-2</v>
      </c>
      <c r="R3848">
        <f t="shared" si="243"/>
        <v>12.75</v>
      </c>
      <c r="S3848" t="s">
        <v>8337</v>
      </c>
      <c r="T3848" t="s">
        <v>8338</v>
      </c>
    </row>
    <row r="3849" spans="1:20" ht="43.5" x14ac:dyDescent="0.3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 s="9">
        <f t="shared" si="240"/>
        <v>41893.377893518518</v>
      </c>
      <c r="K3849">
        <v>1405674250</v>
      </c>
      <c r="L3849" s="12">
        <f t="shared" si="241"/>
        <v>41838.377893518518</v>
      </c>
      <c r="M3849" t="b">
        <v>0</v>
      </c>
      <c r="N3849">
        <v>975</v>
      </c>
      <c r="O3849" t="b">
        <v>0</v>
      </c>
      <c r="P3849" t="s">
        <v>8282</v>
      </c>
      <c r="Q3849" s="10">
        <f t="shared" si="242"/>
        <v>62.765333333333331</v>
      </c>
      <c r="R3849">
        <f t="shared" si="243"/>
        <v>48.281025641025643</v>
      </c>
      <c r="S3849" t="s">
        <v>8337</v>
      </c>
      <c r="T3849" t="s">
        <v>8338</v>
      </c>
    </row>
    <row r="3850" spans="1:20" ht="43.5" x14ac:dyDescent="0.3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 s="9">
        <f t="shared" si="240"/>
        <v>41867.905694444446</v>
      </c>
      <c r="K3850">
        <v>1405633452</v>
      </c>
      <c r="L3850" s="12">
        <f t="shared" si="241"/>
        <v>41837.905694444446</v>
      </c>
      <c r="M3850" t="b">
        <v>0</v>
      </c>
      <c r="N3850">
        <v>1</v>
      </c>
      <c r="O3850" t="b">
        <v>0</v>
      </c>
      <c r="P3850" t="s">
        <v>8284</v>
      </c>
      <c r="Q3850" s="10">
        <f t="shared" si="242"/>
        <v>6.6666666666666671E-3</v>
      </c>
      <c r="R3850">
        <f t="shared" si="243"/>
        <v>5</v>
      </c>
      <c r="S3850" t="s">
        <v>8340</v>
      </c>
      <c r="T3850" t="s">
        <v>8341</v>
      </c>
    </row>
    <row r="3851" spans="1:20" ht="43.5" x14ac:dyDescent="0.3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 s="9">
        <f t="shared" si="240"/>
        <v>42428.961909722217</v>
      </c>
      <c r="K3851">
        <v>1453676709</v>
      </c>
      <c r="L3851" s="12">
        <f t="shared" si="241"/>
        <v>42393.961909722217</v>
      </c>
      <c r="M3851" t="b">
        <v>0</v>
      </c>
      <c r="N3851">
        <v>1</v>
      </c>
      <c r="O3851" t="b">
        <v>0</v>
      </c>
      <c r="P3851" t="s">
        <v>8273</v>
      </c>
      <c r="Q3851" s="10">
        <f t="shared" si="242"/>
        <v>1.3333333333333333E-3</v>
      </c>
      <c r="R3851">
        <f t="shared" si="243"/>
        <v>1</v>
      </c>
      <c r="S3851" t="s">
        <v>8323</v>
      </c>
      <c r="T3851" t="s">
        <v>8325</v>
      </c>
    </row>
    <row r="3852" spans="1:20" ht="58" x14ac:dyDescent="0.3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 s="9">
        <f t="shared" si="240"/>
        <v>42657.642754629633</v>
      </c>
      <c r="K3852">
        <v>1472570734</v>
      </c>
      <c r="L3852" s="12">
        <f t="shared" si="241"/>
        <v>42612.642754629633</v>
      </c>
      <c r="M3852" t="b">
        <v>0</v>
      </c>
      <c r="N3852">
        <v>15</v>
      </c>
      <c r="O3852" t="b">
        <v>0</v>
      </c>
      <c r="P3852" t="s">
        <v>8273</v>
      </c>
      <c r="Q3852" s="10">
        <f t="shared" si="242"/>
        <v>2.3306666666666667</v>
      </c>
      <c r="R3852">
        <f t="shared" si="243"/>
        <v>116.53333333333333</v>
      </c>
      <c r="S3852" t="s">
        <v>8323</v>
      </c>
      <c r="T3852" t="s">
        <v>8325</v>
      </c>
    </row>
    <row r="3853" spans="1:20" ht="29" x14ac:dyDescent="0.3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 s="9">
        <f t="shared" si="240"/>
        <v>42727.332638888889</v>
      </c>
      <c r="K3853">
        <v>1479684783</v>
      </c>
      <c r="L3853" s="12">
        <f t="shared" si="241"/>
        <v>42694.98128472222</v>
      </c>
      <c r="M3853" t="b">
        <v>0</v>
      </c>
      <c r="N3853">
        <v>57</v>
      </c>
      <c r="O3853" t="b">
        <v>0</v>
      </c>
      <c r="P3853" t="s">
        <v>8282</v>
      </c>
      <c r="Q3853" s="10">
        <f t="shared" si="242"/>
        <v>28.192</v>
      </c>
      <c r="R3853">
        <f t="shared" si="243"/>
        <v>370.94736842105266</v>
      </c>
      <c r="S3853" t="s">
        <v>8337</v>
      </c>
      <c r="T3853" t="s">
        <v>8338</v>
      </c>
    </row>
    <row r="3854" spans="1:20" ht="29" x14ac:dyDescent="0.3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 s="9">
        <f t="shared" si="240"/>
        <v>42330.290972222225</v>
      </c>
      <c r="K3854">
        <v>1445483246</v>
      </c>
      <c r="L3854" s="12">
        <f t="shared" si="241"/>
        <v>42299.130162037036</v>
      </c>
      <c r="M3854" t="b">
        <v>0</v>
      </c>
      <c r="N3854">
        <v>72</v>
      </c>
      <c r="O3854" t="b">
        <v>0</v>
      </c>
      <c r="P3854" t="s">
        <v>8303</v>
      </c>
      <c r="Q3854" s="10">
        <f t="shared" si="242"/>
        <v>11.294666666666666</v>
      </c>
      <c r="R3854">
        <f t="shared" si="243"/>
        <v>117.65277777777777</v>
      </c>
      <c r="S3854" t="s">
        <v>8321</v>
      </c>
      <c r="T3854" t="s">
        <v>8361</v>
      </c>
    </row>
    <row r="3855" spans="1:20" ht="43.5" x14ac:dyDescent="0.3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 s="9">
        <f t="shared" si="240"/>
        <v>41903.632523148146</v>
      </c>
      <c r="K3855">
        <v>1406128250</v>
      </c>
      <c r="L3855" s="12">
        <f t="shared" si="241"/>
        <v>41843.632523148146</v>
      </c>
      <c r="M3855" t="b">
        <v>0</v>
      </c>
      <c r="N3855">
        <v>0</v>
      </c>
      <c r="O3855" t="b">
        <v>0</v>
      </c>
      <c r="P3855" t="s">
        <v>8303</v>
      </c>
      <c r="Q3855" s="10">
        <f t="shared" si="242"/>
        <v>0</v>
      </c>
      <c r="R3855" t="e">
        <f t="shared" si="243"/>
        <v>#DIV/0!</v>
      </c>
      <c r="S3855" t="s">
        <v>8321</v>
      </c>
      <c r="T3855" t="s">
        <v>8361</v>
      </c>
    </row>
    <row r="3856" spans="1:20" ht="43.5" x14ac:dyDescent="0.3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 s="9">
        <f t="shared" si="240"/>
        <v>42749.165972222225</v>
      </c>
      <c r="K3856">
        <v>1480219174</v>
      </c>
      <c r="L3856" s="12">
        <f t="shared" si="241"/>
        <v>42701.166365740741</v>
      </c>
      <c r="M3856" t="b">
        <v>0</v>
      </c>
      <c r="N3856">
        <v>18</v>
      </c>
      <c r="O3856" t="b">
        <v>0</v>
      </c>
      <c r="P3856" t="s">
        <v>8305</v>
      </c>
      <c r="Q3856" s="10">
        <f t="shared" si="242"/>
        <v>4.246666666666667</v>
      </c>
      <c r="R3856">
        <f t="shared" si="243"/>
        <v>176.94444444444446</v>
      </c>
      <c r="S3856" t="s">
        <v>8321</v>
      </c>
      <c r="T3856" t="s">
        <v>8363</v>
      </c>
    </row>
    <row r="3857" spans="1:20" ht="72.5" x14ac:dyDescent="0.3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 s="9">
        <f t="shared" si="240"/>
        <v>42361.679166666669</v>
      </c>
      <c r="K3857">
        <v>1448469719</v>
      </c>
      <c r="L3857" s="12">
        <f t="shared" si="241"/>
        <v>42333.695821759262</v>
      </c>
      <c r="M3857" t="b">
        <v>0</v>
      </c>
      <c r="N3857">
        <v>1</v>
      </c>
      <c r="O3857" t="b">
        <v>0</v>
      </c>
      <c r="P3857" t="s">
        <v>8305</v>
      </c>
      <c r="Q3857" s="10">
        <f t="shared" si="242"/>
        <v>0.66666666666666674</v>
      </c>
      <c r="R3857">
        <f t="shared" si="243"/>
        <v>500</v>
      </c>
      <c r="S3857" t="s">
        <v>8321</v>
      </c>
      <c r="T3857" t="s">
        <v>8363</v>
      </c>
    </row>
    <row r="3858" spans="1:20" ht="43.5" x14ac:dyDescent="0.3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 s="9">
        <f t="shared" si="240"/>
        <v>42525.722187499996</v>
      </c>
      <c r="K3858">
        <v>1462468797</v>
      </c>
      <c r="L3858" s="12">
        <f t="shared" si="241"/>
        <v>42495.722187499996</v>
      </c>
      <c r="M3858" t="b">
        <v>0</v>
      </c>
      <c r="N3858">
        <v>0</v>
      </c>
      <c r="O3858" t="b">
        <v>0</v>
      </c>
      <c r="P3858" t="s">
        <v>8271</v>
      </c>
      <c r="Q3858" s="10">
        <f t="shared" si="242"/>
        <v>0</v>
      </c>
      <c r="R3858" t="e">
        <f t="shared" si="243"/>
        <v>#DIV/0!</v>
      </c>
      <c r="S3858" t="s">
        <v>8321</v>
      </c>
      <c r="T3858" t="s">
        <v>8322</v>
      </c>
    </row>
    <row r="3859" spans="1:20" ht="58" x14ac:dyDescent="0.3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 s="9">
        <f t="shared" si="240"/>
        <v>42131.290277777778</v>
      </c>
      <c r="K3859">
        <v>1426216033</v>
      </c>
      <c r="L3859" s="12">
        <f t="shared" si="241"/>
        <v>42076.130011574074</v>
      </c>
      <c r="M3859" t="b">
        <v>1</v>
      </c>
      <c r="N3859">
        <v>508</v>
      </c>
      <c r="O3859" t="b">
        <v>1</v>
      </c>
      <c r="P3859" t="s">
        <v>8295</v>
      </c>
      <c r="Q3859" s="10">
        <f t="shared" si="242"/>
        <v>386.81998717948721</v>
      </c>
      <c r="R3859">
        <f t="shared" si="243"/>
        <v>593.93620078740162</v>
      </c>
      <c r="S3859" t="s">
        <v>8323</v>
      </c>
      <c r="T3859" t="s">
        <v>8353</v>
      </c>
    </row>
    <row r="3860" spans="1:20" ht="58" x14ac:dyDescent="0.3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 s="9">
        <f t="shared" si="240"/>
        <v>41950.854247685187</v>
      </c>
      <c r="K3860">
        <v>1411500607</v>
      </c>
      <c r="L3860" s="12">
        <f t="shared" si="241"/>
        <v>41905.812581018516</v>
      </c>
      <c r="M3860" t="b">
        <v>0</v>
      </c>
      <c r="N3860">
        <v>81</v>
      </c>
      <c r="O3860" t="b">
        <v>0</v>
      </c>
      <c r="P3860" t="s">
        <v>8267</v>
      </c>
      <c r="Q3860" s="10">
        <f t="shared" si="242"/>
        <v>9.5687499999999996</v>
      </c>
      <c r="R3860">
        <f t="shared" si="243"/>
        <v>94.506172839506178</v>
      </c>
      <c r="S3860" t="s">
        <v>8314</v>
      </c>
      <c r="T3860" t="s">
        <v>8317</v>
      </c>
    </row>
    <row r="3861" spans="1:20" ht="58" x14ac:dyDescent="0.3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 s="9">
        <f t="shared" si="240"/>
        <v>42313.981157407412</v>
      </c>
      <c r="K3861">
        <v>1443220372</v>
      </c>
      <c r="L3861" s="12">
        <f t="shared" si="241"/>
        <v>42272.93949074074</v>
      </c>
      <c r="M3861" t="b">
        <v>0</v>
      </c>
      <c r="N3861">
        <v>11</v>
      </c>
      <c r="O3861" t="b">
        <v>0</v>
      </c>
      <c r="P3861" t="s">
        <v>8270</v>
      </c>
      <c r="Q3861" s="10">
        <f t="shared" si="242"/>
        <v>0.18625</v>
      </c>
      <c r="R3861">
        <f t="shared" si="243"/>
        <v>13.545454545454545</v>
      </c>
      <c r="S3861" t="s">
        <v>8314</v>
      </c>
      <c r="T3861" t="s">
        <v>8320</v>
      </c>
    </row>
    <row r="3862" spans="1:20" ht="43.5" x14ac:dyDescent="0.3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 s="9">
        <f t="shared" si="240"/>
        <v>42091.43</v>
      </c>
      <c r="K3862">
        <v>1422357552</v>
      </c>
      <c r="L3862" s="12">
        <f t="shared" si="241"/>
        <v>42031.471666666665</v>
      </c>
      <c r="M3862" t="b">
        <v>0</v>
      </c>
      <c r="N3862">
        <v>1</v>
      </c>
      <c r="O3862" t="b">
        <v>0</v>
      </c>
      <c r="P3862" t="s">
        <v>8272</v>
      </c>
      <c r="Q3862" s="10">
        <f t="shared" si="242"/>
        <v>1.25E-3</v>
      </c>
      <c r="R3862">
        <f t="shared" si="243"/>
        <v>1</v>
      </c>
      <c r="S3862" t="s">
        <v>8323</v>
      </c>
      <c r="T3862" t="s">
        <v>8324</v>
      </c>
    </row>
    <row r="3863" spans="1:20" ht="43.5" x14ac:dyDescent="0.3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 s="9">
        <f t="shared" si="240"/>
        <v>42388.560613425929</v>
      </c>
      <c r="K3863">
        <v>1448026037</v>
      </c>
      <c r="L3863" s="12">
        <f t="shared" si="241"/>
        <v>42328.560613425929</v>
      </c>
      <c r="M3863" t="b">
        <v>0</v>
      </c>
      <c r="N3863">
        <v>0</v>
      </c>
      <c r="O3863" t="b">
        <v>0</v>
      </c>
      <c r="P3863" t="s">
        <v>8272</v>
      </c>
      <c r="Q3863" s="10">
        <f t="shared" si="242"/>
        <v>0</v>
      </c>
      <c r="R3863" t="e">
        <f t="shared" si="243"/>
        <v>#DIV/0!</v>
      </c>
      <c r="S3863" t="s">
        <v>8323</v>
      </c>
      <c r="T3863" t="s">
        <v>8324</v>
      </c>
    </row>
    <row r="3864" spans="1:20" ht="43.5" x14ac:dyDescent="0.3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 s="9">
        <f t="shared" si="240"/>
        <v>41914.747592592597</v>
      </c>
      <c r="K3864">
        <v>1407088592</v>
      </c>
      <c r="L3864" s="12">
        <f t="shared" si="241"/>
        <v>41854.747592592597</v>
      </c>
      <c r="M3864" t="b">
        <v>0</v>
      </c>
      <c r="N3864">
        <v>1</v>
      </c>
      <c r="O3864" t="b">
        <v>0</v>
      </c>
      <c r="P3864" t="s">
        <v>8284</v>
      </c>
      <c r="Q3864" s="10">
        <f t="shared" si="242"/>
        <v>0.125</v>
      </c>
      <c r="R3864">
        <f t="shared" si="243"/>
        <v>100</v>
      </c>
      <c r="S3864" t="s">
        <v>8340</v>
      </c>
      <c r="T3864" t="s">
        <v>8341</v>
      </c>
    </row>
    <row r="3865" spans="1:20" ht="43.5" x14ac:dyDescent="0.3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 s="9">
        <f t="shared" si="240"/>
        <v>42166.184560185182</v>
      </c>
      <c r="K3865">
        <v>1431404746</v>
      </c>
      <c r="L3865" s="12">
        <f t="shared" si="241"/>
        <v>42136.184560185182</v>
      </c>
      <c r="M3865" t="b">
        <v>1</v>
      </c>
      <c r="N3865">
        <v>729</v>
      </c>
      <c r="O3865" t="b">
        <v>1</v>
      </c>
      <c r="P3865" t="s">
        <v>8295</v>
      </c>
      <c r="Q3865" s="10">
        <f t="shared" si="242"/>
        <v>201.14999999999998</v>
      </c>
      <c r="R3865">
        <f t="shared" si="243"/>
        <v>220.74074074074073</v>
      </c>
      <c r="S3865" t="s">
        <v>8323</v>
      </c>
      <c r="T3865" t="s">
        <v>8353</v>
      </c>
    </row>
    <row r="3866" spans="1:20" ht="58" x14ac:dyDescent="0.3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 s="9">
        <f t="shared" si="240"/>
        <v>42357.041666666672</v>
      </c>
      <c r="K3866">
        <v>1446562807</v>
      </c>
      <c r="L3866" s="12">
        <f t="shared" si="241"/>
        <v>42311.625081018516</v>
      </c>
      <c r="M3866" t="b">
        <v>1</v>
      </c>
      <c r="N3866">
        <v>644</v>
      </c>
      <c r="O3866" t="b">
        <v>1</v>
      </c>
      <c r="P3866" t="s">
        <v>8295</v>
      </c>
      <c r="Q3866" s="10">
        <f t="shared" si="242"/>
        <v>211.03642500000004</v>
      </c>
      <c r="R3866">
        <f t="shared" si="243"/>
        <v>262.15704968944101</v>
      </c>
      <c r="S3866" t="s">
        <v>8323</v>
      </c>
      <c r="T3866" t="s">
        <v>8353</v>
      </c>
    </row>
    <row r="3867" spans="1:20" ht="43.5" x14ac:dyDescent="0.3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 s="9">
        <f t="shared" si="240"/>
        <v>42742.300567129627</v>
      </c>
      <c r="K3867">
        <v>1481181169</v>
      </c>
      <c r="L3867" s="12">
        <f t="shared" si="241"/>
        <v>42712.300567129627</v>
      </c>
      <c r="M3867" t="b">
        <v>0</v>
      </c>
      <c r="N3867">
        <v>3</v>
      </c>
      <c r="O3867" t="b">
        <v>0</v>
      </c>
      <c r="P3867" t="s">
        <v>8282</v>
      </c>
      <c r="Q3867" s="10">
        <f t="shared" si="242"/>
        <v>0.38750000000000001</v>
      </c>
      <c r="R3867">
        <f t="shared" si="243"/>
        <v>103.33333333333333</v>
      </c>
      <c r="S3867" t="s">
        <v>8337</v>
      </c>
      <c r="T3867" t="s">
        <v>8338</v>
      </c>
    </row>
    <row r="3868" spans="1:20" ht="43.5" x14ac:dyDescent="0.3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 s="9">
        <f t="shared" si="240"/>
        <v>41566.509097222224</v>
      </c>
      <c r="K3868">
        <v>1379592786</v>
      </c>
      <c r="L3868" s="12">
        <f t="shared" si="241"/>
        <v>41536.509097222224</v>
      </c>
      <c r="M3868" t="b">
        <v>0</v>
      </c>
      <c r="N3868">
        <v>4</v>
      </c>
      <c r="O3868" t="b">
        <v>0</v>
      </c>
      <c r="P3868" t="s">
        <v>8282</v>
      </c>
      <c r="Q3868" s="10">
        <f t="shared" si="242"/>
        <v>5.9612499999999999E-2</v>
      </c>
      <c r="R3868">
        <f t="shared" si="243"/>
        <v>11.922499999999999</v>
      </c>
      <c r="S3868" t="s">
        <v>8337</v>
      </c>
      <c r="T3868" t="s">
        <v>8338</v>
      </c>
    </row>
    <row r="3869" spans="1:20" ht="43.5" x14ac:dyDescent="0.3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 s="9">
        <f t="shared" si="240"/>
        <v>41858.967916666668</v>
      </c>
      <c r="K3869">
        <v>1404861228</v>
      </c>
      <c r="L3869" s="12">
        <f t="shared" si="241"/>
        <v>41828.967916666668</v>
      </c>
      <c r="M3869" t="b">
        <v>0</v>
      </c>
      <c r="N3869">
        <v>1</v>
      </c>
      <c r="O3869" t="b">
        <v>0</v>
      </c>
      <c r="P3869" t="s">
        <v>8284</v>
      </c>
      <c r="Q3869" s="10">
        <f t="shared" si="242"/>
        <v>1.25E-3</v>
      </c>
      <c r="R3869">
        <f t="shared" si="243"/>
        <v>1</v>
      </c>
      <c r="S3869" t="s">
        <v>8340</v>
      </c>
      <c r="T3869" t="s">
        <v>8341</v>
      </c>
    </row>
    <row r="3870" spans="1:20" ht="58" x14ac:dyDescent="0.3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 s="9">
        <f t="shared" si="240"/>
        <v>42158.105046296296</v>
      </c>
      <c r="K3870">
        <v>1429410676</v>
      </c>
      <c r="L3870" s="12">
        <f t="shared" si="241"/>
        <v>42113.105046296296</v>
      </c>
      <c r="M3870" t="b">
        <v>0</v>
      </c>
      <c r="N3870">
        <v>118</v>
      </c>
      <c r="O3870" t="b">
        <v>0</v>
      </c>
      <c r="P3870" t="s">
        <v>8284</v>
      </c>
      <c r="Q3870" s="10">
        <f t="shared" si="242"/>
        <v>10.7325</v>
      </c>
      <c r="R3870">
        <f t="shared" si="243"/>
        <v>72.762711864406782</v>
      </c>
      <c r="S3870" t="s">
        <v>8340</v>
      </c>
      <c r="T3870" t="s">
        <v>8341</v>
      </c>
    </row>
    <row r="3871" spans="1:20" ht="43.5" x14ac:dyDescent="0.3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 s="9">
        <f t="shared" si="240"/>
        <v>42498.73746527778</v>
      </c>
      <c r="K3871">
        <v>1457548917</v>
      </c>
      <c r="L3871" s="12">
        <f t="shared" si="241"/>
        <v>42438.779131944444</v>
      </c>
      <c r="M3871" t="b">
        <v>0</v>
      </c>
      <c r="N3871">
        <v>0</v>
      </c>
      <c r="O3871" t="b">
        <v>0</v>
      </c>
      <c r="P3871" t="s">
        <v>8303</v>
      </c>
      <c r="Q3871" s="10">
        <f t="shared" si="242"/>
        <v>0</v>
      </c>
      <c r="R3871" t="e">
        <f t="shared" si="243"/>
        <v>#DIV/0!</v>
      </c>
      <c r="S3871" t="s">
        <v>8321</v>
      </c>
      <c r="T3871" t="s">
        <v>8361</v>
      </c>
    </row>
    <row r="3872" spans="1:20" ht="43.5" x14ac:dyDescent="0.3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 s="9">
        <f t="shared" si="240"/>
        <v>42163.625</v>
      </c>
      <c r="K3872">
        <v>1431973478</v>
      </c>
      <c r="L3872" s="12">
        <f t="shared" si="241"/>
        <v>42142.767106481479</v>
      </c>
      <c r="M3872" t="b">
        <v>0</v>
      </c>
      <c r="N3872">
        <v>11</v>
      </c>
      <c r="O3872" t="b">
        <v>0</v>
      </c>
      <c r="P3872" t="s">
        <v>8287</v>
      </c>
      <c r="Q3872" s="10">
        <f t="shared" si="242"/>
        <v>9.9878048780487809</v>
      </c>
      <c r="R3872">
        <f t="shared" si="243"/>
        <v>744.5454545454545</v>
      </c>
      <c r="S3872" t="s">
        <v>8326</v>
      </c>
      <c r="T3872" t="s">
        <v>8345</v>
      </c>
    </row>
    <row r="3873" spans="1:20" ht="58" x14ac:dyDescent="0.3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 s="9">
        <f t="shared" si="240"/>
        <v>40915.774409722224</v>
      </c>
      <c r="K3873">
        <v>1322073309</v>
      </c>
      <c r="L3873" s="12">
        <f t="shared" si="241"/>
        <v>40870.774409722224</v>
      </c>
      <c r="M3873" t="b">
        <v>1</v>
      </c>
      <c r="N3873">
        <v>146</v>
      </c>
      <c r="O3873" t="b">
        <v>1</v>
      </c>
      <c r="P3873" t="s">
        <v>8269</v>
      </c>
      <c r="Q3873" s="10">
        <f t="shared" si="242"/>
        <v>101.33294117647058</v>
      </c>
      <c r="R3873">
        <f t="shared" si="243"/>
        <v>589.95205479452056</v>
      </c>
      <c r="S3873" t="s">
        <v>8314</v>
      </c>
      <c r="T3873" t="s">
        <v>8319</v>
      </c>
    </row>
    <row r="3874" spans="1:20" ht="29" x14ac:dyDescent="0.3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 s="9">
        <f t="shared" si="240"/>
        <v>42418.798252314817</v>
      </c>
      <c r="K3874">
        <v>1453230569</v>
      </c>
      <c r="L3874" s="12">
        <f t="shared" si="241"/>
        <v>42388.798252314817</v>
      </c>
      <c r="M3874" t="b">
        <v>0</v>
      </c>
      <c r="N3874">
        <v>1</v>
      </c>
      <c r="O3874" t="b">
        <v>0</v>
      </c>
      <c r="P3874" t="s">
        <v>8272</v>
      </c>
      <c r="Q3874" s="10">
        <f t="shared" si="242"/>
        <v>0.16705882352941176</v>
      </c>
      <c r="R3874">
        <f t="shared" si="243"/>
        <v>142</v>
      </c>
      <c r="S3874" t="s">
        <v>8323</v>
      </c>
      <c r="T3874" t="s">
        <v>8324</v>
      </c>
    </row>
    <row r="3875" spans="1:20" ht="43.5" x14ac:dyDescent="0.3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 s="9">
        <f t="shared" si="240"/>
        <v>42609.708437499998</v>
      </c>
      <c r="K3875">
        <v>1469725209</v>
      </c>
      <c r="L3875" s="12">
        <f t="shared" si="241"/>
        <v>42579.708437499998</v>
      </c>
      <c r="M3875" t="b">
        <v>0</v>
      </c>
      <c r="N3875">
        <v>1</v>
      </c>
      <c r="O3875" t="b">
        <v>0</v>
      </c>
      <c r="P3875" t="s">
        <v>8281</v>
      </c>
      <c r="Q3875" s="10">
        <f t="shared" si="242"/>
        <v>0.29411764705882354</v>
      </c>
      <c r="R3875">
        <f t="shared" si="243"/>
        <v>250</v>
      </c>
      <c r="S3875" t="s">
        <v>8335</v>
      </c>
      <c r="T3875" t="s">
        <v>8336</v>
      </c>
    </row>
    <row r="3876" spans="1:20" ht="43.5" x14ac:dyDescent="0.3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 s="9">
        <f t="shared" si="240"/>
        <v>42308.947916666672</v>
      </c>
      <c r="K3876">
        <v>1442531217</v>
      </c>
      <c r="L3876" s="12">
        <f t="shared" si="241"/>
        <v>42264.963159722218</v>
      </c>
      <c r="M3876" t="b">
        <v>0</v>
      </c>
      <c r="N3876">
        <v>285</v>
      </c>
      <c r="O3876" t="b">
        <v>0</v>
      </c>
      <c r="P3876" t="s">
        <v>8294</v>
      </c>
      <c r="Q3876" s="10">
        <f t="shared" si="242"/>
        <v>39.395294117647055</v>
      </c>
      <c r="R3876">
        <f t="shared" si="243"/>
        <v>117.49473684210527</v>
      </c>
      <c r="S3876" t="s">
        <v>8323</v>
      </c>
      <c r="T3876" t="s">
        <v>8352</v>
      </c>
    </row>
    <row r="3877" spans="1:20" ht="43.5" x14ac:dyDescent="0.3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 s="9">
        <f t="shared" si="240"/>
        <v>41417.651516203703</v>
      </c>
      <c r="K3877">
        <v>1366731491</v>
      </c>
      <c r="L3877" s="12">
        <f t="shared" si="241"/>
        <v>41387.651516203703</v>
      </c>
      <c r="M3877" t="b">
        <v>0</v>
      </c>
      <c r="N3877">
        <v>1373</v>
      </c>
      <c r="O3877" t="b">
        <v>1</v>
      </c>
      <c r="P3877" t="s">
        <v>8295</v>
      </c>
      <c r="Q3877" s="10">
        <f t="shared" si="242"/>
        <v>148.33229411764705</v>
      </c>
      <c r="R3877">
        <f t="shared" si="243"/>
        <v>91.82989803350327</v>
      </c>
      <c r="S3877" t="s">
        <v>8323</v>
      </c>
      <c r="T3877" t="s">
        <v>8353</v>
      </c>
    </row>
    <row r="3878" spans="1:20" ht="43.5" x14ac:dyDescent="0.3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 s="9">
        <f t="shared" si="240"/>
        <v>42016.108726851846</v>
      </c>
      <c r="K3878">
        <v>1418438194</v>
      </c>
      <c r="L3878" s="12">
        <f t="shared" si="241"/>
        <v>41986.108726851846</v>
      </c>
      <c r="M3878" t="b">
        <v>0</v>
      </c>
      <c r="N3878">
        <v>0</v>
      </c>
      <c r="O3878" t="b">
        <v>0</v>
      </c>
      <c r="P3878" t="s">
        <v>8284</v>
      </c>
      <c r="Q3878" s="10">
        <f t="shared" si="242"/>
        <v>0</v>
      </c>
      <c r="R3878" t="e">
        <f t="shared" si="243"/>
        <v>#DIV/0!</v>
      </c>
      <c r="S3878" t="s">
        <v>8340</v>
      </c>
      <c r="T3878" t="s">
        <v>8341</v>
      </c>
    </row>
    <row r="3879" spans="1:20" ht="43.5" x14ac:dyDescent="0.3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 s="9">
        <f t="shared" si="240"/>
        <v>42104.935740740737</v>
      </c>
      <c r="K3879">
        <v>1426112848</v>
      </c>
      <c r="L3879" s="12">
        <f t="shared" si="241"/>
        <v>42074.935740740737</v>
      </c>
      <c r="M3879" t="b">
        <v>0</v>
      </c>
      <c r="N3879">
        <v>7</v>
      </c>
      <c r="O3879" t="b">
        <v>0</v>
      </c>
      <c r="P3879" t="s">
        <v>8272</v>
      </c>
      <c r="Q3879" s="10">
        <f t="shared" si="242"/>
        <v>1.8193398957730169</v>
      </c>
      <c r="R3879">
        <f t="shared" si="243"/>
        <v>224.42857142857142</v>
      </c>
      <c r="S3879" t="s">
        <v>8323</v>
      </c>
      <c r="T3879" t="s">
        <v>8324</v>
      </c>
    </row>
    <row r="3880" spans="1:20" ht="43.5" x14ac:dyDescent="0.3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 s="9">
        <f t="shared" si="240"/>
        <v>42023.354166666672</v>
      </c>
      <c r="K3880">
        <v>1416507211</v>
      </c>
      <c r="L3880" s="12">
        <f t="shared" si="241"/>
        <v>41963.759386574078</v>
      </c>
      <c r="M3880" t="b">
        <v>0</v>
      </c>
      <c r="N3880">
        <v>312</v>
      </c>
      <c r="O3880" t="b">
        <v>0</v>
      </c>
      <c r="P3880" t="s">
        <v>8282</v>
      </c>
      <c r="Q3880" s="10">
        <f t="shared" si="242"/>
        <v>35.537409090909087</v>
      </c>
      <c r="R3880">
        <f t="shared" si="243"/>
        <v>100.23371794871794</v>
      </c>
      <c r="S3880" t="s">
        <v>8337</v>
      </c>
      <c r="T3880" t="s">
        <v>8338</v>
      </c>
    </row>
    <row r="3881" spans="1:20" ht="58" x14ac:dyDescent="0.3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 s="9">
        <f t="shared" si="240"/>
        <v>42022.05</v>
      </c>
      <c r="K3881">
        <v>1416445931</v>
      </c>
      <c r="L3881" s="12">
        <f t="shared" si="241"/>
        <v>41963.050127314811</v>
      </c>
      <c r="M3881" t="b">
        <v>0</v>
      </c>
      <c r="N3881">
        <v>9</v>
      </c>
      <c r="O3881" t="b">
        <v>0</v>
      </c>
      <c r="P3881" t="s">
        <v>8272</v>
      </c>
      <c r="Q3881" s="10">
        <f t="shared" si="242"/>
        <v>0.38925389253892539</v>
      </c>
      <c r="R3881">
        <f t="shared" si="243"/>
        <v>38.444444444444443</v>
      </c>
      <c r="S3881" t="s">
        <v>8323</v>
      </c>
      <c r="T3881" t="s">
        <v>8324</v>
      </c>
    </row>
    <row r="3882" spans="1:20" ht="58" x14ac:dyDescent="0.3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 s="9">
        <f t="shared" si="240"/>
        <v>41860.947013888886</v>
      </c>
      <c r="K3882">
        <v>1405032222</v>
      </c>
      <c r="L3882" s="12">
        <f t="shared" si="241"/>
        <v>41830.947013888886</v>
      </c>
      <c r="M3882" t="b">
        <v>0</v>
      </c>
      <c r="N3882">
        <v>4</v>
      </c>
      <c r="O3882" t="b">
        <v>0</v>
      </c>
      <c r="P3882" t="s">
        <v>8273</v>
      </c>
      <c r="Q3882" s="10">
        <f t="shared" si="242"/>
        <v>1.2375123751237513E-2</v>
      </c>
      <c r="R3882">
        <f t="shared" si="243"/>
        <v>2.75</v>
      </c>
      <c r="S3882" t="s">
        <v>8323</v>
      </c>
      <c r="T3882" t="s">
        <v>8325</v>
      </c>
    </row>
    <row r="3883" spans="1:20" ht="43.5" x14ac:dyDescent="0.3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 s="9">
        <f t="shared" si="240"/>
        <v>42482.272824074069</v>
      </c>
      <c r="K3883">
        <v>1458714772</v>
      </c>
      <c r="L3883" s="12">
        <f t="shared" si="241"/>
        <v>42452.272824074069</v>
      </c>
      <c r="M3883" t="b">
        <v>1</v>
      </c>
      <c r="N3883">
        <v>1281</v>
      </c>
      <c r="O3883" t="b">
        <v>1</v>
      </c>
      <c r="P3883" t="s">
        <v>8295</v>
      </c>
      <c r="Q3883" s="10">
        <f t="shared" si="242"/>
        <v>259.57748878923763</v>
      </c>
      <c r="R3883">
        <f t="shared" si="243"/>
        <v>180.75185011709601</v>
      </c>
      <c r="S3883" t="s">
        <v>8323</v>
      </c>
      <c r="T3883" t="s">
        <v>8353</v>
      </c>
    </row>
    <row r="3884" spans="1:20" ht="58" x14ac:dyDescent="0.3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 s="9">
        <f t="shared" si="240"/>
        <v>42540.340277777781</v>
      </c>
      <c r="K3884">
        <v>1463418120</v>
      </c>
      <c r="L3884" s="12">
        <f t="shared" si="241"/>
        <v>42506.709722222222</v>
      </c>
      <c r="M3884" t="b">
        <v>0</v>
      </c>
      <c r="N3884">
        <v>310</v>
      </c>
      <c r="O3884" t="b">
        <v>0</v>
      </c>
      <c r="P3884" t="s">
        <v>8273</v>
      </c>
      <c r="Q3884" s="10">
        <f t="shared" si="242"/>
        <v>29.276666666666667</v>
      </c>
      <c r="R3884">
        <f t="shared" si="243"/>
        <v>84.99677419354839</v>
      </c>
      <c r="S3884" t="s">
        <v>8323</v>
      </c>
      <c r="T3884" t="s">
        <v>8325</v>
      </c>
    </row>
    <row r="3885" spans="1:20" ht="43.5" x14ac:dyDescent="0.3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 s="9">
        <f t="shared" si="240"/>
        <v>41462.228043981479</v>
      </c>
      <c r="K3885">
        <v>1369286903</v>
      </c>
      <c r="L3885" s="12">
        <f t="shared" si="241"/>
        <v>41417.228043981479</v>
      </c>
      <c r="M3885" t="b">
        <v>0</v>
      </c>
      <c r="N3885">
        <v>123</v>
      </c>
      <c r="O3885" t="b">
        <v>0</v>
      </c>
      <c r="P3885" t="s">
        <v>8282</v>
      </c>
      <c r="Q3885" s="10">
        <f t="shared" si="242"/>
        <v>8.974444444444444</v>
      </c>
      <c r="R3885">
        <f t="shared" si="243"/>
        <v>65.666666666666671</v>
      </c>
      <c r="S3885" t="s">
        <v>8337</v>
      </c>
      <c r="T3885" t="s">
        <v>8338</v>
      </c>
    </row>
    <row r="3886" spans="1:20" ht="43.5" x14ac:dyDescent="0.3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 s="9">
        <f t="shared" si="240"/>
        <v>42124.667256944449</v>
      </c>
      <c r="K3886">
        <v>1427817651</v>
      </c>
      <c r="L3886" s="12">
        <f t="shared" si="241"/>
        <v>42094.667256944449</v>
      </c>
      <c r="M3886" t="b">
        <v>0</v>
      </c>
      <c r="N3886">
        <v>7</v>
      </c>
      <c r="O3886" t="b">
        <v>0</v>
      </c>
      <c r="P3886" t="s">
        <v>8283</v>
      </c>
      <c r="Q3886" s="10">
        <f t="shared" si="242"/>
        <v>0.47222222222222221</v>
      </c>
      <c r="R3886">
        <f t="shared" si="243"/>
        <v>60.714285714285715</v>
      </c>
      <c r="S3886" t="s">
        <v>8337</v>
      </c>
      <c r="T3886" t="s">
        <v>8339</v>
      </c>
    </row>
    <row r="3887" spans="1:20" ht="29" x14ac:dyDescent="0.3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 s="9">
        <f t="shared" si="240"/>
        <v>42672.988819444443</v>
      </c>
      <c r="K3887">
        <v>1475192634</v>
      </c>
      <c r="L3887" s="12">
        <f t="shared" si="241"/>
        <v>42642.988819444443</v>
      </c>
      <c r="M3887" t="b">
        <v>0</v>
      </c>
      <c r="N3887">
        <v>1</v>
      </c>
      <c r="O3887" t="b">
        <v>0</v>
      </c>
      <c r="P3887" t="s">
        <v>8284</v>
      </c>
      <c r="Q3887" s="10">
        <f t="shared" si="242"/>
        <v>1.1111111111111111E-3</v>
      </c>
      <c r="R3887">
        <f t="shared" si="243"/>
        <v>1</v>
      </c>
      <c r="S3887" t="s">
        <v>8340</v>
      </c>
      <c r="T3887" t="s">
        <v>8341</v>
      </c>
    </row>
    <row r="3888" spans="1:20" ht="43.5" x14ac:dyDescent="0.3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 s="9">
        <f t="shared" si="240"/>
        <v>42573.788564814815</v>
      </c>
      <c r="K3888">
        <v>1466621732</v>
      </c>
      <c r="L3888" s="12">
        <f t="shared" si="241"/>
        <v>42543.788564814815</v>
      </c>
      <c r="M3888" t="b">
        <v>0</v>
      </c>
      <c r="N3888">
        <v>6</v>
      </c>
      <c r="O3888" t="b">
        <v>0</v>
      </c>
      <c r="P3888" t="s">
        <v>8271</v>
      </c>
      <c r="Q3888" s="10">
        <f t="shared" si="242"/>
        <v>1.4500000000000002</v>
      </c>
      <c r="R3888">
        <f t="shared" si="243"/>
        <v>217.5</v>
      </c>
      <c r="S3888" t="s">
        <v>8321</v>
      </c>
      <c r="T3888" t="s">
        <v>8322</v>
      </c>
    </row>
    <row r="3889" spans="1:20" ht="43.5" x14ac:dyDescent="0.3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 s="9">
        <f t="shared" si="240"/>
        <v>42732.809201388889</v>
      </c>
      <c r="K3889">
        <v>1480361115</v>
      </c>
      <c r="L3889" s="12">
        <f t="shared" si="241"/>
        <v>42702.809201388889</v>
      </c>
      <c r="M3889" t="b">
        <v>0</v>
      </c>
      <c r="N3889">
        <v>1</v>
      </c>
      <c r="O3889" t="b">
        <v>0</v>
      </c>
      <c r="P3889" t="s">
        <v>8273</v>
      </c>
      <c r="Q3889" s="10">
        <f t="shared" si="242"/>
        <v>0.26737967914438499</v>
      </c>
      <c r="R3889">
        <f t="shared" si="243"/>
        <v>250</v>
      </c>
      <c r="S3889" t="s">
        <v>8323</v>
      </c>
      <c r="T3889" t="s">
        <v>8325</v>
      </c>
    </row>
    <row r="3890" spans="1:20" ht="43.5" x14ac:dyDescent="0.3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 s="9">
        <f t="shared" si="240"/>
        <v>42054.824988425928</v>
      </c>
      <c r="K3890">
        <v>1422992879</v>
      </c>
      <c r="L3890" s="12">
        <f t="shared" si="241"/>
        <v>42038.824988425928</v>
      </c>
      <c r="M3890" t="b">
        <v>0</v>
      </c>
      <c r="N3890">
        <v>2</v>
      </c>
      <c r="O3890" t="b">
        <v>0</v>
      </c>
      <c r="P3890" t="s">
        <v>8270</v>
      </c>
      <c r="Q3890" s="10">
        <f t="shared" si="242"/>
        <v>2.7404479578392621E-2</v>
      </c>
      <c r="R3890">
        <f t="shared" si="243"/>
        <v>13</v>
      </c>
      <c r="S3890" t="s">
        <v>8314</v>
      </c>
      <c r="T3890" t="s">
        <v>8320</v>
      </c>
    </row>
    <row r="3891" spans="1:20" ht="43.5" x14ac:dyDescent="0.3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 s="9">
        <f t="shared" si="240"/>
        <v>42082.353275462956</v>
      </c>
      <c r="K3891">
        <v>1423733323</v>
      </c>
      <c r="L3891" s="12">
        <f t="shared" si="241"/>
        <v>42047.394942129627</v>
      </c>
      <c r="M3891" t="b">
        <v>0</v>
      </c>
      <c r="N3891">
        <v>0</v>
      </c>
      <c r="O3891" t="b">
        <v>0</v>
      </c>
      <c r="P3891" t="s">
        <v>8268</v>
      </c>
      <c r="Q3891" s="10">
        <f t="shared" si="242"/>
        <v>0</v>
      </c>
      <c r="R3891" t="e">
        <f t="shared" si="243"/>
        <v>#DIV/0!</v>
      </c>
      <c r="S3891" t="s">
        <v>8314</v>
      </c>
      <c r="T3891" t="s">
        <v>8318</v>
      </c>
    </row>
    <row r="3892" spans="1:20" ht="43.5" x14ac:dyDescent="0.3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 s="9">
        <f t="shared" si="240"/>
        <v>42786.791666666672</v>
      </c>
      <c r="K3892">
        <v>1483634335</v>
      </c>
      <c r="L3892" s="12">
        <f t="shared" si="241"/>
        <v>42740.693692129629</v>
      </c>
      <c r="M3892" t="b">
        <v>0</v>
      </c>
      <c r="N3892">
        <v>110</v>
      </c>
      <c r="O3892" t="b">
        <v>0</v>
      </c>
      <c r="P3892" t="s">
        <v>8273</v>
      </c>
      <c r="Q3892" s="10">
        <f t="shared" si="242"/>
        <v>42.188421052631583</v>
      </c>
      <c r="R3892">
        <f t="shared" si="243"/>
        <v>364.35454545454547</v>
      </c>
      <c r="S3892" t="s">
        <v>8323</v>
      </c>
      <c r="T3892" t="s">
        <v>8325</v>
      </c>
    </row>
    <row r="3893" spans="1:20" ht="43.5" x14ac:dyDescent="0.3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 s="9">
        <f t="shared" si="240"/>
        <v>42114.767928240741</v>
      </c>
      <c r="K3893">
        <v>1424719549</v>
      </c>
      <c r="L3893" s="12">
        <f t="shared" si="241"/>
        <v>42058.809594907405</v>
      </c>
      <c r="M3893" t="b">
        <v>0</v>
      </c>
      <c r="N3893">
        <v>28</v>
      </c>
      <c r="O3893" t="b">
        <v>0</v>
      </c>
      <c r="P3893" t="s">
        <v>8299</v>
      </c>
      <c r="Q3893" s="10">
        <f t="shared" si="242"/>
        <v>1.0526315789473684</v>
      </c>
      <c r="R3893">
        <f t="shared" si="243"/>
        <v>35.714285714285715</v>
      </c>
      <c r="S3893" t="s">
        <v>8340</v>
      </c>
      <c r="T3893" t="s">
        <v>8357</v>
      </c>
    </row>
    <row r="3894" spans="1:20" ht="43.5" x14ac:dyDescent="0.3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 s="9">
        <f t="shared" si="240"/>
        <v>42367.490752314814</v>
      </c>
      <c r="K3894">
        <v>1447933601</v>
      </c>
      <c r="L3894" s="12">
        <f t="shared" si="241"/>
        <v>42327.490752314814</v>
      </c>
      <c r="M3894" t="b">
        <v>0</v>
      </c>
      <c r="N3894">
        <v>34</v>
      </c>
      <c r="O3894" t="b">
        <v>0</v>
      </c>
      <c r="P3894" t="s">
        <v>8270</v>
      </c>
      <c r="Q3894" s="10">
        <f t="shared" si="242"/>
        <v>25.41340206185567</v>
      </c>
      <c r="R3894">
        <f t="shared" si="243"/>
        <v>725.02941176470586</v>
      </c>
      <c r="S3894" t="s">
        <v>8314</v>
      </c>
      <c r="T3894" t="s">
        <v>8320</v>
      </c>
    </row>
    <row r="3895" spans="1:20" ht="43.5" x14ac:dyDescent="0.3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 s="9">
        <f t="shared" si="240"/>
        <v>42111</v>
      </c>
      <c r="K3895">
        <v>1426714870</v>
      </c>
      <c r="L3895" s="12">
        <f t="shared" si="241"/>
        <v>42081.903587962966</v>
      </c>
      <c r="M3895" t="b">
        <v>0</v>
      </c>
      <c r="N3895">
        <v>443</v>
      </c>
      <c r="O3895" t="b">
        <v>1</v>
      </c>
      <c r="P3895" t="s">
        <v>8295</v>
      </c>
      <c r="Q3895" s="10">
        <f t="shared" si="242"/>
        <v>102.99897959183673</v>
      </c>
      <c r="R3895">
        <f t="shared" si="243"/>
        <v>227.85327313769753</v>
      </c>
      <c r="S3895" t="s">
        <v>8323</v>
      </c>
      <c r="T3895" t="s">
        <v>8353</v>
      </c>
    </row>
    <row r="3896" spans="1:20" ht="43.5" x14ac:dyDescent="0.3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 s="9">
        <f t="shared" si="240"/>
        <v>42581.884189814817</v>
      </c>
      <c r="K3896">
        <v>1467321194</v>
      </c>
      <c r="L3896" s="12">
        <f t="shared" si="241"/>
        <v>42551.884189814817</v>
      </c>
      <c r="M3896" t="b">
        <v>0</v>
      </c>
      <c r="N3896">
        <v>4</v>
      </c>
      <c r="O3896" t="b">
        <v>0</v>
      </c>
      <c r="P3896" t="s">
        <v>8301</v>
      </c>
      <c r="Q3896" s="10">
        <f t="shared" si="242"/>
        <v>9.285714285714286E-2</v>
      </c>
      <c r="R3896">
        <f t="shared" si="243"/>
        <v>22.75</v>
      </c>
      <c r="S3896" t="s">
        <v>8323</v>
      </c>
      <c r="T3896" t="s">
        <v>8359</v>
      </c>
    </row>
    <row r="3897" spans="1:20" ht="43.5" x14ac:dyDescent="0.3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 s="9">
        <f t="shared" si="240"/>
        <v>42146.541666666672</v>
      </c>
      <c r="K3897">
        <v>1429707729</v>
      </c>
      <c r="L3897" s="12">
        <f t="shared" si="241"/>
        <v>42116.54315972222</v>
      </c>
      <c r="M3897" t="b">
        <v>0</v>
      </c>
      <c r="N3897">
        <v>25</v>
      </c>
      <c r="O3897" t="b">
        <v>0</v>
      </c>
      <c r="P3897" t="s">
        <v>8294</v>
      </c>
      <c r="Q3897" s="10">
        <f t="shared" si="242"/>
        <v>2.6969696969696968</v>
      </c>
      <c r="R3897">
        <f t="shared" si="243"/>
        <v>106.8</v>
      </c>
      <c r="S3897" t="s">
        <v>8323</v>
      </c>
      <c r="T3897" t="s">
        <v>8352</v>
      </c>
    </row>
    <row r="3898" spans="1:20" ht="29" x14ac:dyDescent="0.3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 s="9">
        <f t="shared" si="240"/>
        <v>42663.22792824074</v>
      </c>
      <c r="K3898">
        <v>1473917293</v>
      </c>
      <c r="L3898" s="12">
        <f t="shared" si="241"/>
        <v>42628.22792824074</v>
      </c>
      <c r="M3898" t="b">
        <v>0</v>
      </c>
      <c r="N3898">
        <v>6</v>
      </c>
      <c r="O3898" t="b">
        <v>0</v>
      </c>
      <c r="P3898" t="s">
        <v>8267</v>
      </c>
      <c r="Q3898" s="10">
        <f t="shared" si="242"/>
        <v>1.867</v>
      </c>
      <c r="R3898">
        <f t="shared" si="243"/>
        <v>311.16666666666669</v>
      </c>
      <c r="S3898" t="s">
        <v>8314</v>
      </c>
      <c r="T3898" t="s">
        <v>8317</v>
      </c>
    </row>
    <row r="3899" spans="1:20" x14ac:dyDescent="0.3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 s="9">
        <f t="shared" si="240"/>
        <v>42001.64061342593</v>
      </c>
      <c r="K3899">
        <v>1417101749</v>
      </c>
      <c r="L3899" s="12">
        <f t="shared" si="241"/>
        <v>41970.64061342593</v>
      </c>
      <c r="M3899" t="b">
        <v>0</v>
      </c>
      <c r="N3899">
        <v>38</v>
      </c>
      <c r="O3899" t="b">
        <v>0</v>
      </c>
      <c r="P3899" t="s">
        <v>8268</v>
      </c>
      <c r="Q3899" s="10">
        <f t="shared" si="242"/>
        <v>11.943</v>
      </c>
      <c r="R3899">
        <f t="shared" si="243"/>
        <v>314.28947368421052</v>
      </c>
      <c r="S3899" t="s">
        <v>8314</v>
      </c>
      <c r="T3899" t="s">
        <v>8318</v>
      </c>
    </row>
    <row r="3900" spans="1:20" ht="43.5" x14ac:dyDescent="0.3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 s="9">
        <f t="shared" si="240"/>
        <v>42788.197013888886</v>
      </c>
      <c r="K3900">
        <v>1485146622</v>
      </c>
      <c r="L3900" s="12">
        <f t="shared" si="241"/>
        <v>42758.197013888886</v>
      </c>
      <c r="M3900" t="b">
        <v>1</v>
      </c>
      <c r="N3900">
        <v>1596</v>
      </c>
      <c r="O3900" t="b">
        <v>1</v>
      </c>
      <c r="P3900" t="s">
        <v>8269</v>
      </c>
      <c r="Q3900" s="10">
        <f t="shared" si="242"/>
        <v>147.23376999999999</v>
      </c>
      <c r="R3900">
        <f t="shared" si="243"/>
        <v>92.251735588972423</v>
      </c>
      <c r="S3900" t="s">
        <v>8314</v>
      </c>
      <c r="T3900" t="s">
        <v>8319</v>
      </c>
    </row>
    <row r="3901" spans="1:20" ht="43.5" x14ac:dyDescent="0.3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 s="9">
        <f t="shared" si="240"/>
        <v>42305.333333333328</v>
      </c>
      <c r="K3901">
        <v>1442420377</v>
      </c>
      <c r="L3901" s="12">
        <f t="shared" si="241"/>
        <v>42263.680289351847</v>
      </c>
      <c r="M3901" t="b">
        <v>1</v>
      </c>
      <c r="N3901">
        <v>555</v>
      </c>
      <c r="O3901" t="b">
        <v>1</v>
      </c>
      <c r="P3901" t="s">
        <v>8269</v>
      </c>
      <c r="Q3901" s="10">
        <f t="shared" si="242"/>
        <v>113.015</v>
      </c>
      <c r="R3901">
        <f t="shared" si="243"/>
        <v>203.63063063063063</v>
      </c>
      <c r="S3901" t="s">
        <v>8314</v>
      </c>
      <c r="T3901" t="s">
        <v>8319</v>
      </c>
    </row>
    <row r="3902" spans="1:20" ht="58" x14ac:dyDescent="0.3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 s="9">
        <f t="shared" si="240"/>
        <v>40765.126631944448</v>
      </c>
      <c r="K3902">
        <v>1307761341</v>
      </c>
      <c r="L3902" s="12">
        <f t="shared" si="241"/>
        <v>40705.126631944448</v>
      </c>
      <c r="M3902" t="b">
        <v>0</v>
      </c>
      <c r="N3902">
        <v>0</v>
      </c>
      <c r="O3902" t="b">
        <v>0</v>
      </c>
      <c r="P3902" t="s">
        <v>8270</v>
      </c>
      <c r="Q3902" s="10">
        <f t="shared" si="242"/>
        <v>0</v>
      </c>
      <c r="R3902" t="e">
        <f t="shared" si="243"/>
        <v>#DIV/0!</v>
      </c>
      <c r="S3902" t="s">
        <v>8314</v>
      </c>
      <c r="T3902" t="s">
        <v>8320</v>
      </c>
    </row>
    <row r="3903" spans="1:20" ht="43.5" x14ac:dyDescent="0.3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 s="9">
        <f t="shared" si="240"/>
        <v>41990.771354166667</v>
      </c>
      <c r="K3903">
        <v>1416249045</v>
      </c>
      <c r="L3903" s="12">
        <f t="shared" si="241"/>
        <v>41960.771354166667</v>
      </c>
      <c r="M3903" t="b">
        <v>0</v>
      </c>
      <c r="N3903">
        <v>3</v>
      </c>
      <c r="O3903" t="b">
        <v>0</v>
      </c>
      <c r="P3903" t="s">
        <v>8272</v>
      </c>
      <c r="Q3903" s="10">
        <f t="shared" si="242"/>
        <v>1.2E-2</v>
      </c>
      <c r="R3903">
        <f t="shared" si="243"/>
        <v>4</v>
      </c>
      <c r="S3903" t="s">
        <v>8323</v>
      </c>
      <c r="T3903" t="s">
        <v>8324</v>
      </c>
    </row>
    <row r="3904" spans="1:20" ht="58" x14ac:dyDescent="0.3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 s="9">
        <f t="shared" si="240"/>
        <v>42078.75</v>
      </c>
      <c r="K3904">
        <v>1424454319</v>
      </c>
      <c r="L3904" s="12">
        <f t="shared" si="241"/>
        <v>42055.739803240736</v>
      </c>
      <c r="M3904" t="b">
        <v>0</v>
      </c>
      <c r="N3904">
        <v>0</v>
      </c>
      <c r="O3904" t="b">
        <v>0</v>
      </c>
      <c r="P3904" t="s">
        <v>8272</v>
      </c>
      <c r="Q3904" s="10">
        <f t="shared" si="242"/>
        <v>0</v>
      </c>
      <c r="R3904" t="e">
        <f t="shared" si="243"/>
        <v>#DIV/0!</v>
      </c>
      <c r="S3904" t="s">
        <v>8323</v>
      </c>
      <c r="T3904" t="s">
        <v>8324</v>
      </c>
    </row>
    <row r="3905" spans="1:20" ht="43.5" x14ac:dyDescent="0.3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 s="9">
        <f t="shared" si="240"/>
        <v>42207.543171296296</v>
      </c>
      <c r="K3905">
        <v>1434978130</v>
      </c>
      <c r="L3905" s="12">
        <f t="shared" si="241"/>
        <v>42177.543171296296</v>
      </c>
      <c r="M3905" t="b">
        <v>0</v>
      </c>
      <c r="N3905">
        <v>2</v>
      </c>
      <c r="O3905" t="b">
        <v>0</v>
      </c>
      <c r="P3905" t="s">
        <v>8272</v>
      </c>
      <c r="Q3905" s="10">
        <f t="shared" si="242"/>
        <v>6.0999999999999999E-2</v>
      </c>
      <c r="R3905">
        <f t="shared" si="243"/>
        <v>30.5</v>
      </c>
      <c r="S3905" t="s">
        <v>8323</v>
      </c>
      <c r="T3905" t="s">
        <v>8324</v>
      </c>
    </row>
    <row r="3906" spans="1:20" ht="43.5" x14ac:dyDescent="0.3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 s="9">
        <f t="shared" ref="J3906:J3969" si="244">(((I3906/60)/60)/24)+DATE(1970,1,1)</f>
        <v>42128.069884259254</v>
      </c>
      <c r="K3906">
        <v>1426815638</v>
      </c>
      <c r="L3906" s="12">
        <f t="shared" ref="L3906:L3969" si="245">(((K3906/60)/60)/24)+DATE(1970,1,1)</f>
        <v>42083.069884259254</v>
      </c>
      <c r="M3906" t="b">
        <v>0</v>
      </c>
      <c r="N3906">
        <v>8</v>
      </c>
      <c r="O3906" t="b">
        <v>0</v>
      </c>
      <c r="P3906" t="s">
        <v>8272</v>
      </c>
      <c r="Q3906" s="10">
        <f t="shared" ref="Q3906:Q3969" si="246">(E3906/D3906)*100</f>
        <v>0.42599999999999999</v>
      </c>
      <c r="R3906">
        <f t="shared" ref="R3906:R3969" si="247">E3906/N3906</f>
        <v>53.25</v>
      </c>
      <c r="S3906" t="s">
        <v>8323</v>
      </c>
      <c r="T3906" t="s">
        <v>8324</v>
      </c>
    </row>
    <row r="3907" spans="1:20" ht="43.5" x14ac:dyDescent="0.3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 s="9">
        <f t="shared" si="244"/>
        <v>42791.961111111115</v>
      </c>
      <c r="K3907">
        <v>1485558318</v>
      </c>
      <c r="L3907" s="12">
        <f t="shared" si="245"/>
        <v>42762.962013888886</v>
      </c>
      <c r="M3907" t="b">
        <v>0</v>
      </c>
      <c r="N3907">
        <v>0</v>
      </c>
      <c r="O3907" t="b">
        <v>0</v>
      </c>
      <c r="P3907" t="s">
        <v>8272</v>
      </c>
      <c r="Q3907" s="10">
        <f t="shared" si="246"/>
        <v>0</v>
      </c>
      <c r="R3907" t="e">
        <f t="shared" si="247"/>
        <v>#DIV/0!</v>
      </c>
      <c r="S3907" t="s">
        <v>8323</v>
      </c>
      <c r="T3907" t="s">
        <v>8324</v>
      </c>
    </row>
    <row r="3908" spans="1:20" ht="58" x14ac:dyDescent="0.3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 s="9">
        <f t="shared" si="244"/>
        <v>41883.840474537035</v>
      </c>
      <c r="K3908">
        <v>1405714217</v>
      </c>
      <c r="L3908" s="12">
        <f t="shared" si="245"/>
        <v>41838.840474537035</v>
      </c>
      <c r="M3908" t="b">
        <v>0</v>
      </c>
      <c r="N3908">
        <v>3</v>
      </c>
      <c r="O3908" t="b">
        <v>0</v>
      </c>
      <c r="P3908" t="s">
        <v>8273</v>
      </c>
      <c r="Q3908" s="10">
        <f t="shared" si="246"/>
        <v>0.20500000000000002</v>
      </c>
      <c r="R3908">
        <f t="shared" si="247"/>
        <v>68.333333333333329</v>
      </c>
      <c r="S3908" t="s">
        <v>8323</v>
      </c>
      <c r="T3908" t="s">
        <v>8325</v>
      </c>
    </row>
    <row r="3909" spans="1:20" ht="58" x14ac:dyDescent="0.3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 s="9">
        <f t="shared" si="244"/>
        <v>42042.768298611118</v>
      </c>
      <c r="K3909">
        <v>1420741581</v>
      </c>
      <c r="L3909" s="12">
        <f t="shared" si="245"/>
        <v>42012.768298611118</v>
      </c>
      <c r="M3909" t="b">
        <v>0</v>
      </c>
      <c r="N3909">
        <v>24</v>
      </c>
      <c r="O3909" t="b">
        <v>0</v>
      </c>
      <c r="P3909" t="s">
        <v>8273</v>
      </c>
      <c r="Q3909" s="10">
        <f t="shared" si="246"/>
        <v>1.4710000000000001</v>
      </c>
      <c r="R3909">
        <f t="shared" si="247"/>
        <v>61.291666666666664</v>
      </c>
      <c r="S3909" t="s">
        <v>8323</v>
      </c>
      <c r="T3909" t="s">
        <v>8325</v>
      </c>
    </row>
    <row r="3910" spans="1:20" ht="43.5" x14ac:dyDescent="0.3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 s="9">
        <f t="shared" si="244"/>
        <v>42771.750613425931</v>
      </c>
      <c r="K3910">
        <v>1481133653</v>
      </c>
      <c r="L3910" s="12">
        <f t="shared" si="245"/>
        <v>42711.750613425931</v>
      </c>
      <c r="M3910" t="b">
        <v>0</v>
      </c>
      <c r="N3910">
        <v>6</v>
      </c>
      <c r="O3910" t="b">
        <v>0</v>
      </c>
      <c r="P3910" t="s">
        <v>8273</v>
      </c>
      <c r="Q3910" s="10">
        <f t="shared" si="246"/>
        <v>3.55</v>
      </c>
      <c r="R3910">
        <f t="shared" si="247"/>
        <v>591.66666666666663</v>
      </c>
      <c r="S3910" t="s">
        <v>8323</v>
      </c>
      <c r="T3910" t="s">
        <v>8325</v>
      </c>
    </row>
    <row r="3911" spans="1:20" ht="43.5" x14ac:dyDescent="0.3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 s="9">
        <f t="shared" si="244"/>
        <v>42124.808182870373</v>
      </c>
      <c r="K3911">
        <v>1427829827</v>
      </c>
      <c r="L3911" s="12">
        <f t="shared" si="245"/>
        <v>42094.808182870373</v>
      </c>
      <c r="M3911" t="b">
        <v>0</v>
      </c>
      <c r="N3911">
        <v>296</v>
      </c>
      <c r="O3911" t="b">
        <v>0</v>
      </c>
      <c r="P3911" t="s">
        <v>8273</v>
      </c>
      <c r="Q3911" s="10">
        <f t="shared" si="246"/>
        <v>35.338000000000001</v>
      </c>
      <c r="R3911">
        <f t="shared" si="247"/>
        <v>119.38513513513513</v>
      </c>
      <c r="S3911" t="s">
        <v>8323</v>
      </c>
      <c r="T3911" t="s">
        <v>8325</v>
      </c>
    </row>
    <row r="3912" spans="1:20" ht="43.5" x14ac:dyDescent="0.3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 s="9">
        <f t="shared" si="244"/>
        <v>41900.083333333336</v>
      </c>
      <c r="K3912">
        <v>1408141245</v>
      </c>
      <c r="L3912" s="12">
        <f t="shared" si="245"/>
        <v>41866.931076388886</v>
      </c>
      <c r="M3912" t="b">
        <v>0</v>
      </c>
      <c r="N3912">
        <v>29</v>
      </c>
      <c r="O3912" t="b">
        <v>0</v>
      </c>
      <c r="P3912" t="s">
        <v>8273</v>
      </c>
      <c r="Q3912" s="10">
        <f t="shared" si="246"/>
        <v>15.39</v>
      </c>
      <c r="R3912">
        <f t="shared" si="247"/>
        <v>530.68965517241384</v>
      </c>
      <c r="S3912" t="s">
        <v>8323</v>
      </c>
      <c r="T3912" t="s">
        <v>8325</v>
      </c>
    </row>
    <row r="3913" spans="1:20" ht="29" x14ac:dyDescent="0.3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 s="9">
        <f t="shared" si="244"/>
        <v>42756.491643518515</v>
      </c>
      <c r="K3913">
        <v>1482407278</v>
      </c>
      <c r="L3913" s="12">
        <f t="shared" si="245"/>
        <v>42726.491643518515</v>
      </c>
      <c r="M3913" t="b">
        <v>0</v>
      </c>
      <c r="N3913">
        <v>5</v>
      </c>
      <c r="O3913" t="b">
        <v>0</v>
      </c>
      <c r="P3913" t="s">
        <v>8273</v>
      </c>
      <c r="Q3913" s="10">
        <f t="shared" si="246"/>
        <v>0.97699999999999987</v>
      </c>
      <c r="R3913">
        <f t="shared" si="247"/>
        <v>195.4</v>
      </c>
      <c r="S3913" t="s">
        <v>8323</v>
      </c>
      <c r="T3913" t="s">
        <v>8325</v>
      </c>
    </row>
    <row r="3914" spans="1:20" ht="43.5" x14ac:dyDescent="0.3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 s="9">
        <f t="shared" si="244"/>
        <v>42718.777083333334</v>
      </c>
      <c r="K3914">
        <v>1478130783</v>
      </c>
      <c r="L3914" s="12">
        <f t="shared" si="245"/>
        <v>42676.995173611111</v>
      </c>
      <c r="M3914" t="b">
        <v>0</v>
      </c>
      <c r="N3914">
        <v>0</v>
      </c>
      <c r="O3914" t="b">
        <v>0</v>
      </c>
      <c r="P3914" t="s">
        <v>8273</v>
      </c>
      <c r="Q3914" s="10">
        <f t="shared" si="246"/>
        <v>0</v>
      </c>
      <c r="R3914" t="e">
        <f t="shared" si="247"/>
        <v>#DIV/0!</v>
      </c>
      <c r="S3914" t="s">
        <v>8323</v>
      </c>
      <c r="T3914" t="s">
        <v>8325</v>
      </c>
    </row>
    <row r="3915" spans="1:20" ht="58" x14ac:dyDescent="0.3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 s="9">
        <f t="shared" si="244"/>
        <v>42718.500787037032</v>
      </c>
      <c r="K3915">
        <v>1478257268</v>
      </c>
      <c r="L3915" s="12">
        <f t="shared" si="245"/>
        <v>42678.459120370375</v>
      </c>
      <c r="M3915" t="b">
        <v>0</v>
      </c>
      <c r="N3915">
        <v>338</v>
      </c>
      <c r="O3915" t="b">
        <v>0</v>
      </c>
      <c r="P3915" t="s">
        <v>8273</v>
      </c>
      <c r="Q3915" s="10">
        <f t="shared" si="246"/>
        <v>33.790999999999997</v>
      </c>
      <c r="R3915">
        <f t="shared" si="247"/>
        <v>99.973372781065095</v>
      </c>
      <c r="S3915" t="s">
        <v>8323</v>
      </c>
      <c r="T3915" t="s">
        <v>8325</v>
      </c>
    </row>
    <row r="3916" spans="1:20" x14ac:dyDescent="0.3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 s="9">
        <f t="shared" si="244"/>
        <v>41887.854189814818</v>
      </c>
      <c r="K3916">
        <v>1407357002</v>
      </c>
      <c r="L3916" s="12">
        <f t="shared" si="245"/>
        <v>41857.854189814818</v>
      </c>
      <c r="M3916" t="b">
        <v>0</v>
      </c>
      <c r="N3916">
        <v>4</v>
      </c>
      <c r="O3916" t="b">
        <v>0</v>
      </c>
      <c r="P3916" t="s">
        <v>8273</v>
      </c>
      <c r="Q3916" s="10">
        <f t="shared" si="246"/>
        <v>0.30499999999999999</v>
      </c>
      <c r="R3916">
        <f t="shared" si="247"/>
        <v>76.25</v>
      </c>
      <c r="S3916" t="s">
        <v>8323</v>
      </c>
      <c r="T3916" t="s">
        <v>8325</v>
      </c>
    </row>
    <row r="3917" spans="1:20" ht="43.5" x14ac:dyDescent="0.3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 s="9">
        <f t="shared" si="244"/>
        <v>41663.005150462966</v>
      </c>
      <c r="K3917">
        <v>1388707645</v>
      </c>
      <c r="L3917" s="12">
        <f t="shared" si="245"/>
        <v>41642.005150462966</v>
      </c>
      <c r="M3917" t="b">
        <v>0</v>
      </c>
      <c r="N3917">
        <v>0</v>
      </c>
      <c r="O3917" t="b">
        <v>0</v>
      </c>
      <c r="P3917" t="s">
        <v>8278</v>
      </c>
      <c r="Q3917" s="10">
        <f t="shared" si="246"/>
        <v>0</v>
      </c>
      <c r="R3917" t="e">
        <f t="shared" si="247"/>
        <v>#DIV/0!</v>
      </c>
      <c r="S3917" t="s">
        <v>8329</v>
      </c>
      <c r="T3917" t="s">
        <v>8332</v>
      </c>
    </row>
    <row r="3918" spans="1:20" ht="43.5" x14ac:dyDescent="0.3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 s="9">
        <f t="shared" si="244"/>
        <v>42784.999305555553</v>
      </c>
      <c r="K3918">
        <v>1482958626</v>
      </c>
      <c r="L3918" s="12">
        <f t="shared" si="245"/>
        <v>42732.872986111113</v>
      </c>
      <c r="M3918" t="b">
        <v>0</v>
      </c>
      <c r="N3918">
        <v>16</v>
      </c>
      <c r="O3918" t="b">
        <v>0</v>
      </c>
      <c r="P3918" t="s">
        <v>8273</v>
      </c>
      <c r="Q3918" s="10">
        <f t="shared" si="246"/>
        <v>2.484</v>
      </c>
      <c r="R3918">
        <f t="shared" si="247"/>
        <v>155.25</v>
      </c>
      <c r="S3918" t="s">
        <v>8323</v>
      </c>
      <c r="T3918" t="s">
        <v>8325</v>
      </c>
    </row>
    <row r="3919" spans="1:20" ht="43.5" x14ac:dyDescent="0.3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 s="9">
        <f t="shared" si="244"/>
        <v>42156.709027777775</v>
      </c>
      <c r="K3919">
        <v>1429290060</v>
      </c>
      <c r="L3919" s="12">
        <f t="shared" si="245"/>
        <v>42111.709027777775</v>
      </c>
      <c r="M3919" t="b">
        <v>0</v>
      </c>
      <c r="N3919">
        <v>5</v>
      </c>
      <c r="O3919" t="b">
        <v>0</v>
      </c>
      <c r="P3919" t="s">
        <v>8273</v>
      </c>
      <c r="Q3919" s="10">
        <f t="shared" si="246"/>
        <v>0.22599999999999998</v>
      </c>
      <c r="R3919">
        <f t="shared" si="247"/>
        <v>45.2</v>
      </c>
      <c r="S3919" t="s">
        <v>8323</v>
      </c>
      <c r="T3919" t="s">
        <v>8325</v>
      </c>
    </row>
    <row r="3920" spans="1:20" ht="43.5" x14ac:dyDescent="0.3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 s="9">
        <f t="shared" si="244"/>
        <v>42549.696585648147</v>
      </c>
      <c r="K3920">
        <v>1461948185</v>
      </c>
      <c r="L3920" s="12">
        <f t="shared" si="245"/>
        <v>42489.696585648147</v>
      </c>
      <c r="M3920" t="b">
        <v>0</v>
      </c>
      <c r="N3920">
        <v>24</v>
      </c>
      <c r="O3920" t="b">
        <v>0</v>
      </c>
      <c r="P3920" t="s">
        <v>8273</v>
      </c>
      <c r="Q3920" s="10">
        <f t="shared" si="246"/>
        <v>2.6069999999999998</v>
      </c>
      <c r="R3920">
        <f t="shared" si="247"/>
        <v>108.625</v>
      </c>
      <c r="S3920" t="s">
        <v>8323</v>
      </c>
      <c r="T3920" t="s">
        <v>8325</v>
      </c>
    </row>
    <row r="3921" spans="1:20" ht="43.5" x14ac:dyDescent="0.3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 s="9">
        <f t="shared" si="244"/>
        <v>42497.883321759262</v>
      </c>
      <c r="K3921">
        <v>1457475119</v>
      </c>
      <c r="L3921" s="12">
        <f t="shared" si="245"/>
        <v>42437.924988425926</v>
      </c>
      <c r="M3921" t="b">
        <v>0</v>
      </c>
      <c r="N3921">
        <v>4</v>
      </c>
      <c r="O3921" t="b">
        <v>0</v>
      </c>
      <c r="P3921" t="s">
        <v>8273</v>
      </c>
      <c r="Q3921" s="10">
        <f t="shared" si="246"/>
        <v>0.46699999999999997</v>
      </c>
      <c r="R3921">
        <f t="shared" si="247"/>
        <v>116.75</v>
      </c>
      <c r="S3921" t="s">
        <v>8323</v>
      </c>
      <c r="T3921" t="s">
        <v>8325</v>
      </c>
    </row>
    <row r="3922" spans="1:20" ht="43.5" x14ac:dyDescent="0.3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 s="9">
        <f t="shared" si="244"/>
        <v>42467.065462962957</v>
      </c>
      <c r="K3922">
        <v>1456108456</v>
      </c>
      <c r="L3922" s="12">
        <f t="shared" si="245"/>
        <v>42422.107129629629</v>
      </c>
      <c r="M3922" t="b">
        <v>0</v>
      </c>
      <c r="N3922">
        <v>38</v>
      </c>
      <c r="O3922" t="b">
        <v>0</v>
      </c>
      <c r="P3922" t="s">
        <v>8273</v>
      </c>
      <c r="Q3922" s="10">
        <f t="shared" si="246"/>
        <v>2.8420000000000001</v>
      </c>
      <c r="R3922">
        <f t="shared" si="247"/>
        <v>74.78947368421052</v>
      </c>
      <c r="S3922" t="s">
        <v>8323</v>
      </c>
      <c r="T3922" t="s">
        <v>8325</v>
      </c>
    </row>
    <row r="3923" spans="1:20" ht="43.5" x14ac:dyDescent="0.3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 s="9">
        <f t="shared" si="244"/>
        <v>42144.252951388888</v>
      </c>
      <c r="K3923">
        <v>1429509855</v>
      </c>
      <c r="L3923" s="12">
        <f t="shared" si="245"/>
        <v>42114.252951388888</v>
      </c>
      <c r="M3923" t="b">
        <v>0</v>
      </c>
      <c r="N3923">
        <v>292</v>
      </c>
      <c r="O3923" t="b">
        <v>0</v>
      </c>
      <c r="P3923" t="s">
        <v>8281</v>
      </c>
      <c r="Q3923" s="10">
        <f t="shared" si="246"/>
        <v>8.5370000000000008</v>
      </c>
      <c r="R3923">
        <f t="shared" si="247"/>
        <v>29.236301369863014</v>
      </c>
      <c r="S3923" t="s">
        <v>8335</v>
      </c>
      <c r="T3923" t="s">
        <v>8336</v>
      </c>
    </row>
    <row r="3924" spans="1:20" ht="43.5" x14ac:dyDescent="0.3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 s="9">
        <f t="shared" si="244"/>
        <v>41700.792557870373</v>
      </c>
      <c r="K3924">
        <v>1390330877</v>
      </c>
      <c r="L3924" s="12">
        <f t="shared" si="245"/>
        <v>41660.792557870373</v>
      </c>
      <c r="M3924" t="b">
        <v>0</v>
      </c>
      <c r="N3924">
        <v>7</v>
      </c>
      <c r="O3924" t="b">
        <v>0</v>
      </c>
      <c r="P3924" t="s">
        <v>8282</v>
      </c>
      <c r="Q3924" s="10">
        <f t="shared" si="246"/>
        <v>4.7E-2</v>
      </c>
      <c r="R3924">
        <f t="shared" si="247"/>
        <v>6.7142857142857144</v>
      </c>
      <c r="S3924" t="s">
        <v>8337</v>
      </c>
      <c r="T3924" t="s">
        <v>8338</v>
      </c>
    </row>
    <row r="3925" spans="1:20" ht="29" x14ac:dyDescent="0.3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 s="9">
        <f t="shared" si="244"/>
        <v>42565.758333333331</v>
      </c>
      <c r="K3925">
        <v>1466188338</v>
      </c>
      <c r="L3925" s="12">
        <f t="shared" si="245"/>
        <v>42538.77243055556</v>
      </c>
      <c r="M3925" t="b">
        <v>0</v>
      </c>
      <c r="N3925">
        <v>6</v>
      </c>
      <c r="O3925" t="b">
        <v>0</v>
      </c>
      <c r="P3925" t="s">
        <v>8282</v>
      </c>
      <c r="Q3925" s="10">
        <f t="shared" si="246"/>
        <v>4.1000000000000002E-2</v>
      </c>
      <c r="R3925">
        <f t="shared" si="247"/>
        <v>6.833333333333333</v>
      </c>
      <c r="S3925" t="s">
        <v>8337</v>
      </c>
      <c r="T3925" t="s">
        <v>8338</v>
      </c>
    </row>
    <row r="3926" spans="1:20" ht="29" x14ac:dyDescent="0.3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 s="9">
        <f t="shared" si="244"/>
        <v>42314.041666666672</v>
      </c>
      <c r="K3926">
        <v>1443700648</v>
      </c>
      <c r="L3926" s="12">
        <f t="shared" si="245"/>
        <v>42278.498240740737</v>
      </c>
      <c r="M3926" t="b">
        <v>0</v>
      </c>
      <c r="N3926">
        <v>248</v>
      </c>
      <c r="O3926" t="b">
        <v>0</v>
      </c>
      <c r="P3926" t="s">
        <v>8273</v>
      </c>
      <c r="Q3926" s="10">
        <f t="shared" si="246"/>
        <v>40.404000000000003</v>
      </c>
      <c r="R3926">
        <f t="shared" si="247"/>
        <v>162.91935483870967</v>
      </c>
      <c r="S3926" t="s">
        <v>8323</v>
      </c>
      <c r="T3926" t="s">
        <v>8325</v>
      </c>
    </row>
    <row r="3927" spans="1:20" ht="43.5" x14ac:dyDescent="0.3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 s="9">
        <f t="shared" si="244"/>
        <v>42734.958333333328</v>
      </c>
      <c r="K3927">
        <v>1480610046</v>
      </c>
      <c r="L3927" s="12">
        <f t="shared" si="245"/>
        <v>42705.690347222218</v>
      </c>
      <c r="M3927" t="b">
        <v>0</v>
      </c>
      <c r="N3927">
        <v>3</v>
      </c>
      <c r="O3927" t="b">
        <v>0</v>
      </c>
      <c r="P3927" t="s">
        <v>8273</v>
      </c>
      <c r="Q3927" s="10">
        <f t="shared" si="246"/>
        <v>0.503</v>
      </c>
      <c r="R3927">
        <f t="shared" si="247"/>
        <v>167.66666666666666</v>
      </c>
      <c r="S3927" t="s">
        <v>8323</v>
      </c>
      <c r="T3927" t="s">
        <v>8325</v>
      </c>
    </row>
    <row r="3928" spans="1:20" ht="43.5" x14ac:dyDescent="0.3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 s="9">
        <f t="shared" si="244"/>
        <v>42019.791990740734</v>
      </c>
      <c r="K3928">
        <v>1417460428</v>
      </c>
      <c r="L3928" s="12">
        <f t="shared" si="245"/>
        <v>41974.791990740734</v>
      </c>
      <c r="M3928" t="b">
        <v>0</v>
      </c>
      <c r="N3928">
        <v>11</v>
      </c>
      <c r="O3928" t="b">
        <v>0</v>
      </c>
      <c r="P3928" t="s">
        <v>8273</v>
      </c>
      <c r="Q3928" s="10">
        <f t="shared" si="246"/>
        <v>1.1299999999999999</v>
      </c>
      <c r="R3928">
        <f t="shared" si="247"/>
        <v>102.72727272727273</v>
      </c>
      <c r="S3928" t="s">
        <v>8323</v>
      </c>
      <c r="T3928" t="s">
        <v>8325</v>
      </c>
    </row>
    <row r="3929" spans="1:20" ht="43.5" x14ac:dyDescent="0.3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 s="9">
        <f t="shared" si="244"/>
        <v>41990.863750000004</v>
      </c>
      <c r="K3929">
        <v>1415825028</v>
      </c>
      <c r="L3929" s="12">
        <f t="shared" si="245"/>
        <v>41955.863750000004</v>
      </c>
      <c r="M3929" t="b">
        <v>0</v>
      </c>
      <c r="N3929">
        <v>224</v>
      </c>
      <c r="O3929" t="b">
        <v>0</v>
      </c>
      <c r="P3929" t="s">
        <v>8273</v>
      </c>
      <c r="Q3929" s="10">
        <f t="shared" si="246"/>
        <v>84.946999999999989</v>
      </c>
      <c r="R3929">
        <f t="shared" si="247"/>
        <v>379.22767857142856</v>
      </c>
      <c r="S3929" t="s">
        <v>8323</v>
      </c>
      <c r="T3929" t="s">
        <v>8325</v>
      </c>
    </row>
    <row r="3930" spans="1:20" ht="58" x14ac:dyDescent="0.3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 s="9">
        <f t="shared" si="244"/>
        <v>42420.171261574069</v>
      </c>
      <c r="K3930">
        <v>1453349197</v>
      </c>
      <c r="L3930" s="12">
        <f t="shared" si="245"/>
        <v>42390.171261574069</v>
      </c>
      <c r="M3930" t="b">
        <v>0</v>
      </c>
      <c r="N3930">
        <v>1</v>
      </c>
      <c r="O3930" t="b">
        <v>0</v>
      </c>
      <c r="P3930" t="s">
        <v>8287</v>
      </c>
      <c r="Q3930" s="10">
        <f t="shared" si="246"/>
        <v>1E-3</v>
      </c>
      <c r="R3930">
        <f t="shared" si="247"/>
        <v>1</v>
      </c>
      <c r="S3930" t="s">
        <v>8326</v>
      </c>
      <c r="T3930" t="s">
        <v>8345</v>
      </c>
    </row>
    <row r="3931" spans="1:20" ht="43.5" x14ac:dyDescent="0.3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 s="9">
        <f t="shared" si="244"/>
        <v>41808.842361111114</v>
      </c>
      <c r="K3931">
        <v>1400634728</v>
      </c>
      <c r="L3931" s="12">
        <f t="shared" si="245"/>
        <v>41780.050092592595</v>
      </c>
      <c r="M3931" t="b">
        <v>0</v>
      </c>
      <c r="N3931">
        <v>7</v>
      </c>
      <c r="O3931" t="b">
        <v>0</v>
      </c>
      <c r="P3931" t="s">
        <v>8291</v>
      </c>
      <c r="Q3931" s="10">
        <f t="shared" si="246"/>
        <v>0.27999999999999997</v>
      </c>
      <c r="R3931">
        <f t="shared" si="247"/>
        <v>40</v>
      </c>
      <c r="S3931" t="s">
        <v>8342</v>
      </c>
      <c r="T3931" t="s">
        <v>8349</v>
      </c>
    </row>
    <row r="3932" spans="1:20" ht="43.5" x14ac:dyDescent="0.3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 s="9">
        <f t="shared" si="244"/>
        <v>42197.251828703709</v>
      </c>
      <c r="K3932">
        <v>1433224958</v>
      </c>
      <c r="L3932" s="12">
        <f t="shared" si="245"/>
        <v>42157.251828703709</v>
      </c>
      <c r="M3932" t="b">
        <v>1</v>
      </c>
      <c r="N3932">
        <v>680</v>
      </c>
      <c r="O3932" t="b">
        <v>1</v>
      </c>
      <c r="P3932" t="s">
        <v>8295</v>
      </c>
      <c r="Q3932" s="10">
        <f t="shared" si="246"/>
        <v>348.01799999999997</v>
      </c>
      <c r="R3932">
        <f t="shared" si="247"/>
        <v>511.79117647058825</v>
      </c>
      <c r="S3932" t="s">
        <v>8323</v>
      </c>
      <c r="T3932" t="s">
        <v>8353</v>
      </c>
    </row>
    <row r="3933" spans="1:20" ht="29" x14ac:dyDescent="0.3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 s="9">
        <f t="shared" si="244"/>
        <v>42527.709722222222</v>
      </c>
      <c r="K3933">
        <v>1460557809</v>
      </c>
      <c r="L3933" s="12">
        <f t="shared" si="245"/>
        <v>42473.604270833333</v>
      </c>
      <c r="M3933" t="b">
        <v>1</v>
      </c>
      <c r="N3933">
        <v>4245</v>
      </c>
      <c r="O3933" t="b">
        <v>1</v>
      </c>
      <c r="P3933" t="s">
        <v>8295</v>
      </c>
      <c r="Q3933" s="10">
        <f t="shared" si="246"/>
        <v>800.21100000000001</v>
      </c>
      <c r="R3933">
        <f t="shared" si="247"/>
        <v>188.50671378091872</v>
      </c>
      <c r="S3933" t="s">
        <v>8323</v>
      </c>
      <c r="T3933" t="s">
        <v>8353</v>
      </c>
    </row>
    <row r="3934" spans="1:20" ht="58" x14ac:dyDescent="0.3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 s="9">
        <f t="shared" si="244"/>
        <v>41865.540486111109</v>
      </c>
      <c r="K3934">
        <v>1405429098</v>
      </c>
      <c r="L3934" s="12">
        <f t="shared" si="245"/>
        <v>41835.540486111109</v>
      </c>
      <c r="M3934" t="b">
        <v>1</v>
      </c>
      <c r="N3934">
        <v>1513</v>
      </c>
      <c r="O3934" t="b">
        <v>1</v>
      </c>
      <c r="P3934" t="s">
        <v>8295</v>
      </c>
      <c r="Q3934" s="10">
        <f t="shared" si="246"/>
        <v>206.74309000000002</v>
      </c>
      <c r="R3934">
        <f t="shared" si="247"/>
        <v>136.6444745538665</v>
      </c>
      <c r="S3934" t="s">
        <v>8323</v>
      </c>
      <c r="T3934" t="s">
        <v>8353</v>
      </c>
    </row>
    <row r="3935" spans="1:20" ht="43.5" x14ac:dyDescent="0.3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 s="9">
        <f t="shared" si="244"/>
        <v>42532.569120370375</v>
      </c>
      <c r="K3935">
        <v>1463060372</v>
      </c>
      <c r="L3935" s="12">
        <f t="shared" si="245"/>
        <v>42502.569120370375</v>
      </c>
      <c r="M3935" t="b">
        <v>1</v>
      </c>
      <c r="N3935">
        <v>325</v>
      </c>
      <c r="O3935" t="b">
        <v>1</v>
      </c>
      <c r="P3935" t="s">
        <v>8295</v>
      </c>
      <c r="Q3935" s="10">
        <f t="shared" si="246"/>
        <v>125.13700000000001</v>
      </c>
      <c r="R3935">
        <f t="shared" si="247"/>
        <v>385.03692307692307</v>
      </c>
      <c r="S3935" t="s">
        <v>8323</v>
      </c>
      <c r="T3935" t="s">
        <v>8353</v>
      </c>
    </row>
    <row r="3936" spans="1:20" ht="58" x14ac:dyDescent="0.3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 s="9">
        <f t="shared" si="244"/>
        <v>42166.420752314814</v>
      </c>
      <c r="K3936">
        <v>1431425153</v>
      </c>
      <c r="L3936" s="12">
        <f t="shared" si="245"/>
        <v>42136.420752314814</v>
      </c>
      <c r="M3936" t="b">
        <v>1</v>
      </c>
      <c r="N3936">
        <v>353</v>
      </c>
      <c r="O3936" t="b">
        <v>1</v>
      </c>
      <c r="P3936" t="s">
        <v>8295</v>
      </c>
      <c r="Q3936" s="10">
        <f t="shared" si="246"/>
        <v>161.459</v>
      </c>
      <c r="R3936">
        <f t="shared" si="247"/>
        <v>457.39093484419266</v>
      </c>
      <c r="S3936" t="s">
        <v>8323</v>
      </c>
      <c r="T3936" t="s">
        <v>8353</v>
      </c>
    </row>
    <row r="3937" spans="1:20" ht="43.5" x14ac:dyDescent="0.3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 s="9">
        <f t="shared" si="244"/>
        <v>42093.772210648152</v>
      </c>
      <c r="K3937">
        <v>1423855919</v>
      </c>
      <c r="L3937" s="12">
        <f t="shared" si="245"/>
        <v>42048.813877314817</v>
      </c>
      <c r="M3937" t="b">
        <v>1</v>
      </c>
      <c r="N3937">
        <v>539</v>
      </c>
      <c r="O3937" t="b">
        <v>1</v>
      </c>
      <c r="P3937" t="s">
        <v>8295</v>
      </c>
      <c r="Q3937" s="10">
        <f t="shared" si="246"/>
        <v>120.24900000000001</v>
      </c>
      <c r="R3937">
        <f t="shared" si="247"/>
        <v>223.09647495361781</v>
      </c>
      <c r="S3937" t="s">
        <v>8323</v>
      </c>
      <c r="T3937" t="s">
        <v>8353</v>
      </c>
    </row>
    <row r="3938" spans="1:20" ht="58" x14ac:dyDescent="0.3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 s="9">
        <f t="shared" si="244"/>
        <v>42453.341412037036</v>
      </c>
      <c r="K3938">
        <v>1456218698</v>
      </c>
      <c r="L3938" s="12">
        <f t="shared" si="245"/>
        <v>42423.3830787037</v>
      </c>
      <c r="M3938" t="b">
        <v>0</v>
      </c>
      <c r="N3938">
        <v>203</v>
      </c>
      <c r="O3938" t="b">
        <v>1</v>
      </c>
      <c r="P3938" t="s">
        <v>8295</v>
      </c>
      <c r="Q3938" s="10">
        <f t="shared" si="246"/>
        <v>114.97699999999999</v>
      </c>
      <c r="R3938">
        <f t="shared" si="247"/>
        <v>566.38916256157631</v>
      </c>
      <c r="S3938" t="s">
        <v>8323</v>
      </c>
      <c r="T3938" t="s">
        <v>8353</v>
      </c>
    </row>
    <row r="3939" spans="1:20" ht="43.5" x14ac:dyDescent="0.3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 s="9">
        <f t="shared" si="244"/>
        <v>42132.668032407411</v>
      </c>
      <c r="K3939">
        <v>1427212918</v>
      </c>
      <c r="L3939" s="12">
        <f t="shared" si="245"/>
        <v>42087.668032407411</v>
      </c>
      <c r="M3939" t="b">
        <v>0</v>
      </c>
      <c r="N3939">
        <v>470</v>
      </c>
      <c r="O3939" t="b">
        <v>1</v>
      </c>
      <c r="P3939" t="s">
        <v>8295</v>
      </c>
      <c r="Q3939" s="10">
        <f t="shared" si="246"/>
        <v>152.60429999999999</v>
      </c>
      <c r="R3939">
        <f t="shared" si="247"/>
        <v>324.69</v>
      </c>
      <c r="S3939" t="s">
        <v>8323</v>
      </c>
      <c r="T3939" t="s">
        <v>8353</v>
      </c>
    </row>
    <row r="3940" spans="1:20" ht="43.5" x14ac:dyDescent="0.3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 s="9">
        <f t="shared" si="244"/>
        <v>41673.487175925926</v>
      </c>
      <c r="K3940">
        <v>1388835692</v>
      </c>
      <c r="L3940" s="12">
        <f t="shared" si="245"/>
        <v>41643.487175925926</v>
      </c>
      <c r="M3940" t="b">
        <v>0</v>
      </c>
      <c r="N3940">
        <v>99</v>
      </c>
      <c r="O3940" t="b">
        <v>0</v>
      </c>
      <c r="P3940" t="s">
        <v>8282</v>
      </c>
      <c r="Q3940" s="10">
        <f t="shared" si="246"/>
        <v>2.1129899999999995</v>
      </c>
      <c r="R3940">
        <f t="shared" si="247"/>
        <v>21.34333333333333</v>
      </c>
      <c r="S3940" t="s">
        <v>8337</v>
      </c>
      <c r="T3940" t="s">
        <v>8338</v>
      </c>
    </row>
    <row r="3941" spans="1:20" ht="43.5" x14ac:dyDescent="0.3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 s="9">
        <f t="shared" si="244"/>
        <v>42224.648344907408</v>
      </c>
      <c r="K3941">
        <v>1436456017</v>
      </c>
      <c r="L3941" s="12">
        <f t="shared" si="245"/>
        <v>42194.648344907408</v>
      </c>
      <c r="M3941" t="b">
        <v>0</v>
      </c>
      <c r="N3941">
        <v>1</v>
      </c>
      <c r="O3941" t="b">
        <v>0</v>
      </c>
      <c r="P3941" t="s">
        <v>8272</v>
      </c>
      <c r="Q3941" s="10">
        <f t="shared" si="246"/>
        <v>0.05</v>
      </c>
      <c r="R3941">
        <f t="shared" si="247"/>
        <v>50</v>
      </c>
      <c r="S3941" t="s">
        <v>8323</v>
      </c>
      <c r="T3941" t="s">
        <v>8324</v>
      </c>
    </row>
    <row r="3942" spans="1:20" ht="29" x14ac:dyDescent="0.3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 s="9">
        <f t="shared" si="244"/>
        <v>42549.099687499998</v>
      </c>
      <c r="K3942">
        <v>1461896613</v>
      </c>
      <c r="L3942" s="12">
        <f t="shared" si="245"/>
        <v>42489.099687499998</v>
      </c>
      <c r="M3942" t="b">
        <v>0</v>
      </c>
      <c r="N3942">
        <v>2</v>
      </c>
      <c r="O3942" t="b">
        <v>0</v>
      </c>
      <c r="P3942" t="s">
        <v>8284</v>
      </c>
      <c r="Q3942" s="10">
        <f t="shared" si="246"/>
        <v>2E-3</v>
      </c>
      <c r="R3942">
        <f t="shared" si="247"/>
        <v>1</v>
      </c>
      <c r="S3942" t="s">
        <v>8340</v>
      </c>
      <c r="T3942" t="s">
        <v>8341</v>
      </c>
    </row>
    <row r="3943" spans="1:20" ht="43.5" x14ac:dyDescent="0.3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 s="9">
        <f t="shared" si="244"/>
        <v>42401.446909722217</v>
      </c>
      <c r="K3943">
        <v>1451731413</v>
      </c>
      <c r="L3943" s="12">
        <f t="shared" si="245"/>
        <v>42371.446909722217</v>
      </c>
      <c r="M3943" t="b">
        <v>0</v>
      </c>
      <c r="N3943">
        <v>0</v>
      </c>
      <c r="O3943" t="b">
        <v>0</v>
      </c>
      <c r="P3943" t="s">
        <v>8299</v>
      </c>
      <c r="Q3943" s="10">
        <f t="shared" si="246"/>
        <v>0</v>
      </c>
      <c r="R3943" t="e">
        <f t="shared" si="247"/>
        <v>#DIV/0!</v>
      </c>
      <c r="S3943" t="s">
        <v>8340</v>
      </c>
      <c r="T3943" t="s">
        <v>8357</v>
      </c>
    </row>
    <row r="3944" spans="1:20" ht="43.5" x14ac:dyDescent="0.3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 s="9">
        <f t="shared" si="244"/>
        <v>42658.806249999994</v>
      </c>
      <c r="K3944">
        <v>1472567085</v>
      </c>
      <c r="L3944" s="12">
        <f t="shared" si="245"/>
        <v>42612.600520833337</v>
      </c>
      <c r="M3944" t="b">
        <v>0</v>
      </c>
      <c r="N3944">
        <v>0</v>
      </c>
      <c r="O3944" t="b">
        <v>0</v>
      </c>
      <c r="P3944" t="s">
        <v>8299</v>
      </c>
      <c r="Q3944" s="10">
        <f t="shared" si="246"/>
        <v>0</v>
      </c>
      <c r="R3944" t="e">
        <f t="shared" si="247"/>
        <v>#DIV/0!</v>
      </c>
      <c r="S3944" t="s">
        <v>8340</v>
      </c>
      <c r="T3944" t="s">
        <v>8357</v>
      </c>
    </row>
    <row r="3945" spans="1:20" ht="43.5" x14ac:dyDescent="0.3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 s="9">
        <f t="shared" si="244"/>
        <v>42290.528807870374</v>
      </c>
      <c r="K3945">
        <v>1442148089</v>
      </c>
      <c r="L3945" s="12">
        <f t="shared" si="245"/>
        <v>42260.528807870374</v>
      </c>
      <c r="M3945" t="b">
        <v>0</v>
      </c>
      <c r="N3945">
        <v>0</v>
      </c>
      <c r="O3945" t="b">
        <v>0</v>
      </c>
      <c r="P3945" t="s">
        <v>8284</v>
      </c>
      <c r="Q3945" s="10">
        <f t="shared" si="246"/>
        <v>0</v>
      </c>
      <c r="R3945" t="e">
        <f t="shared" si="247"/>
        <v>#DIV/0!</v>
      </c>
      <c r="S3945" t="s">
        <v>8340</v>
      </c>
      <c r="T3945" t="s">
        <v>8341</v>
      </c>
    </row>
    <row r="3946" spans="1:20" ht="43.5" x14ac:dyDescent="0.3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 s="9">
        <f t="shared" si="244"/>
        <v>42509.341678240744</v>
      </c>
      <c r="K3946">
        <v>1458461521</v>
      </c>
      <c r="L3946" s="12">
        <f t="shared" si="245"/>
        <v>42449.341678240744</v>
      </c>
      <c r="M3946" t="b">
        <v>0</v>
      </c>
      <c r="N3946">
        <v>4</v>
      </c>
      <c r="O3946" t="b">
        <v>0</v>
      </c>
      <c r="P3946" t="s">
        <v>8284</v>
      </c>
      <c r="Q3946" s="10">
        <f t="shared" si="246"/>
        <v>0.25</v>
      </c>
      <c r="R3946">
        <f t="shared" si="247"/>
        <v>62.5</v>
      </c>
      <c r="S3946" t="s">
        <v>8340</v>
      </c>
      <c r="T3946" t="s">
        <v>8341</v>
      </c>
    </row>
    <row r="3947" spans="1:20" ht="43.5" x14ac:dyDescent="0.3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 s="9">
        <f t="shared" si="244"/>
        <v>42538.541550925926</v>
      </c>
      <c r="K3947">
        <v>1463576390</v>
      </c>
      <c r="L3947" s="12">
        <f t="shared" si="245"/>
        <v>42508.541550925926</v>
      </c>
      <c r="M3947" t="b">
        <v>1</v>
      </c>
      <c r="N3947">
        <v>1762</v>
      </c>
      <c r="O3947" t="b">
        <v>1</v>
      </c>
      <c r="P3947" t="s">
        <v>8301</v>
      </c>
      <c r="Q3947" s="10">
        <f t="shared" si="246"/>
        <v>107.42157000000002</v>
      </c>
      <c r="R3947">
        <f t="shared" si="247"/>
        <v>60.965703745743475</v>
      </c>
      <c r="S3947" t="s">
        <v>8323</v>
      </c>
      <c r="T3947" t="s">
        <v>8359</v>
      </c>
    </row>
    <row r="3948" spans="1:20" ht="43.5" x14ac:dyDescent="0.3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 s="9">
        <f t="shared" si="244"/>
        <v>42804.792071759264</v>
      </c>
      <c r="K3948">
        <v>1486580435</v>
      </c>
      <c r="L3948" s="12">
        <f t="shared" si="245"/>
        <v>42774.792071759264</v>
      </c>
      <c r="M3948" t="b">
        <v>1</v>
      </c>
      <c r="N3948">
        <v>52</v>
      </c>
      <c r="O3948" t="b">
        <v>0</v>
      </c>
      <c r="P3948" t="s">
        <v>8301</v>
      </c>
      <c r="Q3948" s="10">
        <f t="shared" si="246"/>
        <v>2.0529999999999999</v>
      </c>
      <c r="R3948">
        <f t="shared" si="247"/>
        <v>39.480769230769234</v>
      </c>
      <c r="S3948" t="s">
        <v>8323</v>
      </c>
      <c r="T3948" t="s">
        <v>8359</v>
      </c>
    </row>
    <row r="3949" spans="1:20" ht="43.5" x14ac:dyDescent="0.3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 s="9">
        <f t="shared" si="244"/>
        <v>41983.158854166672</v>
      </c>
      <c r="K3949">
        <v>1415591325</v>
      </c>
      <c r="L3949" s="12">
        <f t="shared" si="245"/>
        <v>41953.158854166672</v>
      </c>
      <c r="M3949" t="b">
        <v>0</v>
      </c>
      <c r="N3949">
        <v>11</v>
      </c>
      <c r="O3949" t="b">
        <v>0</v>
      </c>
      <c r="P3949" t="s">
        <v>8301</v>
      </c>
      <c r="Q3949" s="10">
        <f t="shared" si="246"/>
        <v>0.88500000000000001</v>
      </c>
      <c r="R3949">
        <f t="shared" si="247"/>
        <v>80.454545454545453</v>
      </c>
      <c r="S3949" t="s">
        <v>8323</v>
      </c>
      <c r="T3949" t="s">
        <v>8359</v>
      </c>
    </row>
    <row r="3950" spans="1:20" ht="43.5" x14ac:dyDescent="0.3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 s="9">
        <f t="shared" si="244"/>
        <v>42115.559328703705</v>
      </c>
      <c r="K3950">
        <v>1424442326</v>
      </c>
      <c r="L3950" s="12">
        <f t="shared" si="245"/>
        <v>42055.600995370376</v>
      </c>
      <c r="M3950" t="b">
        <v>0</v>
      </c>
      <c r="N3950">
        <v>6</v>
      </c>
      <c r="O3950" t="b">
        <v>0</v>
      </c>
      <c r="P3950" t="s">
        <v>8301</v>
      </c>
      <c r="Q3950" s="10">
        <f t="shared" si="246"/>
        <v>5.1000000000000004E-2</v>
      </c>
      <c r="R3950">
        <f t="shared" si="247"/>
        <v>8.5</v>
      </c>
      <c r="S3950" t="s">
        <v>8323</v>
      </c>
      <c r="T3950" t="s">
        <v>8359</v>
      </c>
    </row>
    <row r="3951" spans="1:20" x14ac:dyDescent="0.3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 s="9">
        <f t="shared" si="244"/>
        <v>42482.579988425925</v>
      </c>
      <c r="K3951">
        <v>1458741311</v>
      </c>
      <c r="L3951" s="12">
        <f t="shared" si="245"/>
        <v>42452.579988425925</v>
      </c>
      <c r="M3951" t="b">
        <v>0</v>
      </c>
      <c r="N3951">
        <v>404</v>
      </c>
      <c r="O3951" t="b">
        <v>1</v>
      </c>
      <c r="P3951" t="s">
        <v>8295</v>
      </c>
      <c r="Q3951" s="10">
        <f t="shared" si="246"/>
        <v>105.745</v>
      </c>
      <c r="R3951">
        <f t="shared" si="247"/>
        <v>261.74504950495049</v>
      </c>
      <c r="S3951" t="s">
        <v>8323</v>
      </c>
      <c r="T3951" t="s">
        <v>8353</v>
      </c>
    </row>
    <row r="3952" spans="1:20" ht="29" x14ac:dyDescent="0.3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 s="9">
        <f t="shared" si="244"/>
        <v>42804.447777777779</v>
      </c>
      <c r="K3952">
        <v>1486550688</v>
      </c>
      <c r="L3952" s="12">
        <f t="shared" si="245"/>
        <v>42774.447777777779</v>
      </c>
      <c r="M3952" t="b">
        <v>0</v>
      </c>
      <c r="N3952">
        <v>0</v>
      </c>
      <c r="O3952" t="b">
        <v>0</v>
      </c>
      <c r="P3952" t="s">
        <v>8304</v>
      </c>
      <c r="Q3952" s="10">
        <f t="shared" si="246"/>
        <v>0</v>
      </c>
      <c r="R3952" t="e">
        <f t="shared" si="247"/>
        <v>#DIV/0!</v>
      </c>
      <c r="S3952" t="s">
        <v>8326</v>
      </c>
      <c r="T3952" t="s">
        <v>8362</v>
      </c>
    </row>
    <row r="3953" spans="1:20" ht="72.5" x14ac:dyDescent="0.3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 s="9">
        <f t="shared" si="244"/>
        <v>42675.165972222225</v>
      </c>
      <c r="K3953">
        <v>1475326255</v>
      </c>
      <c r="L3953" s="12">
        <f t="shared" si="245"/>
        <v>42644.535358796296</v>
      </c>
      <c r="M3953" t="b">
        <v>0</v>
      </c>
      <c r="N3953">
        <v>1260</v>
      </c>
      <c r="O3953" t="b">
        <v>1</v>
      </c>
      <c r="P3953" t="s">
        <v>8303</v>
      </c>
      <c r="Q3953" s="10">
        <f t="shared" si="246"/>
        <v>112.53599999999999</v>
      </c>
      <c r="R3953">
        <f t="shared" si="247"/>
        <v>89.314285714285717</v>
      </c>
      <c r="S3953" t="s">
        <v>8321</v>
      </c>
      <c r="T3953" t="s">
        <v>8361</v>
      </c>
    </row>
    <row r="3954" spans="1:20" ht="43.5" x14ac:dyDescent="0.3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 s="9">
        <f t="shared" si="244"/>
        <v>42292.916666666672</v>
      </c>
      <c r="K3954">
        <v>1441723912</v>
      </c>
      <c r="L3954" s="12">
        <f t="shared" si="245"/>
        <v>42255.619351851856</v>
      </c>
      <c r="M3954" t="b">
        <v>0</v>
      </c>
      <c r="N3954">
        <v>21</v>
      </c>
      <c r="O3954" t="b">
        <v>0</v>
      </c>
      <c r="P3954" t="s">
        <v>8303</v>
      </c>
      <c r="Q3954" s="10">
        <f t="shared" si="246"/>
        <v>1.1831900000000002</v>
      </c>
      <c r="R3954">
        <f t="shared" si="247"/>
        <v>56.342380952380957</v>
      </c>
      <c r="S3954" t="s">
        <v>8321</v>
      </c>
      <c r="T3954" t="s">
        <v>8361</v>
      </c>
    </row>
    <row r="3955" spans="1:20" ht="43.5" x14ac:dyDescent="0.3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 s="9">
        <f t="shared" si="244"/>
        <v>42267.795787037037</v>
      </c>
      <c r="K3955">
        <v>1437591956</v>
      </c>
      <c r="L3955" s="12">
        <f t="shared" si="245"/>
        <v>42207.795787037037</v>
      </c>
      <c r="M3955" t="b">
        <v>0</v>
      </c>
      <c r="N3955">
        <v>1</v>
      </c>
      <c r="O3955" t="b">
        <v>0</v>
      </c>
      <c r="P3955" t="s">
        <v>8303</v>
      </c>
      <c r="Q3955" s="10">
        <f t="shared" si="246"/>
        <v>2.5000000000000001E-2</v>
      </c>
      <c r="R3955">
        <f t="shared" si="247"/>
        <v>25</v>
      </c>
      <c r="S3955" t="s">
        <v>8321</v>
      </c>
      <c r="T3955" t="s">
        <v>8361</v>
      </c>
    </row>
    <row r="3956" spans="1:20" ht="43.5" x14ac:dyDescent="0.3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 s="9">
        <f t="shared" si="244"/>
        <v>42064.856817129628</v>
      </c>
      <c r="K3956">
        <v>1422650029</v>
      </c>
      <c r="L3956" s="12">
        <f t="shared" si="245"/>
        <v>42034.856817129628</v>
      </c>
      <c r="M3956" t="b">
        <v>0</v>
      </c>
      <c r="N3956">
        <v>0</v>
      </c>
      <c r="O3956" t="b">
        <v>0</v>
      </c>
      <c r="P3956" t="s">
        <v>8303</v>
      </c>
      <c r="Q3956" s="10">
        <f t="shared" si="246"/>
        <v>0</v>
      </c>
      <c r="R3956" t="e">
        <f t="shared" si="247"/>
        <v>#DIV/0!</v>
      </c>
      <c r="S3956" t="s">
        <v>8321</v>
      </c>
      <c r="T3956" t="s">
        <v>8361</v>
      </c>
    </row>
    <row r="3957" spans="1:20" ht="58" x14ac:dyDescent="0.3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 s="9">
        <f t="shared" si="244"/>
        <v>41764.276747685188</v>
      </c>
      <c r="K3957">
        <v>1396334311</v>
      </c>
      <c r="L3957" s="12">
        <f t="shared" si="245"/>
        <v>41730.276747685188</v>
      </c>
      <c r="M3957" t="b">
        <v>0</v>
      </c>
      <c r="N3957">
        <v>558</v>
      </c>
      <c r="O3957" t="b">
        <v>1</v>
      </c>
      <c r="P3957" t="s">
        <v>8271</v>
      </c>
      <c r="Q3957" s="10">
        <f t="shared" si="246"/>
        <v>100.03599999999999</v>
      </c>
      <c r="R3957">
        <f t="shared" si="247"/>
        <v>179.27598566308242</v>
      </c>
      <c r="S3957" t="s">
        <v>8321</v>
      </c>
      <c r="T3957" t="s">
        <v>8322</v>
      </c>
    </row>
    <row r="3958" spans="1:20" ht="58" x14ac:dyDescent="0.3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 s="9">
        <f t="shared" si="244"/>
        <v>42351.874953703707</v>
      </c>
      <c r="K3958">
        <v>1444852796</v>
      </c>
      <c r="L3958" s="12">
        <f t="shared" si="245"/>
        <v>42291.833287037036</v>
      </c>
      <c r="M3958" t="b">
        <v>0</v>
      </c>
      <c r="N3958">
        <v>0</v>
      </c>
      <c r="O3958" t="b">
        <v>0</v>
      </c>
      <c r="P3958" t="s">
        <v>8305</v>
      </c>
      <c r="Q3958" s="10">
        <f t="shared" si="246"/>
        <v>0</v>
      </c>
      <c r="R3958" t="e">
        <f t="shared" si="247"/>
        <v>#DIV/0!</v>
      </c>
      <c r="S3958" t="s">
        <v>8321</v>
      </c>
      <c r="T3958" t="s">
        <v>8363</v>
      </c>
    </row>
    <row r="3959" spans="1:20" ht="58" x14ac:dyDescent="0.3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 s="9">
        <f t="shared" si="244"/>
        <v>42146.710752314815</v>
      </c>
      <c r="K3959">
        <v>1429722209</v>
      </c>
      <c r="L3959" s="12">
        <f t="shared" si="245"/>
        <v>42116.710752314815</v>
      </c>
      <c r="M3959" t="b">
        <v>0</v>
      </c>
      <c r="N3959">
        <v>100</v>
      </c>
      <c r="O3959" t="b">
        <v>1</v>
      </c>
      <c r="P3959" t="s">
        <v>8271</v>
      </c>
      <c r="Q3959" s="10">
        <f t="shared" si="246"/>
        <v>100.824</v>
      </c>
      <c r="R3959">
        <f t="shared" si="247"/>
        <v>1008.24</v>
      </c>
      <c r="S3959" t="s">
        <v>8321</v>
      </c>
      <c r="T3959" t="s">
        <v>8322</v>
      </c>
    </row>
    <row r="3960" spans="1:20" ht="43.5" x14ac:dyDescent="0.3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 s="9">
        <f t="shared" si="244"/>
        <v>41883.84002314815</v>
      </c>
      <c r="K3960">
        <v>1406578178</v>
      </c>
      <c r="L3960" s="12">
        <f t="shared" si="245"/>
        <v>41848.84002314815</v>
      </c>
      <c r="M3960" t="b">
        <v>0</v>
      </c>
      <c r="N3960">
        <v>2</v>
      </c>
      <c r="O3960" t="b">
        <v>0</v>
      </c>
      <c r="P3960" t="s">
        <v>8271</v>
      </c>
      <c r="Q3960" s="10">
        <f t="shared" si="246"/>
        <v>2.5999999999999999E-2</v>
      </c>
      <c r="R3960">
        <f t="shared" si="247"/>
        <v>13</v>
      </c>
      <c r="S3960" t="s">
        <v>8321</v>
      </c>
      <c r="T3960" t="s">
        <v>8322</v>
      </c>
    </row>
    <row r="3961" spans="1:20" ht="58" x14ac:dyDescent="0.3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 s="9">
        <f t="shared" si="244"/>
        <v>42605.870833333334</v>
      </c>
      <c r="K3961">
        <v>1469289685</v>
      </c>
      <c r="L3961" s="12">
        <f t="shared" si="245"/>
        <v>42574.667650462965</v>
      </c>
      <c r="M3961" t="b">
        <v>0</v>
      </c>
      <c r="N3961">
        <v>179</v>
      </c>
      <c r="O3961" t="b">
        <v>0</v>
      </c>
      <c r="P3961" t="s">
        <v>8273</v>
      </c>
      <c r="Q3961" s="10">
        <f t="shared" si="246"/>
        <v>29.506136117214709</v>
      </c>
      <c r="R3961">
        <f t="shared" si="247"/>
        <v>171.79329608938548</v>
      </c>
      <c r="S3961" t="s">
        <v>8323</v>
      </c>
      <c r="T3961" t="s">
        <v>8325</v>
      </c>
    </row>
    <row r="3962" spans="1:20" ht="43.5" x14ac:dyDescent="0.3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 s="9">
        <f t="shared" si="244"/>
        <v>42111.731273148151</v>
      </c>
      <c r="K3962">
        <v>1426699982</v>
      </c>
      <c r="L3962" s="12">
        <f t="shared" si="245"/>
        <v>42081.731273148151</v>
      </c>
      <c r="M3962" t="b">
        <v>0</v>
      </c>
      <c r="N3962">
        <v>37</v>
      </c>
      <c r="O3962" t="b">
        <v>0</v>
      </c>
      <c r="P3962" t="s">
        <v>8303</v>
      </c>
      <c r="Q3962" s="10">
        <f t="shared" si="246"/>
        <v>4.2435339894712749</v>
      </c>
      <c r="R3962">
        <f t="shared" si="247"/>
        <v>125.27027027027027</v>
      </c>
      <c r="S3962" t="s">
        <v>8321</v>
      </c>
      <c r="T3962" t="s">
        <v>8361</v>
      </c>
    </row>
    <row r="3963" spans="1:20" ht="43.5" x14ac:dyDescent="0.3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 s="9">
        <f t="shared" si="244"/>
        <v>42220.927488425921</v>
      </c>
      <c r="K3963">
        <v>1433542535</v>
      </c>
      <c r="L3963" s="12">
        <f t="shared" si="245"/>
        <v>42160.927488425921</v>
      </c>
      <c r="M3963" t="b">
        <v>0</v>
      </c>
      <c r="N3963">
        <v>2</v>
      </c>
      <c r="O3963" t="b">
        <v>0</v>
      </c>
      <c r="P3963" t="s">
        <v>8268</v>
      </c>
      <c r="Q3963" s="10">
        <f t="shared" si="246"/>
        <v>0.01</v>
      </c>
      <c r="R3963">
        <f t="shared" si="247"/>
        <v>5.5</v>
      </c>
      <c r="S3963" t="s">
        <v>8314</v>
      </c>
      <c r="T3963" t="s">
        <v>8318</v>
      </c>
    </row>
    <row r="3964" spans="1:20" ht="58" x14ac:dyDescent="0.3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 s="9">
        <f t="shared" si="244"/>
        <v>41530.747453703705</v>
      </c>
      <c r="K3964">
        <v>1376502980</v>
      </c>
      <c r="L3964" s="12">
        <f t="shared" si="245"/>
        <v>41500.747453703705</v>
      </c>
      <c r="M3964" t="b">
        <v>0</v>
      </c>
      <c r="N3964">
        <v>3</v>
      </c>
      <c r="O3964" t="b">
        <v>0</v>
      </c>
      <c r="P3964" t="s">
        <v>8270</v>
      </c>
      <c r="Q3964" s="10">
        <f t="shared" si="246"/>
        <v>2.7272727272727275E-3</v>
      </c>
      <c r="R3964">
        <f t="shared" si="247"/>
        <v>1</v>
      </c>
      <c r="S3964" t="s">
        <v>8314</v>
      </c>
      <c r="T3964" t="s">
        <v>8320</v>
      </c>
    </row>
    <row r="3965" spans="1:20" ht="58" x14ac:dyDescent="0.3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 s="9">
        <f t="shared" si="244"/>
        <v>42248.628692129627</v>
      </c>
      <c r="K3965">
        <v>1437663919</v>
      </c>
      <c r="L3965" s="12">
        <f t="shared" si="245"/>
        <v>42208.628692129627</v>
      </c>
      <c r="M3965" t="b">
        <v>0</v>
      </c>
      <c r="N3965">
        <v>29</v>
      </c>
      <c r="O3965" t="b">
        <v>0</v>
      </c>
      <c r="P3965" t="s">
        <v>8273</v>
      </c>
      <c r="Q3965" s="10">
        <f t="shared" si="246"/>
        <v>0.79909090909090907</v>
      </c>
      <c r="R3965">
        <f t="shared" si="247"/>
        <v>30.310344827586206</v>
      </c>
      <c r="S3965" t="s">
        <v>8323</v>
      </c>
      <c r="T3965" t="s">
        <v>8325</v>
      </c>
    </row>
    <row r="3966" spans="1:20" ht="58" x14ac:dyDescent="0.3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 s="9">
        <f t="shared" si="244"/>
        <v>41977.457569444443</v>
      </c>
      <c r="K3966">
        <v>1415098734</v>
      </c>
      <c r="L3966" s="12">
        <f t="shared" si="245"/>
        <v>41947.457569444443</v>
      </c>
      <c r="M3966" t="b">
        <v>0</v>
      </c>
      <c r="N3966">
        <v>356</v>
      </c>
      <c r="O3966" t="b">
        <v>0</v>
      </c>
      <c r="P3966" t="s">
        <v>8273</v>
      </c>
      <c r="Q3966" s="10">
        <f t="shared" si="246"/>
        <v>65.24636363636364</v>
      </c>
      <c r="R3966">
        <f t="shared" si="247"/>
        <v>201.60393258426967</v>
      </c>
      <c r="S3966" t="s">
        <v>8323</v>
      </c>
      <c r="T3966" t="s">
        <v>8325</v>
      </c>
    </row>
    <row r="3967" spans="1:20" ht="58" x14ac:dyDescent="0.3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 s="9">
        <f t="shared" si="244"/>
        <v>42680.409108796302</v>
      </c>
      <c r="K3967">
        <v>1475398147</v>
      </c>
      <c r="L3967" s="12">
        <f t="shared" si="245"/>
        <v>42645.367442129631</v>
      </c>
      <c r="M3967" t="b">
        <v>0</v>
      </c>
      <c r="N3967">
        <v>2</v>
      </c>
      <c r="O3967" t="b">
        <v>0</v>
      </c>
      <c r="P3967" t="s">
        <v>8283</v>
      </c>
      <c r="Q3967" s="10">
        <f t="shared" si="246"/>
        <v>3.6363636363636364E-3</v>
      </c>
      <c r="R3967">
        <f t="shared" si="247"/>
        <v>2</v>
      </c>
      <c r="S3967" t="s">
        <v>8337</v>
      </c>
      <c r="T3967" t="s">
        <v>8339</v>
      </c>
    </row>
    <row r="3968" spans="1:20" ht="43.5" x14ac:dyDescent="0.3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 s="9">
        <f t="shared" si="244"/>
        <v>42242.013078703705</v>
      </c>
      <c r="K3968">
        <v>1438042730</v>
      </c>
      <c r="L3968" s="12">
        <f t="shared" si="245"/>
        <v>42213.013078703705</v>
      </c>
      <c r="M3968" t="b">
        <v>0</v>
      </c>
      <c r="N3968">
        <v>0</v>
      </c>
      <c r="O3968" t="b">
        <v>0</v>
      </c>
      <c r="P3968" t="s">
        <v>8272</v>
      </c>
      <c r="Q3968" s="10">
        <f t="shared" si="246"/>
        <v>0</v>
      </c>
      <c r="R3968" t="e">
        <f t="shared" si="247"/>
        <v>#DIV/0!</v>
      </c>
      <c r="S3968" t="s">
        <v>8323</v>
      </c>
      <c r="T3968" t="s">
        <v>8324</v>
      </c>
    </row>
    <row r="3969" spans="1:20" ht="58" x14ac:dyDescent="0.3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 s="9">
        <f t="shared" si="244"/>
        <v>41903.825439814813</v>
      </c>
      <c r="K3969">
        <v>1407440918</v>
      </c>
      <c r="L3969" s="12">
        <f t="shared" si="245"/>
        <v>41858.825439814813</v>
      </c>
      <c r="M3969" t="b">
        <v>0</v>
      </c>
      <c r="N3969">
        <v>5</v>
      </c>
      <c r="O3969" t="b">
        <v>0</v>
      </c>
      <c r="P3969" t="s">
        <v>8299</v>
      </c>
      <c r="Q3969" s="10">
        <f t="shared" si="246"/>
        <v>7.8181818181818186E-2</v>
      </c>
      <c r="R3969">
        <f t="shared" si="247"/>
        <v>17.2</v>
      </c>
      <c r="S3969" t="s">
        <v>8340</v>
      </c>
      <c r="T3969" t="s">
        <v>8357</v>
      </c>
    </row>
    <row r="3970" spans="1:20" ht="43.5" x14ac:dyDescent="0.3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 s="9">
        <f t="shared" ref="J3970:J4033" si="248">(((I3970/60)/60)/24)+DATE(1970,1,1)</f>
        <v>42099.153321759266</v>
      </c>
      <c r="K3970">
        <v>1423024847</v>
      </c>
      <c r="L3970" s="12">
        <f t="shared" ref="L3970:L4033" si="249">(((K3970/60)/60)/24)+DATE(1970,1,1)</f>
        <v>42039.194988425923</v>
      </c>
      <c r="M3970" t="b">
        <v>0</v>
      </c>
      <c r="N3970">
        <v>1</v>
      </c>
      <c r="O3970" t="b">
        <v>0</v>
      </c>
      <c r="P3970" t="s">
        <v>8271</v>
      </c>
      <c r="Q3970" s="10">
        <f t="shared" ref="Q3970:Q4033" si="250">(E3970/D3970)*100</f>
        <v>1.8181818181818181E-2</v>
      </c>
      <c r="R3970">
        <f t="shared" ref="R3970:R4033" si="251">E3970/N3970</f>
        <v>20</v>
      </c>
      <c r="S3970" t="s">
        <v>8321</v>
      </c>
      <c r="T3970" t="s">
        <v>8322</v>
      </c>
    </row>
    <row r="3971" spans="1:20" ht="43.5" x14ac:dyDescent="0.3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 s="9">
        <f t="shared" si="248"/>
        <v>42618.124305555553</v>
      </c>
      <c r="K3971">
        <v>1468180462</v>
      </c>
      <c r="L3971" s="12">
        <f t="shared" si="249"/>
        <v>42561.829421296294</v>
      </c>
      <c r="M3971" t="b">
        <v>0</v>
      </c>
      <c r="N3971">
        <v>4</v>
      </c>
      <c r="O3971" t="b">
        <v>0</v>
      </c>
      <c r="P3971" t="s">
        <v>8273</v>
      </c>
      <c r="Q3971" s="10">
        <f t="shared" si="250"/>
        <v>0.19088937093275488</v>
      </c>
      <c r="R3971">
        <f t="shared" si="251"/>
        <v>55</v>
      </c>
      <c r="S3971" t="s">
        <v>8323</v>
      </c>
      <c r="T3971" t="s">
        <v>8325</v>
      </c>
    </row>
    <row r="3972" spans="1:20" ht="43.5" x14ac:dyDescent="0.3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 s="9">
        <f t="shared" si="248"/>
        <v>41954.674027777779</v>
      </c>
      <c r="K3972">
        <v>1410534636</v>
      </c>
      <c r="L3972" s="12">
        <f t="shared" si="249"/>
        <v>41894.632361111115</v>
      </c>
      <c r="M3972" t="b">
        <v>1</v>
      </c>
      <c r="N3972">
        <v>1095</v>
      </c>
      <c r="O3972" t="b">
        <v>1</v>
      </c>
      <c r="P3972" t="s">
        <v>8303</v>
      </c>
      <c r="Q3972" s="10">
        <f t="shared" si="250"/>
        <v>146.53957758620692</v>
      </c>
      <c r="R3972">
        <f t="shared" si="251"/>
        <v>155.23827397260274</v>
      </c>
      <c r="S3972" t="s">
        <v>8321</v>
      </c>
      <c r="T3972" t="s">
        <v>8361</v>
      </c>
    </row>
    <row r="3973" spans="1:20" ht="58" x14ac:dyDescent="0.3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 s="9">
        <f t="shared" si="248"/>
        <v>42398.615393518514</v>
      </c>
      <c r="K3973">
        <v>1448894770</v>
      </c>
      <c r="L3973" s="12">
        <f t="shared" si="249"/>
        <v>42338.615393518514</v>
      </c>
      <c r="M3973" t="b">
        <v>0</v>
      </c>
      <c r="N3973">
        <v>2</v>
      </c>
      <c r="O3973" t="b">
        <v>0</v>
      </c>
      <c r="P3973" t="s">
        <v>8284</v>
      </c>
      <c r="Q3973" s="10">
        <f t="shared" si="250"/>
        <v>3.8461538461538464E-2</v>
      </c>
      <c r="R3973">
        <f t="shared" si="251"/>
        <v>22.5</v>
      </c>
      <c r="S3973" t="s">
        <v>8340</v>
      </c>
      <c r="T3973" t="s">
        <v>8341</v>
      </c>
    </row>
    <row r="3974" spans="1:20" ht="58" x14ac:dyDescent="0.3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 s="9">
        <f t="shared" si="248"/>
        <v>41901.762743055559</v>
      </c>
      <c r="K3974">
        <v>1405966701</v>
      </c>
      <c r="L3974" s="12">
        <f t="shared" si="249"/>
        <v>41841.762743055559</v>
      </c>
      <c r="M3974" t="b">
        <v>0</v>
      </c>
      <c r="N3974">
        <v>7</v>
      </c>
      <c r="O3974" t="b">
        <v>0</v>
      </c>
      <c r="P3974" t="s">
        <v>8268</v>
      </c>
      <c r="Q3974" s="10">
        <f t="shared" si="250"/>
        <v>0.53333333333333333</v>
      </c>
      <c r="R3974">
        <f t="shared" si="251"/>
        <v>91.428571428571431</v>
      </c>
      <c r="S3974" t="s">
        <v>8314</v>
      </c>
      <c r="T3974" t="s">
        <v>8318</v>
      </c>
    </row>
    <row r="3975" spans="1:20" ht="43.5" x14ac:dyDescent="0.3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 s="9">
        <f t="shared" si="248"/>
        <v>42006.88490740741</v>
      </c>
      <c r="K3975">
        <v>1417641256</v>
      </c>
      <c r="L3975" s="12">
        <f t="shared" si="249"/>
        <v>41976.88490740741</v>
      </c>
      <c r="M3975" t="b">
        <v>0</v>
      </c>
      <c r="N3975">
        <v>0</v>
      </c>
      <c r="O3975" t="b">
        <v>0</v>
      </c>
      <c r="P3975" t="s">
        <v>8272</v>
      </c>
      <c r="Q3975" s="10">
        <f t="shared" si="250"/>
        <v>0</v>
      </c>
      <c r="R3975" t="e">
        <f t="shared" si="251"/>
        <v>#DIV/0!</v>
      </c>
      <c r="S3975" t="s">
        <v>8323</v>
      </c>
      <c r="T3975" t="s">
        <v>8324</v>
      </c>
    </row>
    <row r="3976" spans="1:20" ht="29" x14ac:dyDescent="0.3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 s="9">
        <f t="shared" si="248"/>
        <v>42254.578622685185</v>
      </c>
      <c r="K3976">
        <v>1439560393</v>
      </c>
      <c r="L3976" s="12">
        <f t="shared" si="249"/>
        <v>42230.578622685185</v>
      </c>
      <c r="M3976" t="b">
        <v>0</v>
      </c>
      <c r="N3976">
        <v>7</v>
      </c>
      <c r="O3976" t="b">
        <v>0</v>
      </c>
      <c r="P3976" t="s">
        <v>8272</v>
      </c>
      <c r="Q3976" s="10">
        <f t="shared" si="250"/>
        <v>1.12E-2</v>
      </c>
      <c r="R3976">
        <f t="shared" si="251"/>
        <v>2</v>
      </c>
      <c r="S3976" t="s">
        <v>8323</v>
      </c>
      <c r="T3976" t="s">
        <v>8324</v>
      </c>
    </row>
    <row r="3977" spans="1:20" ht="43.5" x14ac:dyDescent="0.3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 s="9">
        <f t="shared" si="248"/>
        <v>42219.185844907406</v>
      </c>
      <c r="K3977">
        <v>1435552057</v>
      </c>
      <c r="L3977" s="12">
        <f t="shared" si="249"/>
        <v>42184.185844907406</v>
      </c>
      <c r="M3977" t="b">
        <v>0</v>
      </c>
      <c r="N3977">
        <v>1</v>
      </c>
      <c r="O3977" t="b">
        <v>0</v>
      </c>
      <c r="P3977" t="s">
        <v>8284</v>
      </c>
      <c r="Q3977" s="10">
        <f t="shared" si="250"/>
        <v>2.4E-2</v>
      </c>
      <c r="R3977">
        <f t="shared" si="251"/>
        <v>30</v>
      </c>
      <c r="S3977" t="s">
        <v>8340</v>
      </c>
      <c r="T3977" t="s">
        <v>8341</v>
      </c>
    </row>
    <row r="3978" spans="1:20" ht="72.5" x14ac:dyDescent="0.3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 s="9">
        <f t="shared" si="248"/>
        <v>42820.147916666669</v>
      </c>
      <c r="K3978">
        <v>1488430760</v>
      </c>
      <c r="L3978" s="12">
        <f t="shared" si="249"/>
        <v>42796.207870370374</v>
      </c>
      <c r="M3978" t="b">
        <v>0</v>
      </c>
      <c r="N3978">
        <v>0</v>
      </c>
      <c r="O3978" t="b">
        <v>0</v>
      </c>
      <c r="P3978" t="s">
        <v>8293</v>
      </c>
      <c r="Q3978" s="10">
        <f t="shared" si="250"/>
        <v>0</v>
      </c>
      <c r="R3978" t="e">
        <f t="shared" si="251"/>
        <v>#DIV/0!</v>
      </c>
      <c r="S3978" t="s">
        <v>8329</v>
      </c>
      <c r="T3978" t="s">
        <v>8351</v>
      </c>
    </row>
    <row r="3979" spans="1:20" ht="43.5" x14ac:dyDescent="0.3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 s="9">
        <f t="shared" si="248"/>
        <v>42705.207638888889</v>
      </c>
      <c r="K3979">
        <v>1477996325</v>
      </c>
      <c r="L3979" s="12">
        <f t="shared" si="249"/>
        <v>42675.438946759255</v>
      </c>
      <c r="M3979" t="b">
        <v>1</v>
      </c>
      <c r="N3979">
        <v>379</v>
      </c>
      <c r="O3979" t="b">
        <v>1</v>
      </c>
      <c r="P3979" t="s">
        <v>8295</v>
      </c>
      <c r="Q3979" s="10">
        <f t="shared" si="250"/>
        <v>136.21680000000001</v>
      </c>
      <c r="R3979">
        <f t="shared" si="251"/>
        <v>449.26385224274406</v>
      </c>
      <c r="S3979" t="s">
        <v>8323</v>
      </c>
      <c r="T3979" t="s">
        <v>8353</v>
      </c>
    </row>
    <row r="3980" spans="1:20" ht="43.5" x14ac:dyDescent="0.3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 s="9">
        <f t="shared" si="248"/>
        <v>42549.6565162037</v>
      </c>
      <c r="K3980">
        <v>1464536723</v>
      </c>
      <c r="L3980" s="12">
        <f t="shared" si="249"/>
        <v>42519.6565162037</v>
      </c>
      <c r="M3980" t="b">
        <v>0</v>
      </c>
      <c r="N3980">
        <v>1530</v>
      </c>
      <c r="O3980" t="b">
        <v>1</v>
      </c>
      <c r="P3980" t="s">
        <v>8295</v>
      </c>
      <c r="Q3980" s="10">
        <f t="shared" si="250"/>
        <v>317.3272</v>
      </c>
      <c r="R3980">
        <f t="shared" si="251"/>
        <v>259.25424836601309</v>
      </c>
      <c r="S3980" t="s">
        <v>8323</v>
      </c>
      <c r="T3980" t="s">
        <v>8353</v>
      </c>
    </row>
    <row r="3981" spans="1:20" ht="29" x14ac:dyDescent="0.3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 s="9">
        <f t="shared" si="248"/>
        <v>42401.99700231482</v>
      </c>
      <c r="K3981">
        <v>1449186941</v>
      </c>
      <c r="L3981" s="12">
        <f t="shared" si="249"/>
        <v>42341.99700231482</v>
      </c>
      <c r="M3981" t="b">
        <v>0</v>
      </c>
      <c r="N3981">
        <v>3</v>
      </c>
      <c r="O3981" t="b">
        <v>0</v>
      </c>
      <c r="P3981" t="s">
        <v>8301</v>
      </c>
      <c r="Q3981" s="10">
        <f t="shared" si="250"/>
        <v>9.920000000000001E-2</v>
      </c>
      <c r="R3981">
        <f t="shared" si="251"/>
        <v>41.333333333333336</v>
      </c>
      <c r="S3981" t="s">
        <v>8323</v>
      </c>
      <c r="T3981" t="s">
        <v>8359</v>
      </c>
    </row>
    <row r="3982" spans="1:20" ht="43.5" x14ac:dyDescent="0.3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 s="9">
        <f t="shared" si="248"/>
        <v>42560.993032407408</v>
      </c>
      <c r="K3982">
        <v>1465516198</v>
      </c>
      <c r="L3982" s="12">
        <f t="shared" si="249"/>
        <v>42530.993032407408</v>
      </c>
      <c r="M3982" t="b">
        <v>0</v>
      </c>
      <c r="N3982">
        <v>348</v>
      </c>
      <c r="O3982" t="b">
        <v>0</v>
      </c>
      <c r="P3982" t="s">
        <v>8303</v>
      </c>
      <c r="Q3982" s="10">
        <f t="shared" si="250"/>
        <v>68.153599999999997</v>
      </c>
      <c r="R3982">
        <f t="shared" si="251"/>
        <v>244.80459770114942</v>
      </c>
      <c r="S3982" t="s">
        <v>8321</v>
      </c>
      <c r="T3982" t="s">
        <v>8361</v>
      </c>
    </row>
    <row r="3983" spans="1:20" ht="29" x14ac:dyDescent="0.3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 s="9">
        <f t="shared" si="248"/>
        <v>41768.875</v>
      </c>
      <c r="K3983">
        <v>1394536048</v>
      </c>
      <c r="L3983" s="12">
        <f t="shared" si="249"/>
        <v>41709.463518518518</v>
      </c>
      <c r="M3983" t="b">
        <v>1</v>
      </c>
      <c r="N3983">
        <v>2436</v>
      </c>
      <c r="O3983" t="b">
        <v>1</v>
      </c>
      <c r="P3983" t="s">
        <v>8269</v>
      </c>
      <c r="Q3983" s="10">
        <f t="shared" si="250"/>
        <v>108.93241269841269</v>
      </c>
      <c r="R3983">
        <f t="shared" si="251"/>
        <v>56.344351395730705</v>
      </c>
      <c r="S3983" t="s">
        <v>8314</v>
      </c>
      <c r="T3983" t="s">
        <v>8319</v>
      </c>
    </row>
    <row r="3984" spans="1:20" ht="43.5" x14ac:dyDescent="0.3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 s="9">
        <f t="shared" si="248"/>
        <v>42150.161828703705</v>
      </c>
      <c r="K3984">
        <v>1427428382</v>
      </c>
      <c r="L3984" s="12">
        <f t="shared" si="249"/>
        <v>42090.161828703705</v>
      </c>
      <c r="M3984" t="b">
        <v>0</v>
      </c>
      <c r="N3984">
        <v>67</v>
      </c>
      <c r="O3984" t="b">
        <v>0</v>
      </c>
      <c r="P3984" t="s">
        <v>8267</v>
      </c>
      <c r="Q3984" s="10">
        <f t="shared" si="250"/>
        <v>23.163076923076922</v>
      </c>
      <c r="R3984">
        <f t="shared" si="251"/>
        <v>449.43283582089555</v>
      </c>
      <c r="S3984" t="s">
        <v>8314</v>
      </c>
      <c r="T3984" t="s">
        <v>8317</v>
      </c>
    </row>
    <row r="3985" spans="1:20" ht="43.5" x14ac:dyDescent="0.3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 s="9">
        <f t="shared" si="248"/>
        <v>41600.666666666664</v>
      </c>
      <c r="K3985">
        <v>1381923548</v>
      </c>
      <c r="L3985" s="12">
        <f t="shared" si="249"/>
        <v>41563.485509259262</v>
      </c>
      <c r="M3985" t="b">
        <v>0</v>
      </c>
      <c r="N3985">
        <v>890</v>
      </c>
      <c r="O3985" t="b">
        <v>0</v>
      </c>
      <c r="P3985" t="s">
        <v>8273</v>
      </c>
      <c r="Q3985" s="10">
        <f t="shared" si="250"/>
        <v>82.422107692307705</v>
      </c>
      <c r="R3985">
        <f t="shared" si="251"/>
        <v>120.39184269662923</v>
      </c>
      <c r="S3985" t="s">
        <v>8323</v>
      </c>
      <c r="T3985" t="s">
        <v>8325</v>
      </c>
    </row>
    <row r="3986" spans="1:20" ht="43.5" x14ac:dyDescent="0.3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 s="9">
        <f t="shared" si="248"/>
        <v>42169.542303240742</v>
      </c>
      <c r="K3986">
        <v>1431694855</v>
      </c>
      <c r="L3986" s="12">
        <f t="shared" si="249"/>
        <v>42139.542303240742</v>
      </c>
      <c r="M3986" t="b">
        <v>0</v>
      </c>
      <c r="N3986">
        <v>0</v>
      </c>
      <c r="O3986" t="b">
        <v>0</v>
      </c>
      <c r="P3986" t="s">
        <v>8287</v>
      </c>
      <c r="Q3986" s="10">
        <f t="shared" si="250"/>
        <v>0</v>
      </c>
      <c r="R3986" t="e">
        <f t="shared" si="251"/>
        <v>#DIV/0!</v>
      </c>
      <c r="S3986" t="s">
        <v>8326</v>
      </c>
      <c r="T3986" t="s">
        <v>8345</v>
      </c>
    </row>
    <row r="3987" spans="1:20" ht="43.5" x14ac:dyDescent="0.3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 s="9">
        <f t="shared" si="248"/>
        <v>42440.774155092593</v>
      </c>
      <c r="K3987">
        <v>1455129287</v>
      </c>
      <c r="L3987" s="12">
        <f t="shared" si="249"/>
        <v>42410.774155092593</v>
      </c>
      <c r="M3987" t="b">
        <v>0</v>
      </c>
      <c r="N3987">
        <v>276</v>
      </c>
      <c r="O3987" t="b">
        <v>0</v>
      </c>
      <c r="P3987" t="s">
        <v>8273</v>
      </c>
      <c r="Q3987" s="10">
        <f t="shared" si="250"/>
        <v>10.754135338345865</v>
      </c>
      <c r="R3987">
        <f t="shared" si="251"/>
        <v>51.822463768115945</v>
      </c>
      <c r="S3987" t="s">
        <v>8323</v>
      </c>
      <c r="T3987" t="s">
        <v>8325</v>
      </c>
    </row>
    <row r="3988" spans="1:20" ht="58" x14ac:dyDescent="0.3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 s="9">
        <f t="shared" si="248"/>
        <v>41830.819571759261</v>
      </c>
      <c r="K3988">
        <v>1402429211</v>
      </c>
      <c r="L3988" s="12">
        <f t="shared" si="249"/>
        <v>41800.819571759261</v>
      </c>
      <c r="M3988" t="b">
        <v>0</v>
      </c>
      <c r="N3988">
        <v>0</v>
      </c>
      <c r="O3988" t="b">
        <v>0</v>
      </c>
      <c r="P3988" t="s">
        <v>8296</v>
      </c>
      <c r="Q3988" s="10">
        <f t="shared" si="250"/>
        <v>0</v>
      </c>
      <c r="R3988" t="e">
        <f t="shared" si="251"/>
        <v>#DIV/0!</v>
      </c>
      <c r="S3988" t="s">
        <v>8342</v>
      </c>
      <c r="T3988" t="s">
        <v>8354</v>
      </c>
    </row>
    <row r="3989" spans="1:20" ht="43.5" x14ac:dyDescent="0.3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 s="9">
        <f t="shared" si="248"/>
        <v>42771.697222222225</v>
      </c>
      <c r="K3989">
        <v>1483131966</v>
      </c>
      <c r="L3989" s="12">
        <f t="shared" si="249"/>
        <v>42734.879236111112</v>
      </c>
      <c r="M3989" t="b">
        <v>0</v>
      </c>
      <c r="N3989">
        <v>4</v>
      </c>
      <c r="O3989" t="b">
        <v>0</v>
      </c>
      <c r="P3989" t="s">
        <v>8284</v>
      </c>
      <c r="Q3989" s="10">
        <f t="shared" si="250"/>
        <v>1.4321428571428572</v>
      </c>
      <c r="R3989">
        <f t="shared" si="251"/>
        <v>501.25</v>
      </c>
      <c r="S3989" t="s">
        <v>8340</v>
      </c>
      <c r="T3989" t="s">
        <v>8341</v>
      </c>
    </row>
    <row r="3990" spans="1:20" ht="43.5" x14ac:dyDescent="0.3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 s="9">
        <f t="shared" si="248"/>
        <v>42217.207638888889</v>
      </c>
      <c r="K3990">
        <v>1435731041</v>
      </c>
      <c r="L3990" s="12">
        <f t="shared" si="249"/>
        <v>42186.257418981477</v>
      </c>
      <c r="M3990" t="b">
        <v>0</v>
      </c>
      <c r="N3990">
        <v>58</v>
      </c>
      <c r="O3990" t="b">
        <v>0</v>
      </c>
      <c r="P3990" t="s">
        <v>8267</v>
      </c>
      <c r="Q3990" s="10">
        <f t="shared" si="250"/>
        <v>3.1413333333333333</v>
      </c>
      <c r="R3990">
        <f t="shared" si="251"/>
        <v>81.241379310344826</v>
      </c>
      <c r="S3990" t="s">
        <v>8314</v>
      </c>
      <c r="T3990" t="s">
        <v>8317</v>
      </c>
    </row>
    <row r="3991" spans="1:20" ht="43.5" x14ac:dyDescent="0.3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 s="9">
        <f t="shared" si="248"/>
        <v>42374</v>
      </c>
      <c r="K3991">
        <v>1447380099</v>
      </c>
      <c r="L3991" s="12">
        <f t="shared" si="249"/>
        <v>42321.08447916666</v>
      </c>
      <c r="M3991" t="b">
        <v>0</v>
      </c>
      <c r="N3991">
        <v>0</v>
      </c>
      <c r="O3991" t="b">
        <v>0</v>
      </c>
      <c r="P3991" t="s">
        <v>8268</v>
      </c>
      <c r="Q3991" s="10">
        <f t="shared" si="250"/>
        <v>0</v>
      </c>
      <c r="R3991" t="e">
        <f t="shared" si="251"/>
        <v>#DIV/0!</v>
      </c>
      <c r="S3991" t="s">
        <v>8314</v>
      </c>
      <c r="T3991" t="s">
        <v>8318</v>
      </c>
    </row>
    <row r="3992" spans="1:20" ht="43.5" x14ac:dyDescent="0.3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 s="9">
        <f t="shared" si="248"/>
        <v>42808.956250000003</v>
      </c>
      <c r="K3992">
        <v>1486625606</v>
      </c>
      <c r="L3992" s="12">
        <f t="shared" si="249"/>
        <v>42775.314884259264</v>
      </c>
      <c r="M3992" t="b">
        <v>1</v>
      </c>
      <c r="N3992">
        <v>1151</v>
      </c>
      <c r="O3992" t="b">
        <v>1</v>
      </c>
      <c r="P3992" t="s">
        <v>8269</v>
      </c>
      <c r="Q3992" s="10">
        <f t="shared" si="250"/>
        <v>112.92973333333333</v>
      </c>
      <c r="R3992">
        <f t="shared" si="251"/>
        <v>147.17167680278018</v>
      </c>
      <c r="S3992" t="s">
        <v>8314</v>
      </c>
      <c r="T3992" t="s">
        <v>8319</v>
      </c>
    </row>
    <row r="3993" spans="1:20" ht="58" x14ac:dyDescent="0.3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 s="9">
        <f t="shared" si="248"/>
        <v>41306.767812500002</v>
      </c>
      <c r="K3993">
        <v>1355855139</v>
      </c>
      <c r="L3993" s="12">
        <f t="shared" si="249"/>
        <v>41261.767812500002</v>
      </c>
      <c r="M3993" t="b">
        <v>0</v>
      </c>
      <c r="N3993">
        <v>1062</v>
      </c>
      <c r="O3993" t="b">
        <v>1</v>
      </c>
      <c r="P3993" t="s">
        <v>8269</v>
      </c>
      <c r="Q3993" s="10">
        <f t="shared" si="250"/>
        <v>114.16866666666667</v>
      </c>
      <c r="R3993">
        <f t="shared" si="251"/>
        <v>161.25517890772127</v>
      </c>
      <c r="S3993" t="s">
        <v>8314</v>
      </c>
      <c r="T3993" t="s">
        <v>8319</v>
      </c>
    </row>
    <row r="3994" spans="1:20" ht="43.5" x14ac:dyDescent="0.3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 s="9">
        <f t="shared" si="248"/>
        <v>42706.983831018515</v>
      </c>
      <c r="K3994">
        <v>1478126203</v>
      </c>
      <c r="L3994" s="12">
        <f t="shared" si="249"/>
        <v>42676.942164351851</v>
      </c>
      <c r="M3994" t="b">
        <v>0</v>
      </c>
      <c r="N3994">
        <v>20</v>
      </c>
      <c r="O3994" t="b">
        <v>0</v>
      </c>
      <c r="P3994" t="s">
        <v>8272</v>
      </c>
      <c r="Q3994" s="10">
        <f t="shared" si="250"/>
        <v>0.91066666666666674</v>
      </c>
      <c r="R3994">
        <f t="shared" si="251"/>
        <v>68.3</v>
      </c>
      <c r="S3994" t="s">
        <v>8323</v>
      </c>
      <c r="T3994" t="s">
        <v>8324</v>
      </c>
    </row>
    <row r="3995" spans="1:20" ht="43.5" x14ac:dyDescent="0.3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 s="9">
        <f t="shared" si="248"/>
        <v>42170.921064814815</v>
      </c>
      <c r="K3995">
        <v>1431813980</v>
      </c>
      <c r="L3995" s="12">
        <f t="shared" si="249"/>
        <v>42140.921064814815</v>
      </c>
      <c r="M3995" t="b">
        <v>0</v>
      </c>
      <c r="N3995">
        <v>5</v>
      </c>
      <c r="O3995" t="b">
        <v>0</v>
      </c>
      <c r="P3995" t="s">
        <v>8272</v>
      </c>
      <c r="Q3995" s="10">
        <f t="shared" si="250"/>
        <v>0.97400000000000009</v>
      </c>
      <c r="R3995">
        <f t="shared" si="251"/>
        <v>292.2</v>
      </c>
      <c r="S3995" t="s">
        <v>8323</v>
      </c>
      <c r="T3995" t="s">
        <v>8324</v>
      </c>
    </row>
    <row r="3996" spans="1:20" ht="43.5" x14ac:dyDescent="0.3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 s="9">
        <f t="shared" si="248"/>
        <v>42767.663877314815</v>
      </c>
      <c r="K3996">
        <v>1483372559</v>
      </c>
      <c r="L3996" s="12">
        <f t="shared" si="249"/>
        <v>42737.663877314815</v>
      </c>
      <c r="M3996" t="b">
        <v>0</v>
      </c>
      <c r="N3996">
        <v>7</v>
      </c>
      <c r="O3996" t="b">
        <v>0</v>
      </c>
      <c r="P3996" t="s">
        <v>8273</v>
      </c>
      <c r="Q3996" s="10">
        <f t="shared" si="250"/>
        <v>0.39333333333333331</v>
      </c>
      <c r="R3996">
        <f t="shared" si="251"/>
        <v>84.285714285714292</v>
      </c>
      <c r="S3996" t="s">
        <v>8323</v>
      </c>
      <c r="T3996" t="s">
        <v>8325</v>
      </c>
    </row>
    <row r="3997" spans="1:20" ht="43.5" x14ac:dyDescent="0.3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 s="9">
        <f t="shared" si="248"/>
        <v>42230.058993055558</v>
      </c>
      <c r="K3997">
        <v>1435627497</v>
      </c>
      <c r="L3997" s="12">
        <f t="shared" si="249"/>
        <v>42185.058993055558</v>
      </c>
      <c r="M3997" t="b">
        <v>0</v>
      </c>
      <c r="N3997">
        <v>18</v>
      </c>
      <c r="O3997" t="b">
        <v>0</v>
      </c>
      <c r="P3997" t="s">
        <v>8273</v>
      </c>
      <c r="Q3997" s="10">
        <f t="shared" si="250"/>
        <v>1.9259999999999999</v>
      </c>
      <c r="R3997">
        <f t="shared" si="251"/>
        <v>160.5</v>
      </c>
      <c r="S3997" t="s">
        <v>8323</v>
      </c>
      <c r="T3997" t="s">
        <v>8325</v>
      </c>
    </row>
    <row r="3998" spans="1:20" ht="43.5" x14ac:dyDescent="0.3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 s="9">
        <f t="shared" si="248"/>
        <v>41956.334722222222</v>
      </c>
      <c r="K3998">
        <v>1413270690</v>
      </c>
      <c r="L3998" s="12">
        <f t="shared" si="249"/>
        <v>41926.29965277778</v>
      </c>
      <c r="M3998" t="b">
        <v>0</v>
      </c>
      <c r="N3998">
        <v>40</v>
      </c>
      <c r="O3998" t="b">
        <v>0</v>
      </c>
      <c r="P3998" t="s">
        <v>8273</v>
      </c>
      <c r="Q3998" s="10">
        <f t="shared" si="250"/>
        <v>7.7886666666666677</v>
      </c>
      <c r="R3998">
        <f t="shared" si="251"/>
        <v>292.07499999999999</v>
      </c>
      <c r="S3998" t="s">
        <v>8323</v>
      </c>
      <c r="T3998" t="s">
        <v>8325</v>
      </c>
    </row>
    <row r="3999" spans="1:20" ht="43.5" x14ac:dyDescent="0.3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 s="9">
        <f t="shared" si="248"/>
        <v>41490.962754629632</v>
      </c>
      <c r="K3999">
        <v>1371769582</v>
      </c>
      <c r="L3999" s="12">
        <f t="shared" si="249"/>
        <v>41445.962754629632</v>
      </c>
      <c r="M3999" t="b">
        <v>0</v>
      </c>
      <c r="N3999">
        <v>148</v>
      </c>
      <c r="O3999" t="b">
        <v>0</v>
      </c>
      <c r="P3999" t="s">
        <v>8282</v>
      </c>
      <c r="Q3999" s="10">
        <f t="shared" si="250"/>
        <v>3.3673333333333333</v>
      </c>
      <c r="R3999">
        <f t="shared" si="251"/>
        <v>34.128378378378379</v>
      </c>
      <c r="S3999" t="s">
        <v>8337</v>
      </c>
      <c r="T3999" t="s">
        <v>8338</v>
      </c>
    </row>
    <row r="4000" spans="1:20" ht="58" x14ac:dyDescent="0.3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 s="9">
        <f t="shared" si="248"/>
        <v>42573.626620370371</v>
      </c>
      <c r="K4000">
        <v>1465311740</v>
      </c>
      <c r="L4000" s="12">
        <f t="shared" si="249"/>
        <v>42528.626620370371</v>
      </c>
      <c r="M4000" t="b">
        <v>0</v>
      </c>
      <c r="N4000">
        <v>3</v>
      </c>
      <c r="O4000" t="b">
        <v>0</v>
      </c>
      <c r="P4000" t="s">
        <v>8272</v>
      </c>
      <c r="Q4000" s="10">
        <f t="shared" si="250"/>
        <v>0.68399999999999994</v>
      </c>
      <c r="R4000">
        <f t="shared" si="251"/>
        <v>342</v>
      </c>
      <c r="S4000" t="s">
        <v>8323</v>
      </c>
      <c r="T4000" t="s">
        <v>8324</v>
      </c>
    </row>
    <row r="4001" spans="1:20" ht="29" x14ac:dyDescent="0.3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 s="9">
        <f t="shared" si="248"/>
        <v>41839.155138888891</v>
      </c>
      <c r="K4001">
        <v>1403149404</v>
      </c>
      <c r="L4001" s="12">
        <f t="shared" si="249"/>
        <v>41809.155138888891</v>
      </c>
      <c r="M4001" t="b">
        <v>0</v>
      </c>
      <c r="N4001">
        <v>4</v>
      </c>
      <c r="O4001" t="b">
        <v>0</v>
      </c>
      <c r="P4001" t="s">
        <v>8299</v>
      </c>
      <c r="Q4001" s="10">
        <f t="shared" si="250"/>
        <v>4.3333333333333335E-2</v>
      </c>
      <c r="R4001">
        <f t="shared" si="251"/>
        <v>16.25</v>
      </c>
      <c r="S4001" t="s">
        <v>8340</v>
      </c>
      <c r="T4001" t="s">
        <v>8357</v>
      </c>
    </row>
    <row r="4002" spans="1:20" ht="29" x14ac:dyDescent="0.3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 s="9">
        <f t="shared" si="248"/>
        <v>42806.791666666672</v>
      </c>
      <c r="K4002">
        <v>1485966688</v>
      </c>
      <c r="L4002" s="12">
        <f t="shared" si="249"/>
        <v>42767.688518518517</v>
      </c>
      <c r="M4002" t="b">
        <v>0</v>
      </c>
      <c r="N4002">
        <v>152</v>
      </c>
      <c r="O4002" t="b">
        <v>0</v>
      </c>
      <c r="P4002" t="s">
        <v>8301</v>
      </c>
      <c r="Q4002" s="10">
        <f t="shared" si="250"/>
        <v>11.436666666666667</v>
      </c>
      <c r="R4002">
        <f t="shared" si="251"/>
        <v>112.86184210526316</v>
      </c>
      <c r="S4002" t="s">
        <v>8323</v>
      </c>
      <c r="T4002" t="s">
        <v>8359</v>
      </c>
    </row>
    <row r="4003" spans="1:20" ht="58" x14ac:dyDescent="0.3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 s="9">
        <f t="shared" si="248"/>
        <v>42362.653749999998</v>
      </c>
      <c r="K4003">
        <v>1447515684</v>
      </c>
      <c r="L4003" s="12">
        <f t="shared" si="249"/>
        <v>42322.653749999998</v>
      </c>
      <c r="M4003" t="b">
        <v>1</v>
      </c>
      <c r="N4003">
        <v>1420</v>
      </c>
      <c r="O4003" t="b">
        <v>1</v>
      </c>
      <c r="P4003" t="s">
        <v>8303</v>
      </c>
      <c r="Q4003" s="10">
        <f t="shared" si="250"/>
        <v>102.24133333333334</v>
      </c>
      <c r="R4003">
        <f t="shared" si="251"/>
        <v>108.00140845070422</v>
      </c>
      <c r="S4003" t="s">
        <v>8321</v>
      </c>
      <c r="T4003" t="s">
        <v>8361</v>
      </c>
    </row>
    <row r="4004" spans="1:20" ht="43.5" x14ac:dyDescent="0.3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 s="9">
        <f t="shared" si="248"/>
        <v>42201.743969907402</v>
      </c>
      <c r="K4004">
        <v>1434477079</v>
      </c>
      <c r="L4004" s="12">
        <f t="shared" si="249"/>
        <v>42171.743969907402</v>
      </c>
      <c r="M4004" t="b">
        <v>0</v>
      </c>
      <c r="N4004">
        <v>0</v>
      </c>
      <c r="O4004" t="b">
        <v>0</v>
      </c>
      <c r="P4004" t="s">
        <v>8271</v>
      </c>
      <c r="Q4004" s="10">
        <f t="shared" si="250"/>
        <v>0</v>
      </c>
      <c r="R4004" t="e">
        <f t="shared" si="251"/>
        <v>#DIV/0!</v>
      </c>
      <c r="S4004" t="s">
        <v>8321</v>
      </c>
      <c r="T4004" t="s">
        <v>8322</v>
      </c>
    </row>
    <row r="4005" spans="1:20" ht="43.5" x14ac:dyDescent="0.3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 s="9">
        <f t="shared" si="248"/>
        <v>42240.439768518518</v>
      </c>
      <c r="K4005">
        <v>1437820396</v>
      </c>
      <c r="L4005" s="12">
        <f t="shared" si="249"/>
        <v>42210.439768518518</v>
      </c>
      <c r="M4005" t="b">
        <v>0</v>
      </c>
      <c r="N4005">
        <v>1</v>
      </c>
      <c r="O4005" t="b">
        <v>0</v>
      </c>
      <c r="P4005" t="s">
        <v>8271</v>
      </c>
      <c r="Q4005" s="10">
        <f t="shared" si="250"/>
        <v>1.6666666666666666E-2</v>
      </c>
      <c r="R4005">
        <f t="shared" si="251"/>
        <v>25</v>
      </c>
      <c r="S4005" t="s">
        <v>8321</v>
      </c>
      <c r="T4005" t="s">
        <v>8322</v>
      </c>
    </row>
    <row r="4006" spans="1:20" ht="43.5" x14ac:dyDescent="0.3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 s="9">
        <f t="shared" si="248"/>
        <v>42261.694780092599</v>
      </c>
      <c r="K4006">
        <v>1439224829</v>
      </c>
      <c r="L4006" s="12">
        <f t="shared" si="249"/>
        <v>42226.694780092599</v>
      </c>
      <c r="M4006" t="b">
        <v>0</v>
      </c>
      <c r="N4006">
        <v>0</v>
      </c>
      <c r="O4006" t="b">
        <v>0</v>
      </c>
      <c r="P4006" t="s">
        <v>8305</v>
      </c>
      <c r="Q4006" s="10">
        <f t="shared" si="250"/>
        <v>0</v>
      </c>
      <c r="R4006" t="e">
        <f t="shared" si="251"/>
        <v>#DIV/0!</v>
      </c>
      <c r="S4006" t="s">
        <v>8321</v>
      </c>
      <c r="T4006" t="s">
        <v>8363</v>
      </c>
    </row>
    <row r="4007" spans="1:20" ht="43.5" x14ac:dyDescent="0.3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 s="9">
        <f t="shared" si="248"/>
        <v>41909.887037037035</v>
      </c>
      <c r="K4007">
        <v>1406668640</v>
      </c>
      <c r="L4007" s="12">
        <f t="shared" si="249"/>
        <v>41849.887037037035</v>
      </c>
      <c r="M4007" t="b">
        <v>0</v>
      </c>
      <c r="N4007">
        <v>2</v>
      </c>
      <c r="O4007" t="b">
        <v>0</v>
      </c>
      <c r="P4007" t="s">
        <v>8305</v>
      </c>
      <c r="Q4007" s="10">
        <f t="shared" si="250"/>
        <v>2E-3</v>
      </c>
      <c r="R4007">
        <f t="shared" si="251"/>
        <v>1.5</v>
      </c>
      <c r="S4007" t="s">
        <v>8321</v>
      </c>
      <c r="T4007" t="s">
        <v>8363</v>
      </c>
    </row>
    <row r="4008" spans="1:20" ht="58" x14ac:dyDescent="0.3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 s="9">
        <f t="shared" si="248"/>
        <v>42549.969131944439</v>
      </c>
      <c r="K4008">
        <v>1465427733</v>
      </c>
      <c r="L4008" s="12">
        <f t="shared" si="249"/>
        <v>42529.969131944439</v>
      </c>
      <c r="M4008" t="b">
        <v>0</v>
      </c>
      <c r="N4008">
        <v>2</v>
      </c>
      <c r="O4008" t="b">
        <v>0</v>
      </c>
      <c r="P4008" t="s">
        <v>8283</v>
      </c>
      <c r="Q4008" s="10">
        <f t="shared" si="250"/>
        <v>1.6250000000000001E-2</v>
      </c>
      <c r="R4008">
        <f t="shared" si="251"/>
        <v>13</v>
      </c>
      <c r="S4008" t="s">
        <v>8337</v>
      </c>
      <c r="T4008" t="s">
        <v>8339</v>
      </c>
    </row>
    <row r="4009" spans="1:20" ht="58" x14ac:dyDescent="0.3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 s="9">
        <f t="shared" si="248"/>
        <v>42559.960810185185</v>
      </c>
      <c r="K4009">
        <v>1462835014</v>
      </c>
      <c r="L4009" s="12">
        <f t="shared" si="249"/>
        <v>42499.960810185185</v>
      </c>
      <c r="M4009" t="b">
        <v>1</v>
      </c>
      <c r="N4009">
        <v>4562</v>
      </c>
      <c r="O4009" t="b">
        <v>1</v>
      </c>
      <c r="P4009" t="s">
        <v>8295</v>
      </c>
      <c r="Q4009" s="10">
        <f t="shared" si="250"/>
        <v>494.91374999999999</v>
      </c>
      <c r="R4009">
        <f t="shared" si="251"/>
        <v>173.57781674704077</v>
      </c>
      <c r="S4009" t="s">
        <v>8323</v>
      </c>
      <c r="T4009" t="s">
        <v>8353</v>
      </c>
    </row>
    <row r="4010" spans="1:20" ht="43.5" x14ac:dyDescent="0.3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 s="9">
        <f t="shared" si="248"/>
        <v>42425.309039351851</v>
      </c>
      <c r="K4010">
        <v>1453793101</v>
      </c>
      <c r="L4010" s="12">
        <f t="shared" si="249"/>
        <v>42395.309039351851</v>
      </c>
      <c r="M4010" t="b">
        <v>0</v>
      </c>
      <c r="N4010">
        <v>123</v>
      </c>
      <c r="O4010" t="b">
        <v>0</v>
      </c>
      <c r="P4010" t="s">
        <v>8273</v>
      </c>
      <c r="Q4010" s="10">
        <f t="shared" si="250"/>
        <v>56.263267182990241</v>
      </c>
      <c r="R4010">
        <f t="shared" si="251"/>
        <v>790.83739837398377</v>
      </c>
      <c r="S4010" t="s">
        <v>8323</v>
      </c>
      <c r="T4010" t="s">
        <v>8325</v>
      </c>
    </row>
    <row r="4011" spans="1:20" ht="29" x14ac:dyDescent="0.3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 s="9">
        <f t="shared" si="248"/>
        <v>41845.927106481482</v>
      </c>
      <c r="K4011">
        <v>1403734502</v>
      </c>
      <c r="L4011" s="12">
        <f t="shared" si="249"/>
        <v>41815.927106481482</v>
      </c>
      <c r="M4011" t="b">
        <v>0</v>
      </c>
      <c r="N4011">
        <v>1</v>
      </c>
      <c r="O4011" t="b">
        <v>0</v>
      </c>
      <c r="P4011" t="s">
        <v>8273</v>
      </c>
      <c r="Q4011" s="10">
        <f t="shared" si="250"/>
        <v>5.7142857142857147E-4</v>
      </c>
      <c r="R4011">
        <f t="shared" si="251"/>
        <v>1</v>
      </c>
      <c r="S4011" t="s">
        <v>8323</v>
      </c>
      <c r="T4011" t="s">
        <v>8325</v>
      </c>
    </row>
    <row r="4012" spans="1:20" ht="58" x14ac:dyDescent="0.3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 s="9">
        <f t="shared" si="248"/>
        <v>42800.541666666672</v>
      </c>
      <c r="K4012">
        <v>1484094498</v>
      </c>
      <c r="L4012" s="12">
        <f t="shared" si="249"/>
        <v>42746.019652777773</v>
      </c>
      <c r="M4012" t="b">
        <v>0</v>
      </c>
      <c r="N4012">
        <v>1</v>
      </c>
      <c r="O4012" t="b">
        <v>0</v>
      </c>
      <c r="P4012" t="s">
        <v>8284</v>
      </c>
      <c r="Q4012" s="10">
        <f t="shared" si="250"/>
        <v>5.7142857142857143E-3</v>
      </c>
      <c r="R4012">
        <f t="shared" si="251"/>
        <v>10</v>
      </c>
      <c r="S4012" t="s">
        <v>8340</v>
      </c>
      <c r="T4012" t="s">
        <v>8341</v>
      </c>
    </row>
    <row r="4013" spans="1:20" ht="58" x14ac:dyDescent="0.3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 s="9">
        <f t="shared" si="248"/>
        <v>42367.011574074073</v>
      </c>
      <c r="K4013">
        <v>1447460200</v>
      </c>
      <c r="L4013" s="12">
        <f t="shared" si="249"/>
        <v>42322.011574074073</v>
      </c>
      <c r="M4013" t="b">
        <v>0</v>
      </c>
      <c r="N4013">
        <v>0</v>
      </c>
      <c r="O4013" t="b">
        <v>0</v>
      </c>
      <c r="P4013" t="s">
        <v>8272</v>
      </c>
      <c r="Q4013" s="10">
        <f t="shared" si="250"/>
        <v>0</v>
      </c>
      <c r="R4013" t="e">
        <f t="shared" si="251"/>
        <v>#DIV/0!</v>
      </c>
      <c r="S4013" t="s">
        <v>8323</v>
      </c>
      <c r="T4013" t="s">
        <v>8324</v>
      </c>
    </row>
    <row r="4014" spans="1:20" ht="29" x14ac:dyDescent="0.3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 s="9">
        <f t="shared" si="248"/>
        <v>41843.880659722221</v>
      </c>
      <c r="K4014">
        <v>1402693689</v>
      </c>
      <c r="L4014" s="12">
        <f t="shared" si="249"/>
        <v>41803.880659722221</v>
      </c>
      <c r="M4014" t="b">
        <v>0</v>
      </c>
      <c r="N4014">
        <v>8359</v>
      </c>
      <c r="O4014" t="b">
        <v>1</v>
      </c>
      <c r="P4014" t="s">
        <v>8295</v>
      </c>
      <c r="Q4014" s="10">
        <f t="shared" si="250"/>
        <v>543.349156424581</v>
      </c>
      <c r="R4014">
        <f t="shared" si="251"/>
        <v>116.35303146309367</v>
      </c>
      <c r="S4014" t="s">
        <v>8323</v>
      </c>
      <c r="T4014" t="s">
        <v>8353</v>
      </c>
    </row>
    <row r="4015" spans="1:20" ht="58" x14ac:dyDescent="0.3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 s="9">
        <f t="shared" si="248"/>
        <v>42664.669675925921</v>
      </c>
      <c r="K4015">
        <v>1471881860</v>
      </c>
      <c r="L4015" s="12">
        <f t="shared" si="249"/>
        <v>42604.669675925921</v>
      </c>
      <c r="M4015" t="b">
        <v>0</v>
      </c>
      <c r="N4015">
        <v>11</v>
      </c>
      <c r="O4015" t="b">
        <v>0</v>
      </c>
      <c r="P4015" t="s">
        <v>8273</v>
      </c>
      <c r="Q4015" s="10">
        <f t="shared" si="250"/>
        <v>1.1266666666666667</v>
      </c>
      <c r="R4015">
        <f t="shared" si="251"/>
        <v>184.36363636363637</v>
      </c>
      <c r="S4015" t="s">
        <v>8323</v>
      </c>
      <c r="T4015" t="s">
        <v>8325</v>
      </c>
    </row>
    <row r="4016" spans="1:20" ht="58" x14ac:dyDescent="0.3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 s="9">
        <f t="shared" si="248"/>
        <v>42258.765844907408</v>
      </c>
      <c r="K4016">
        <v>1436811769</v>
      </c>
      <c r="L4016" s="12">
        <f t="shared" si="249"/>
        <v>42198.765844907408</v>
      </c>
      <c r="M4016" t="b">
        <v>0</v>
      </c>
      <c r="N4016">
        <v>3</v>
      </c>
      <c r="O4016" t="b">
        <v>0</v>
      </c>
      <c r="P4016" t="s">
        <v>8287</v>
      </c>
      <c r="Q4016" s="10">
        <f t="shared" si="250"/>
        <v>1.1222222222222222</v>
      </c>
      <c r="R4016">
        <f t="shared" si="251"/>
        <v>673.33333333333337</v>
      </c>
      <c r="S4016" t="s">
        <v>8326</v>
      </c>
      <c r="T4016" t="s">
        <v>8345</v>
      </c>
    </row>
    <row r="4017" spans="1:20" ht="43.5" x14ac:dyDescent="0.3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 s="9">
        <f t="shared" si="248"/>
        <v>42708.628321759257</v>
      </c>
      <c r="K4017">
        <v>1478268287</v>
      </c>
      <c r="L4017" s="12">
        <f t="shared" si="249"/>
        <v>42678.586655092593</v>
      </c>
      <c r="M4017" t="b">
        <v>0</v>
      </c>
      <c r="N4017">
        <v>0</v>
      </c>
      <c r="O4017" t="b">
        <v>0</v>
      </c>
      <c r="P4017" t="s">
        <v>8296</v>
      </c>
      <c r="Q4017" s="10">
        <f t="shared" si="250"/>
        <v>0</v>
      </c>
      <c r="R4017" t="e">
        <f t="shared" si="251"/>
        <v>#DIV/0!</v>
      </c>
      <c r="S4017" t="s">
        <v>8342</v>
      </c>
      <c r="T4017" t="s">
        <v>8354</v>
      </c>
    </row>
    <row r="4018" spans="1:20" ht="58" x14ac:dyDescent="0.3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 s="9">
        <f t="shared" si="248"/>
        <v>42792.00681712963</v>
      </c>
      <c r="K4018">
        <v>1482883789</v>
      </c>
      <c r="L4018" s="12">
        <f t="shared" si="249"/>
        <v>42732.00681712963</v>
      </c>
      <c r="M4018" t="b">
        <v>0</v>
      </c>
      <c r="N4018">
        <v>0</v>
      </c>
      <c r="O4018" t="b">
        <v>0</v>
      </c>
      <c r="P4018" t="s">
        <v>8299</v>
      </c>
      <c r="Q4018" s="10">
        <f t="shared" si="250"/>
        <v>0</v>
      </c>
      <c r="R4018" t="e">
        <f t="shared" si="251"/>
        <v>#DIV/0!</v>
      </c>
      <c r="S4018" t="s">
        <v>8340</v>
      </c>
      <c r="T4018" t="s">
        <v>8357</v>
      </c>
    </row>
    <row r="4019" spans="1:20" ht="58" x14ac:dyDescent="0.3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 s="9">
        <f t="shared" si="248"/>
        <v>41968.823611111111</v>
      </c>
      <c r="K4019">
        <v>1413527001</v>
      </c>
      <c r="L4019" s="12">
        <f t="shared" si="249"/>
        <v>41929.266215277778</v>
      </c>
      <c r="M4019" t="b">
        <v>0</v>
      </c>
      <c r="N4019">
        <v>1</v>
      </c>
      <c r="O4019" t="b">
        <v>0</v>
      </c>
      <c r="P4019" t="s">
        <v>8271</v>
      </c>
      <c r="Q4019" s="10">
        <f t="shared" si="250"/>
        <v>1.1111111111111112E-2</v>
      </c>
      <c r="R4019">
        <f t="shared" si="251"/>
        <v>20</v>
      </c>
      <c r="S4019" t="s">
        <v>8321</v>
      </c>
      <c r="T4019" t="s">
        <v>8322</v>
      </c>
    </row>
    <row r="4020" spans="1:20" ht="43.5" x14ac:dyDescent="0.3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 s="9">
        <f t="shared" si="248"/>
        <v>42588.291666666672</v>
      </c>
      <c r="K4020">
        <v>1467134464</v>
      </c>
      <c r="L4020" s="12">
        <f t="shared" si="249"/>
        <v>42549.722962962958</v>
      </c>
      <c r="M4020" t="b">
        <v>1</v>
      </c>
      <c r="N4020">
        <v>2051</v>
      </c>
      <c r="O4020" t="b">
        <v>1</v>
      </c>
      <c r="P4020" t="s">
        <v>8295</v>
      </c>
      <c r="Q4020" s="10">
        <f t="shared" si="250"/>
        <v>256.83081313131316</v>
      </c>
      <c r="R4020">
        <f t="shared" si="251"/>
        <v>247.94003412969283</v>
      </c>
      <c r="S4020" t="s">
        <v>8323</v>
      </c>
      <c r="T4020" t="s">
        <v>8353</v>
      </c>
    </row>
    <row r="4021" spans="1:20" ht="43.5" x14ac:dyDescent="0.3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 s="9">
        <f t="shared" si="248"/>
        <v>42083.15662037037</v>
      </c>
      <c r="K4021">
        <v>1424234732</v>
      </c>
      <c r="L4021" s="12">
        <f t="shared" si="249"/>
        <v>42053.198287037041</v>
      </c>
      <c r="M4021" t="b">
        <v>0</v>
      </c>
      <c r="N4021">
        <v>0</v>
      </c>
      <c r="O4021" t="b">
        <v>0</v>
      </c>
      <c r="P4021" t="s">
        <v>8267</v>
      </c>
      <c r="Q4021" s="10">
        <f t="shared" si="250"/>
        <v>0</v>
      </c>
      <c r="R4021" t="e">
        <f t="shared" si="251"/>
        <v>#DIV/0!</v>
      </c>
      <c r="S4021" t="s">
        <v>8314</v>
      </c>
      <c r="T4021" t="s">
        <v>8317</v>
      </c>
    </row>
    <row r="4022" spans="1:20" ht="43.5" x14ac:dyDescent="0.3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 s="9">
        <f t="shared" si="248"/>
        <v>41496.552314814813</v>
      </c>
      <c r="K4022">
        <v>1373548520</v>
      </c>
      <c r="L4022" s="12">
        <f t="shared" si="249"/>
        <v>41466.552314814813</v>
      </c>
      <c r="M4022" t="b">
        <v>0</v>
      </c>
      <c r="N4022">
        <v>1</v>
      </c>
      <c r="O4022" t="b">
        <v>0</v>
      </c>
      <c r="P4022" t="s">
        <v>8270</v>
      </c>
      <c r="Q4022" s="10">
        <f t="shared" si="250"/>
        <v>0.125</v>
      </c>
      <c r="R4022">
        <f t="shared" si="251"/>
        <v>250</v>
      </c>
      <c r="S4022" t="s">
        <v>8314</v>
      </c>
      <c r="T4022" t="s">
        <v>8320</v>
      </c>
    </row>
    <row r="4023" spans="1:20" ht="43.5" x14ac:dyDescent="0.3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 s="9">
        <f t="shared" si="248"/>
        <v>42504.637824074074</v>
      </c>
      <c r="K4023">
        <v>1460647108</v>
      </c>
      <c r="L4023" s="12">
        <f t="shared" si="249"/>
        <v>42474.637824074074</v>
      </c>
      <c r="M4023" t="b">
        <v>0</v>
      </c>
      <c r="N4023">
        <v>3</v>
      </c>
      <c r="O4023" t="b">
        <v>0</v>
      </c>
      <c r="P4023" t="s">
        <v>8272</v>
      </c>
      <c r="Q4023" s="10">
        <f t="shared" si="250"/>
        <v>0.17500000000000002</v>
      </c>
      <c r="R4023">
        <f t="shared" si="251"/>
        <v>116.66666666666667</v>
      </c>
      <c r="S4023" t="s">
        <v>8323</v>
      </c>
      <c r="T4023" t="s">
        <v>8324</v>
      </c>
    </row>
    <row r="4024" spans="1:20" x14ac:dyDescent="0.3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 s="9">
        <f t="shared" si="248"/>
        <v>42819.55164351852</v>
      </c>
      <c r="K4024">
        <v>1485267262</v>
      </c>
      <c r="L4024" s="12">
        <f t="shared" si="249"/>
        <v>42759.593310185184</v>
      </c>
      <c r="M4024" t="b">
        <v>0</v>
      </c>
      <c r="N4024">
        <v>6</v>
      </c>
      <c r="O4024" t="b">
        <v>0</v>
      </c>
      <c r="P4024" t="s">
        <v>8272</v>
      </c>
      <c r="Q4024" s="10">
        <f t="shared" si="250"/>
        <v>9.0000000000000011E-3</v>
      </c>
      <c r="R4024">
        <f t="shared" si="251"/>
        <v>3</v>
      </c>
      <c r="S4024" t="s">
        <v>8323</v>
      </c>
      <c r="T4024" t="s">
        <v>8324</v>
      </c>
    </row>
    <row r="4025" spans="1:20" ht="58" x14ac:dyDescent="0.3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 s="9">
        <f t="shared" si="248"/>
        <v>42203.843240740738</v>
      </c>
      <c r="K4025">
        <v>1434658456</v>
      </c>
      <c r="L4025" s="12">
        <f t="shared" si="249"/>
        <v>42173.843240740738</v>
      </c>
      <c r="M4025" t="b">
        <v>0</v>
      </c>
      <c r="N4025">
        <v>7</v>
      </c>
      <c r="O4025" t="b">
        <v>0</v>
      </c>
      <c r="P4025" t="s">
        <v>8273</v>
      </c>
      <c r="Q4025" s="10">
        <f t="shared" si="250"/>
        <v>0.35000000000000003</v>
      </c>
      <c r="R4025">
        <f t="shared" si="251"/>
        <v>100</v>
      </c>
      <c r="S4025" t="s">
        <v>8323</v>
      </c>
      <c r="T4025" t="s">
        <v>8325</v>
      </c>
    </row>
    <row r="4026" spans="1:20" ht="43.5" x14ac:dyDescent="0.3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 s="9">
        <f t="shared" si="248"/>
        <v>41868.832152777781</v>
      </c>
      <c r="K4026">
        <v>1405713498</v>
      </c>
      <c r="L4026" s="12">
        <f t="shared" si="249"/>
        <v>41838.832152777781</v>
      </c>
      <c r="M4026" t="b">
        <v>0</v>
      </c>
      <c r="N4026">
        <v>4</v>
      </c>
      <c r="O4026" t="b">
        <v>0</v>
      </c>
      <c r="P4026" t="s">
        <v>8273</v>
      </c>
      <c r="Q4026" s="10">
        <f t="shared" si="250"/>
        <v>4.0000000000000001E-3</v>
      </c>
      <c r="R4026">
        <f t="shared" si="251"/>
        <v>2</v>
      </c>
      <c r="S4026" t="s">
        <v>8323</v>
      </c>
      <c r="T4026" t="s">
        <v>8325</v>
      </c>
    </row>
    <row r="4027" spans="1:20" ht="58" x14ac:dyDescent="0.3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 s="9">
        <f t="shared" si="248"/>
        <v>42557.625671296293</v>
      </c>
      <c r="K4027">
        <v>1465225258</v>
      </c>
      <c r="L4027" s="12">
        <f t="shared" si="249"/>
        <v>42527.625671296293</v>
      </c>
      <c r="M4027" t="b">
        <v>0</v>
      </c>
      <c r="N4027">
        <v>28</v>
      </c>
      <c r="O4027" t="b">
        <v>0</v>
      </c>
      <c r="P4027" t="s">
        <v>8273</v>
      </c>
      <c r="Q4027" s="10">
        <f t="shared" si="250"/>
        <v>21.5075</v>
      </c>
      <c r="R4027">
        <f t="shared" si="251"/>
        <v>1536.25</v>
      </c>
      <c r="S4027" t="s">
        <v>8323</v>
      </c>
      <c r="T4027" t="s">
        <v>8325</v>
      </c>
    </row>
    <row r="4028" spans="1:20" ht="58" x14ac:dyDescent="0.3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 s="9">
        <f t="shared" si="248"/>
        <v>42712.207638888889</v>
      </c>
      <c r="K4028">
        <v>1478016097</v>
      </c>
      <c r="L4028" s="12">
        <f t="shared" si="249"/>
        <v>42675.66778935185</v>
      </c>
      <c r="M4028" t="b">
        <v>0</v>
      </c>
      <c r="N4028">
        <v>336</v>
      </c>
      <c r="O4028" t="b">
        <v>0</v>
      </c>
      <c r="P4028" t="s">
        <v>8273</v>
      </c>
      <c r="Q4028" s="10">
        <f t="shared" si="250"/>
        <v>57.648750000000007</v>
      </c>
      <c r="R4028">
        <f t="shared" si="251"/>
        <v>343.14732142857144</v>
      </c>
      <c r="S4028" t="s">
        <v>8323</v>
      </c>
      <c r="T4028" t="s">
        <v>8325</v>
      </c>
    </row>
    <row r="4029" spans="1:20" ht="58" x14ac:dyDescent="0.3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 s="9">
        <f t="shared" si="248"/>
        <v>41973.957638888889</v>
      </c>
      <c r="K4029">
        <v>1412835530</v>
      </c>
      <c r="L4029" s="12">
        <f t="shared" si="249"/>
        <v>41921.263078703705</v>
      </c>
      <c r="M4029" t="b">
        <v>0</v>
      </c>
      <c r="N4029">
        <v>11</v>
      </c>
      <c r="O4029" t="b">
        <v>0</v>
      </c>
      <c r="P4029" t="s">
        <v>8273</v>
      </c>
      <c r="Q4029" s="10">
        <f t="shared" si="250"/>
        <v>2.3345000000000002</v>
      </c>
      <c r="R4029">
        <f t="shared" si="251"/>
        <v>424.45454545454544</v>
      </c>
      <c r="S4029" t="s">
        <v>8323</v>
      </c>
      <c r="T4029" t="s">
        <v>8325</v>
      </c>
    </row>
    <row r="4030" spans="1:20" ht="43.5" x14ac:dyDescent="0.3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 s="9">
        <f t="shared" si="248"/>
        <v>42307.624803240738</v>
      </c>
      <c r="K4030">
        <v>1443538783</v>
      </c>
      <c r="L4030" s="12">
        <f t="shared" si="249"/>
        <v>42276.624803240738</v>
      </c>
      <c r="M4030" t="b">
        <v>0</v>
      </c>
      <c r="N4030">
        <v>161</v>
      </c>
      <c r="O4030" t="b">
        <v>0</v>
      </c>
      <c r="P4030" t="s">
        <v>8273</v>
      </c>
      <c r="Q4030" s="10">
        <f t="shared" si="250"/>
        <v>75.051000000000002</v>
      </c>
      <c r="R4030">
        <f t="shared" si="251"/>
        <v>932.31055900621118</v>
      </c>
      <c r="S4030" t="s">
        <v>8323</v>
      </c>
      <c r="T4030" t="s">
        <v>8325</v>
      </c>
    </row>
    <row r="4031" spans="1:20" ht="58" x14ac:dyDescent="0.3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 s="9">
        <f t="shared" si="248"/>
        <v>42572.583333333328</v>
      </c>
      <c r="K4031">
        <v>1464586746</v>
      </c>
      <c r="L4031" s="12">
        <f t="shared" si="249"/>
        <v>42520.235486111109</v>
      </c>
      <c r="M4031" t="b">
        <v>0</v>
      </c>
      <c r="N4031">
        <v>19</v>
      </c>
      <c r="O4031" t="b">
        <v>0</v>
      </c>
      <c r="P4031" t="s">
        <v>8273</v>
      </c>
      <c r="Q4031" s="10">
        <f t="shared" si="250"/>
        <v>5.7334999999999994</v>
      </c>
      <c r="R4031">
        <f t="shared" si="251"/>
        <v>603.52631578947364</v>
      </c>
      <c r="S4031" t="s">
        <v>8323</v>
      </c>
      <c r="T4031" t="s">
        <v>8325</v>
      </c>
    </row>
    <row r="4032" spans="1:20" ht="58" x14ac:dyDescent="0.3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 s="9">
        <f t="shared" si="248"/>
        <v>42043.915613425925</v>
      </c>
      <c r="K4032">
        <v>1420840709</v>
      </c>
      <c r="L4032" s="12">
        <f t="shared" si="249"/>
        <v>42013.915613425925</v>
      </c>
      <c r="M4032" t="b">
        <v>0</v>
      </c>
      <c r="N4032">
        <v>2</v>
      </c>
      <c r="O4032" t="b">
        <v>0</v>
      </c>
      <c r="P4032" t="s">
        <v>8287</v>
      </c>
      <c r="Q4032" s="10">
        <f t="shared" si="250"/>
        <v>0.1</v>
      </c>
      <c r="R4032">
        <f t="shared" si="251"/>
        <v>100</v>
      </c>
      <c r="S4032" t="s">
        <v>8326</v>
      </c>
      <c r="T4032" t="s">
        <v>8345</v>
      </c>
    </row>
    <row r="4033" spans="1:20" ht="58" x14ac:dyDescent="0.3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 s="9">
        <f t="shared" si="248"/>
        <v>42146.225694444445</v>
      </c>
      <c r="K4033">
        <v>1429655318</v>
      </c>
      <c r="L4033" s="12">
        <f t="shared" si="249"/>
        <v>42115.936550925922</v>
      </c>
      <c r="M4033" t="b">
        <v>0</v>
      </c>
      <c r="N4033">
        <v>0</v>
      </c>
      <c r="O4033" t="b">
        <v>0</v>
      </c>
      <c r="P4033" t="s">
        <v>8287</v>
      </c>
      <c r="Q4033" s="10">
        <f t="shared" si="250"/>
        <v>0</v>
      </c>
      <c r="R4033" t="e">
        <f t="shared" si="251"/>
        <v>#DIV/0!</v>
      </c>
      <c r="S4033" t="s">
        <v>8326</v>
      </c>
      <c r="T4033" t="s">
        <v>8345</v>
      </c>
    </row>
    <row r="4034" spans="1:20" ht="43.5" x14ac:dyDescent="0.3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 s="9">
        <f t="shared" ref="J4034:J4097" si="252">(((I4034/60)/60)/24)+DATE(1970,1,1)</f>
        <v>42327.207638888889</v>
      </c>
      <c r="K4034">
        <v>1444734146</v>
      </c>
      <c r="L4034" s="12">
        <f t="shared" ref="L4034:L4097" si="253">(((K4034/60)/60)/24)+DATE(1970,1,1)</f>
        <v>42290.460023148145</v>
      </c>
      <c r="M4034" t="b">
        <v>1</v>
      </c>
      <c r="N4034">
        <v>813</v>
      </c>
      <c r="O4034" t="b">
        <v>1</v>
      </c>
      <c r="P4034" t="s">
        <v>8295</v>
      </c>
      <c r="Q4034" s="10">
        <f t="shared" ref="Q4034:Q4097" si="254">(E4034/D4034)*100</f>
        <v>114.901155</v>
      </c>
      <c r="R4034">
        <f t="shared" ref="R4034:R4097" si="255">E4034/N4034</f>
        <v>282.65966789667897</v>
      </c>
      <c r="S4034" t="s">
        <v>8323</v>
      </c>
      <c r="T4034" t="s">
        <v>8353</v>
      </c>
    </row>
    <row r="4035" spans="1:20" ht="43.5" x14ac:dyDescent="0.3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 s="9">
        <f t="shared" si="252"/>
        <v>41897.829895833333</v>
      </c>
      <c r="K4035">
        <v>1405626903</v>
      </c>
      <c r="L4035" s="12">
        <f t="shared" si="253"/>
        <v>41837.829895833333</v>
      </c>
      <c r="M4035" t="b">
        <v>0</v>
      </c>
      <c r="N4035">
        <v>12</v>
      </c>
      <c r="O4035" t="b">
        <v>0</v>
      </c>
      <c r="P4035" t="s">
        <v>8284</v>
      </c>
      <c r="Q4035" s="10">
        <f t="shared" si="254"/>
        <v>0.13849999999999998</v>
      </c>
      <c r="R4035">
        <f t="shared" si="255"/>
        <v>23.083333333333332</v>
      </c>
      <c r="S4035" t="s">
        <v>8340</v>
      </c>
      <c r="T4035" t="s">
        <v>8341</v>
      </c>
    </row>
    <row r="4036" spans="1:20" ht="43.5" x14ac:dyDescent="0.3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 s="9">
        <f t="shared" si="252"/>
        <v>42354.845833333333</v>
      </c>
      <c r="K4036">
        <v>1448565459</v>
      </c>
      <c r="L4036" s="12">
        <f t="shared" si="253"/>
        <v>42334.803923611107</v>
      </c>
      <c r="M4036" t="b">
        <v>0</v>
      </c>
      <c r="N4036">
        <v>202</v>
      </c>
      <c r="O4036" t="b">
        <v>0</v>
      </c>
      <c r="P4036" t="s">
        <v>8303</v>
      </c>
      <c r="Q4036" s="10">
        <f t="shared" si="254"/>
        <v>20.424999999999997</v>
      </c>
      <c r="R4036">
        <f t="shared" si="255"/>
        <v>202.22772277227722</v>
      </c>
      <c r="S4036" t="s">
        <v>8321</v>
      </c>
      <c r="T4036" t="s">
        <v>8361</v>
      </c>
    </row>
    <row r="4037" spans="1:20" ht="43.5" x14ac:dyDescent="0.3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 s="9">
        <f t="shared" si="252"/>
        <v>42493.784050925926</v>
      </c>
      <c r="K4037">
        <v>1457120942</v>
      </c>
      <c r="L4037" s="12">
        <f t="shared" si="253"/>
        <v>42433.825717592597</v>
      </c>
      <c r="M4037" t="b">
        <v>0</v>
      </c>
      <c r="N4037">
        <v>1</v>
      </c>
      <c r="O4037" t="b">
        <v>0</v>
      </c>
      <c r="P4037" t="s">
        <v>8271</v>
      </c>
      <c r="Q4037" s="10">
        <f t="shared" si="254"/>
        <v>5.0000000000000001E-4</v>
      </c>
      <c r="R4037">
        <f t="shared" si="255"/>
        <v>1</v>
      </c>
      <c r="S4037" t="s">
        <v>8321</v>
      </c>
      <c r="T4037" t="s">
        <v>8322</v>
      </c>
    </row>
    <row r="4038" spans="1:20" ht="29" x14ac:dyDescent="0.3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 s="9">
        <f t="shared" si="252"/>
        <v>41793.165972222225</v>
      </c>
      <c r="K4038">
        <v>1398727441</v>
      </c>
      <c r="L4038" s="12">
        <f t="shared" si="253"/>
        <v>41757.975011574075</v>
      </c>
      <c r="M4038" t="b">
        <v>0</v>
      </c>
      <c r="N4038">
        <v>124</v>
      </c>
      <c r="O4038" t="b">
        <v>0</v>
      </c>
      <c r="P4038" t="s">
        <v>8270</v>
      </c>
      <c r="Q4038" s="10">
        <f t="shared" si="254"/>
        <v>2.230268181818182</v>
      </c>
      <c r="R4038">
        <f t="shared" si="255"/>
        <v>39.569274193548388</v>
      </c>
      <c r="S4038" t="s">
        <v>8314</v>
      </c>
      <c r="T4038" t="s">
        <v>8320</v>
      </c>
    </row>
    <row r="4039" spans="1:20" ht="29" x14ac:dyDescent="0.3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 s="9">
        <f t="shared" si="252"/>
        <v>42275.274699074071</v>
      </c>
      <c r="K4039">
        <v>1440830134</v>
      </c>
      <c r="L4039" s="12">
        <f t="shared" si="253"/>
        <v>42245.274699074071</v>
      </c>
      <c r="M4039" t="b">
        <v>0</v>
      </c>
      <c r="N4039">
        <v>6</v>
      </c>
      <c r="O4039" t="b">
        <v>0</v>
      </c>
      <c r="P4039" t="s">
        <v>8303</v>
      </c>
      <c r="Q4039" s="10">
        <f t="shared" si="254"/>
        <v>0.15227272727272728</v>
      </c>
      <c r="R4039">
        <f t="shared" si="255"/>
        <v>55.833333333333336</v>
      </c>
      <c r="S4039" t="s">
        <v>8321</v>
      </c>
      <c r="T4039" t="s">
        <v>8361</v>
      </c>
    </row>
    <row r="4040" spans="1:20" ht="43.5" x14ac:dyDescent="0.3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 s="9">
        <f t="shared" si="252"/>
        <v>42125.777141203704</v>
      </c>
      <c r="K4040">
        <v>1425325145</v>
      </c>
      <c r="L4040" s="12">
        <f t="shared" si="253"/>
        <v>42065.818807870368</v>
      </c>
      <c r="M4040" t="b">
        <v>0</v>
      </c>
      <c r="N4040">
        <v>9</v>
      </c>
      <c r="O4040" t="b">
        <v>0</v>
      </c>
      <c r="P4040" t="s">
        <v>8303</v>
      </c>
      <c r="Q4040" s="10">
        <f t="shared" si="254"/>
        <v>5.0808888888888886</v>
      </c>
      <c r="R4040">
        <f t="shared" si="255"/>
        <v>1270.2222222222222</v>
      </c>
      <c r="S4040" t="s">
        <v>8321</v>
      </c>
      <c r="T4040" t="s">
        <v>8361</v>
      </c>
    </row>
    <row r="4041" spans="1:20" ht="58" x14ac:dyDescent="0.3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 s="9">
        <f t="shared" si="252"/>
        <v>42351.283101851848</v>
      </c>
      <c r="K4041">
        <v>1447397260</v>
      </c>
      <c r="L4041" s="12">
        <f t="shared" si="253"/>
        <v>42321.283101851848</v>
      </c>
      <c r="M4041" t="b">
        <v>0</v>
      </c>
      <c r="N4041">
        <v>1</v>
      </c>
      <c r="O4041" t="b">
        <v>0</v>
      </c>
      <c r="P4041" t="s">
        <v>8272</v>
      </c>
      <c r="Q4041" s="10">
        <f t="shared" si="254"/>
        <v>2.0833333333333336E-2</v>
      </c>
      <c r="R4041">
        <f t="shared" si="255"/>
        <v>50</v>
      </c>
      <c r="S4041" t="s">
        <v>8323</v>
      </c>
      <c r="T4041" t="s">
        <v>8324</v>
      </c>
    </row>
    <row r="4042" spans="1:20" ht="43.5" x14ac:dyDescent="0.3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 s="9">
        <f t="shared" si="252"/>
        <v>42173.550821759258</v>
      </c>
      <c r="K4042">
        <v>1429449191</v>
      </c>
      <c r="L4042" s="12">
        <f t="shared" si="253"/>
        <v>42113.550821759258</v>
      </c>
      <c r="M4042" t="b">
        <v>0</v>
      </c>
      <c r="N4042">
        <v>5</v>
      </c>
      <c r="O4042" t="b">
        <v>0</v>
      </c>
      <c r="P4042" t="s">
        <v>8267</v>
      </c>
      <c r="Q4042" s="10">
        <f t="shared" si="254"/>
        <v>5.5999999999999994E-2</v>
      </c>
      <c r="R4042">
        <f t="shared" si="255"/>
        <v>28</v>
      </c>
      <c r="S4042" t="s">
        <v>8314</v>
      </c>
      <c r="T4042" t="s">
        <v>8317</v>
      </c>
    </row>
    <row r="4043" spans="1:20" ht="43.5" x14ac:dyDescent="0.3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 s="9">
        <f t="shared" si="252"/>
        <v>42493.695787037039</v>
      </c>
      <c r="K4043">
        <v>1457113316</v>
      </c>
      <c r="L4043" s="12">
        <f t="shared" si="253"/>
        <v>42433.737453703703</v>
      </c>
      <c r="M4043" t="b">
        <v>0</v>
      </c>
      <c r="N4043">
        <v>1</v>
      </c>
      <c r="O4043" t="b">
        <v>0</v>
      </c>
      <c r="P4043" t="s">
        <v>8272</v>
      </c>
      <c r="Q4043" s="10">
        <f t="shared" si="254"/>
        <v>3.9999999999999996E-4</v>
      </c>
      <c r="R4043">
        <f t="shared" si="255"/>
        <v>1</v>
      </c>
      <c r="S4043" t="s">
        <v>8323</v>
      </c>
      <c r="T4043" t="s">
        <v>8324</v>
      </c>
    </row>
    <row r="4044" spans="1:20" ht="58" x14ac:dyDescent="0.3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 s="9">
        <f t="shared" si="252"/>
        <v>42329.716840277775</v>
      </c>
      <c r="K4044">
        <v>1444666335</v>
      </c>
      <c r="L4044" s="12">
        <f t="shared" si="253"/>
        <v>42289.675173611111</v>
      </c>
      <c r="M4044" t="b">
        <v>0</v>
      </c>
      <c r="N4044">
        <v>355</v>
      </c>
      <c r="O4044" t="b">
        <v>0</v>
      </c>
      <c r="P4044" t="s">
        <v>8273</v>
      </c>
      <c r="Q4044" s="10">
        <f t="shared" si="254"/>
        <v>22.878799999999998</v>
      </c>
      <c r="R4044">
        <f t="shared" si="255"/>
        <v>161.11830985915492</v>
      </c>
      <c r="S4044" t="s">
        <v>8323</v>
      </c>
      <c r="T4044" t="s">
        <v>8325</v>
      </c>
    </row>
    <row r="4045" spans="1:20" ht="43.5" x14ac:dyDescent="0.3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 s="9">
        <f t="shared" si="252"/>
        <v>42442.892546296294</v>
      </c>
      <c r="K4045">
        <v>1455315916</v>
      </c>
      <c r="L4045" s="12">
        <f t="shared" si="253"/>
        <v>42412.934212962966</v>
      </c>
      <c r="M4045" t="b">
        <v>0</v>
      </c>
      <c r="N4045">
        <v>5</v>
      </c>
      <c r="O4045" t="b">
        <v>0</v>
      </c>
      <c r="P4045" t="s">
        <v>8282</v>
      </c>
      <c r="Q4045" s="10">
        <f t="shared" si="254"/>
        <v>1.1599999999999999E-2</v>
      </c>
      <c r="R4045">
        <f t="shared" si="255"/>
        <v>5.8</v>
      </c>
      <c r="S4045" t="s">
        <v>8337</v>
      </c>
      <c r="T4045" t="s">
        <v>8338</v>
      </c>
    </row>
    <row r="4046" spans="1:20" ht="58" x14ac:dyDescent="0.3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 s="9">
        <f t="shared" si="252"/>
        <v>42704.843969907408</v>
      </c>
      <c r="K4046">
        <v>1477509319</v>
      </c>
      <c r="L4046" s="12">
        <f t="shared" si="253"/>
        <v>42669.802303240736</v>
      </c>
      <c r="M4046" t="b">
        <v>0</v>
      </c>
      <c r="N4046">
        <v>100</v>
      </c>
      <c r="O4046" t="b">
        <v>0</v>
      </c>
      <c r="P4046" t="s">
        <v>8273</v>
      </c>
      <c r="Q4046" s="10">
        <f t="shared" si="254"/>
        <v>32.027999999999999</v>
      </c>
      <c r="R4046">
        <f t="shared" si="255"/>
        <v>800.7</v>
      </c>
      <c r="S4046" t="s">
        <v>8323</v>
      </c>
      <c r="T4046" t="s">
        <v>8325</v>
      </c>
    </row>
    <row r="4047" spans="1:20" ht="43.5" x14ac:dyDescent="0.3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 s="9">
        <f t="shared" si="252"/>
        <v>42599.50409722222</v>
      </c>
      <c r="K4047">
        <v>1468843554</v>
      </c>
      <c r="L4047" s="12">
        <f t="shared" si="253"/>
        <v>42569.50409722222</v>
      </c>
      <c r="M4047" t="b">
        <v>0</v>
      </c>
      <c r="N4047">
        <v>34</v>
      </c>
      <c r="O4047" t="b">
        <v>0</v>
      </c>
      <c r="P4047" t="s">
        <v>8273</v>
      </c>
      <c r="Q4047" s="10">
        <f t="shared" si="254"/>
        <v>1.3668</v>
      </c>
      <c r="R4047">
        <f t="shared" si="255"/>
        <v>100.5</v>
      </c>
      <c r="S4047" t="s">
        <v>8323</v>
      </c>
      <c r="T4047" t="s">
        <v>8325</v>
      </c>
    </row>
    <row r="4048" spans="1:20" ht="43.5" x14ac:dyDescent="0.3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 s="9">
        <f t="shared" si="252"/>
        <v>42030.300243055557</v>
      </c>
      <c r="K4048">
        <v>1419664341</v>
      </c>
      <c r="L4048" s="12">
        <f t="shared" si="253"/>
        <v>42000.300243055557</v>
      </c>
      <c r="M4048" t="b">
        <v>0</v>
      </c>
      <c r="N4048">
        <v>0</v>
      </c>
      <c r="O4048" t="b">
        <v>0</v>
      </c>
      <c r="P4048" t="s">
        <v>8283</v>
      </c>
      <c r="Q4048" s="10">
        <f t="shared" si="254"/>
        <v>0</v>
      </c>
      <c r="R4048" t="e">
        <f t="shared" si="255"/>
        <v>#DIV/0!</v>
      </c>
      <c r="S4048" t="s">
        <v>8337</v>
      </c>
      <c r="T4048" t="s">
        <v>8339</v>
      </c>
    </row>
    <row r="4049" spans="1:20" ht="43.5" x14ac:dyDescent="0.3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 s="9">
        <f t="shared" si="252"/>
        <v>41774.290868055556</v>
      </c>
      <c r="K4049">
        <v>1397545131</v>
      </c>
      <c r="L4049" s="12">
        <f t="shared" si="253"/>
        <v>41744.290868055556</v>
      </c>
      <c r="M4049" t="b">
        <v>1</v>
      </c>
      <c r="N4049">
        <v>4883</v>
      </c>
      <c r="O4049" t="b">
        <v>1</v>
      </c>
      <c r="P4049" t="s">
        <v>8295</v>
      </c>
      <c r="Q4049" s="10">
        <f t="shared" si="254"/>
        <v>126.11835600000001</v>
      </c>
      <c r="R4049">
        <f t="shared" si="255"/>
        <v>64.570118779438872</v>
      </c>
      <c r="S4049" t="s">
        <v>8323</v>
      </c>
      <c r="T4049" t="s">
        <v>8353</v>
      </c>
    </row>
    <row r="4050" spans="1:20" ht="43.5" x14ac:dyDescent="0.3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 s="9">
        <f t="shared" si="252"/>
        <v>42282.277615740735</v>
      </c>
      <c r="K4050">
        <v>1441435186</v>
      </c>
      <c r="L4050" s="12">
        <f t="shared" si="253"/>
        <v>42252.277615740735</v>
      </c>
      <c r="M4050" t="b">
        <v>0</v>
      </c>
      <c r="N4050">
        <v>4</v>
      </c>
      <c r="O4050" t="b">
        <v>0</v>
      </c>
      <c r="P4050" t="s">
        <v>8284</v>
      </c>
      <c r="Q4050" s="10">
        <f t="shared" si="254"/>
        <v>0.48960000000000004</v>
      </c>
      <c r="R4050">
        <f t="shared" si="255"/>
        <v>306</v>
      </c>
      <c r="S4050" t="s">
        <v>8340</v>
      </c>
      <c r="T4050" t="s">
        <v>8341</v>
      </c>
    </row>
    <row r="4051" spans="1:20" ht="58" x14ac:dyDescent="0.3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 s="9">
        <f t="shared" si="252"/>
        <v>42293.691574074073</v>
      </c>
      <c r="K4051">
        <v>1442421352</v>
      </c>
      <c r="L4051" s="12">
        <f t="shared" si="253"/>
        <v>42263.691574074073</v>
      </c>
      <c r="M4051" t="b">
        <v>0</v>
      </c>
      <c r="N4051">
        <v>2</v>
      </c>
      <c r="O4051" t="b">
        <v>0</v>
      </c>
      <c r="P4051" t="s">
        <v>8303</v>
      </c>
      <c r="Q4051" s="10">
        <f t="shared" si="254"/>
        <v>6.9999999999999993E-2</v>
      </c>
      <c r="R4051">
        <f t="shared" si="255"/>
        <v>87.5</v>
      </c>
      <c r="S4051" t="s">
        <v>8321</v>
      </c>
      <c r="T4051" t="s">
        <v>8361</v>
      </c>
    </row>
    <row r="4052" spans="1:20" ht="43.5" x14ac:dyDescent="0.3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 s="9">
        <f t="shared" si="252"/>
        <v>41425.5</v>
      </c>
      <c r="K4052">
        <v>1366879523</v>
      </c>
      <c r="L4052" s="12">
        <f t="shared" si="253"/>
        <v>41389.364849537036</v>
      </c>
      <c r="M4052" t="b">
        <v>0</v>
      </c>
      <c r="N4052">
        <v>5812</v>
      </c>
      <c r="O4052" t="b">
        <v>1</v>
      </c>
      <c r="P4052" t="s">
        <v>8295</v>
      </c>
      <c r="Q4052" s="10">
        <f t="shared" si="254"/>
        <v>191.16676082790633</v>
      </c>
      <c r="R4052">
        <f t="shared" si="255"/>
        <v>86.163845492085343</v>
      </c>
      <c r="S4052" t="s">
        <v>8323</v>
      </c>
      <c r="T4052" t="s">
        <v>8353</v>
      </c>
    </row>
    <row r="4053" spans="1:20" ht="43.5" x14ac:dyDescent="0.3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 s="9">
        <f t="shared" si="252"/>
        <v>42355.805659722217</v>
      </c>
      <c r="K4053">
        <v>1447960809</v>
      </c>
      <c r="L4053" s="12">
        <f t="shared" si="253"/>
        <v>42327.805659722217</v>
      </c>
      <c r="M4053" t="b">
        <v>0</v>
      </c>
      <c r="N4053">
        <v>17</v>
      </c>
      <c r="O4053" t="b">
        <v>0</v>
      </c>
      <c r="P4053" t="s">
        <v>8301</v>
      </c>
      <c r="Q4053" s="10">
        <f t="shared" si="254"/>
        <v>1.8689285714285715</v>
      </c>
      <c r="R4053">
        <f t="shared" si="255"/>
        <v>307.8235294117647</v>
      </c>
      <c r="S4053" t="s">
        <v>8323</v>
      </c>
      <c r="T4053" t="s">
        <v>8359</v>
      </c>
    </row>
    <row r="4054" spans="1:20" ht="43.5" x14ac:dyDescent="0.3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 s="9">
        <f t="shared" si="252"/>
        <v>42586.583368055552</v>
      </c>
      <c r="K4054">
        <v>1467727203</v>
      </c>
      <c r="L4054" s="12">
        <f t="shared" si="253"/>
        <v>42556.583368055552</v>
      </c>
      <c r="M4054" t="b">
        <v>0</v>
      </c>
      <c r="N4054">
        <v>1293</v>
      </c>
      <c r="O4054" t="b">
        <v>0</v>
      </c>
      <c r="P4054" t="s">
        <v>8268</v>
      </c>
      <c r="Q4054" s="10">
        <f t="shared" si="254"/>
        <v>50.721666666666664</v>
      </c>
      <c r="R4054">
        <f t="shared" si="255"/>
        <v>117.68368136117556</v>
      </c>
      <c r="S4054" t="s">
        <v>8314</v>
      </c>
      <c r="T4054" t="s">
        <v>8318</v>
      </c>
    </row>
    <row r="4055" spans="1:20" ht="43.5" x14ac:dyDescent="0.3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 s="9">
        <f t="shared" si="252"/>
        <v>42626.295138888891</v>
      </c>
      <c r="K4055">
        <v>1470294300</v>
      </c>
      <c r="L4055" s="12">
        <f t="shared" si="253"/>
        <v>42586.295138888891</v>
      </c>
      <c r="M4055" t="b">
        <v>0</v>
      </c>
      <c r="N4055">
        <v>93</v>
      </c>
      <c r="O4055" t="b">
        <v>0</v>
      </c>
      <c r="P4055" t="s">
        <v>8273</v>
      </c>
      <c r="Q4055" s="10">
        <f t="shared" si="254"/>
        <v>5.6613333333333333</v>
      </c>
      <c r="R4055">
        <f t="shared" si="255"/>
        <v>182.6236559139785</v>
      </c>
      <c r="S4055" t="s">
        <v>8323</v>
      </c>
      <c r="T4055" t="s">
        <v>8325</v>
      </c>
    </row>
    <row r="4056" spans="1:20" ht="43.5" x14ac:dyDescent="0.3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 s="9">
        <f t="shared" si="252"/>
        <v>42445.211770833332</v>
      </c>
      <c r="K4056">
        <v>1455516297</v>
      </c>
      <c r="L4056" s="12">
        <f t="shared" si="253"/>
        <v>42415.253437499996</v>
      </c>
      <c r="M4056" t="b">
        <v>1</v>
      </c>
      <c r="N4056">
        <v>555</v>
      </c>
      <c r="O4056" t="b">
        <v>1</v>
      </c>
      <c r="P4056" t="s">
        <v>8285</v>
      </c>
      <c r="Q4056" s="10">
        <f t="shared" si="254"/>
        <v>157.18899999999999</v>
      </c>
      <c r="R4056">
        <f t="shared" si="255"/>
        <v>849.67027027027029</v>
      </c>
      <c r="S4056" t="s">
        <v>8342</v>
      </c>
      <c r="T4056" t="s">
        <v>8343</v>
      </c>
    </row>
    <row r="4057" spans="1:20" ht="58" x14ac:dyDescent="0.3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 s="9">
        <f t="shared" si="252"/>
        <v>42826.027905092589</v>
      </c>
      <c r="K4057">
        <v>1488418811</v>
      </c>
      <c r="L4057" s="12">
        <f t="shared" si="253"/>
        <v>42796.069571759261</v>
      </c>
      <c r="M4057" t="b">
        <v>0</v>
      </c>
      <c r="N4057">
        <v>0</v>
      </c>
      <c r="O4057" t="b">
        <v>0</v>
      </c>
      <c r="P4057" t="s">
        <v>8293</v>
      </c>
      <c r="Q4057" s="10">
        <f t="shared" si="254"/>
        <v>0</v>
      </c>
      <c r="R4057" t="e">
        <f t="shared" si="255"/>
        <v>#DIV/0!</v>
      </c>
      <c r="S4057" t="s">
        <v>8329</v>
      </c>
      <c r="T4057" t="s">
        <v>8351</v>
      </c>
    </row>
    <row r="4058" spans="1:20" ht="43.5" x14ac:dyDescent="0.3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 s="9">
        <f t="shared" si="252"/>
        <v>41309.853865740741</v>
      </c>
      <c r="K4058">
        <v>1356121774</v>
      </c>
      <c r="L4058" s="12">
        <f t="shared" si="253"/>
        <v>41264.853865740741</v>
      </c>
      <c r="M4058" t="b">
        <v>0</v>
      </c>
      <c r="N4058">
        <v>311</v>
      </c>
      <c r="O4058" t="b">
        <v>0</v>
      </c>
      <c r="P4058" t="s">
        <v>8282</v>
      </c>
      <c r="Q4058" s="10">
        <f t="shared" si="254"/>
        <v>6.5900366666666672</v>
      </c>
      <c r="R4058">
        <f t="shared" si="255"/>
        <v>63.569485530546629</v>
      </c>
      <c r="S4058" t="s">
        <v>8337</v>
      </c>
      <c r="T4058" t="s">
        <v>8338</v>
      </c>
    </row>
    <row r="4059" spans="1:20" ht="29" x14ac:dyDescent="0.3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 s="9">
        <f t="shared" si="252"/>
        <v>41845.125</v>
      </c>
      <c r="K4059">
        <v>1403176891</v>
      </c>
      <c r="L4059" s="12">
        <f t="shared" si="253"/>
        <v>41809.473275462966</v>
      </c>
      <c r="M4059" t="b">
        <v>0</v>
      </c>
      <c r="N4059">
        <v>135</v>
      </c>
      <c r="O4059" t="b">
        <v>0</v>
      </c>
      <c r="P4059" t="s">
        <v>8273</v>
      </c>
      <c r="Q4059" s="10">
        <f t="shared" si="254"/>
        <v>7.4837500000000006</v>
      </c>
      <c r="R4059">
        <f t="shared" si="255"/>
        <v>177.39259259259259</v>
      </c>
      <c r="S4059" t="s">
        <v>8323</v>
      </c>
      <c r="T4059" t="s">
        <v>8325</v>
      </c>
    </row>
    <row r="4060" spans="1:20" ht="43.5" x14ac:dyDescent="0.3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 s="9">
        <f t="shared" si="252"/>
        <v>42642.911712962959</v>
      </c>
      <c r="K4060">
        <v>1472593972</v>
      </c>
      <c r="L4060" s="12">
        <f t="shared" si="253"/>
        <v>42612.911712962959</v>
      </c>
      <c r="M4060" t="b">
        <v>0</v>
      </c>
      <c r="N4060">
        <v>0</v>
      </c>
      <c r="O4060" t="b">
        <v>0</v>
      </c>
      <c r="P4060" t="s">
        <v>8268</v>
      </c>
      <c r="Q4060" s="10">
        <f t="shared" si="254"/>
        <v>0</v>
      </c>
      <c r="R4060" t="e">
        <f t="shared" si="255"/>
        <v>#DIV/0!</v>
      </c>
      <c r="S4060" t="s">
        <v>8314</v>
      </c>
      <c r="T4060" t="s">
        <v>8318</v>
      </c>
    </row>
    <row r="4061" spans="1:20" ht="43.5" x14ac:dyDescent="0.3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 s="9">
        <f t="shared" si="252"/>
        <v>42561.228437500002</v>
      </c>
      <c r="K4061">
        <v>1465536537</v>
      </c>
      <c r="L4061" s="12">
        <f t="shared" si="253"/>
        <v>42531.228437500002</v>
      </c>
      <c r="M4061" t="b">
        <v>0</v>
      </c>
      <c r="N4061">
        <v>15</v>
      </c>
      <c r="O4061" t="b">
        <v>0</v>
      </c>
      <c r="P4061" t="s">
        <v>8303</v>
      </c>
      <c r="Q4061" s="10">
        <f t="shared" si="254"/>
        <v>11.985714285714286</v>
      </c>
      <c r="R4061">
        <f t="shared" si="255"/>
        <v>2796.6666666666665</v>
      </c>
      <c r="S4061" t="s">
        <v>8321</v>
      </c>
      <c r="T4061" t="s">
        <v>8361</v>
      </c>
    </row>
    <row r="4062" spans="1:20" ht="43.5" x14ac:dyDescent="0.3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 s="9">
        <f t="shared" si="252"/>
        <v>42014.332638888889</v>
      </c>
      <c r="K4062">
        <v>1417470718</v>
      </c>
      <c r="L4062" s="12">
        <f t="shared" si="253"/>
        <v>41974.911087962959</v>
      </c>
      <c r="M4062" t="b">
        <v>0</v>
      </c>
      <c r="N4062">
        <v>4</v>
      </c>
      <c r="O4062" t="b">
        <v>0</v>
      </c>
      <c r="P4062" t="s">
        <v>8282</v>
      </c>
      <c r="Q4062" s="10">
        <f t="shared" si="254"/>
        <v>9.124454880912446E-3</v>
      </c>
      <c r="R4062">
        <f t="shared" si="255"/>
        <v>8.5</v>
      </c>
      <c r="S4062" t="s">
        <v>8337</v>
      </c>
      <c r="T4062" t="s">
        <v>8338</v>
      </c>
    </row>
    <row r="4063" spans="1:20" ht="43.5" x14ac:dyDescent="0.3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 s="9">
        <f t="shared" si="252"/>
        <v>42499.951284722221</v>
      </c>
      <c r="K4063">
        <v>1460242191</v>
      </c>
      <c r="L4063" s="12">
        <f t="shared" si="253"/>
        <v>42469.951284722221</v>
      </c>
      <c r="M4063" t="b">
        <v>0</v>
      </c>
      <c r="N4063">
        <v>0</v>
      </c>
      <c r="O4063" t="b">
        <v>0</v>
      </c>
      <c r="P4063" t="s">
        <v>8305</v>
      </c>
      <c r="Q4063" s="10">
        <f t="shared" si="254"/>
        <v>0</v>
      </c>
      <c r="R4063" t="e">
        <f t="shared" si="255"/>
        <v>#DIV/0!</v>
      </c>
      <c r="S4063" t="s">
        <v>8321</v>
      </c>
      <c r="T4063" t="s">
        <v>8363</v>
      </c>
    </row>
    <row r="4064" spans="1:20" ht="29" x14ac:dyDescent="0.3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 s="9">
        <f t="shared" si="252"/>
        <v>41905.077546296299</v>
      </c>
      <c r="K4064">
        <v>1408845100</v>
      </c>
      <c r="L4064" s="12">
        <f t="shared" si="253"/>
        <v>41875.077546296299</v>
      </c>
      <c r="M4064" t="b">
        <v>0</v>
      </c>
      <c r="N4064">
        <v>2</v>
      </c>
      <c r="O4064" t="b">
        <v>0</v>
      </c>
      <c r="P4064" t="s">
        <v>8267</v>
      </c>
      <c r="Q4064" s="10">
        <f t="shared" si="254"/>
        <v>7.8947368421052634E-3</v>
      </c>
      <c r="R4064">
        <f t="shared" si="255"/>
        <v>15</v>
      </c>
      <c r="S4064" t="s">
        <v>8314</v>
      </c>
      <c r="T4064" t="s">
        <v>8317</v>
      </c>
    </row>
    <row r="4065" spans="1:20" ht="29" x14ac:dyDescent="0.3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 s="9">
        <f t="shared" si="252"/>
        <v>42776.270057870366</v>
      </c>
      <c r="K4065">
        <v>1484116133</v>
      </c>
      <c r="L4065" s="12">
        <f t="shared" si="253"/>
        <v>42746.270057870366</v>
      </c>
      <c r="M4065" t="b">
        <v>0</v>
      </c>
      <c r="N4065">
        <v>70</v>
      </c>
      <c r="O4065" t="b">
        <v>0</v>
      </c>
      <c r="P4065" t="s">
        <v>8294</v>
      </c>
      <c r="Q4065" s="10">
        <f t="shared" si="254"/>
        <v>52.570512820512818</v>
      </c>
      <c r="R4065">
        <f t="shared" si="255"/>
        <v>2928.9285714285716</v>
      </c>
      <c r="S4065" t="s">
        <v>8323</v>
      </c>
      <c r="T4065" t="s">
        <v>8352</v>
      </c>
    </row>
    <row r="4066" spans="1:20" x14ac:dyDescent="0.3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 s="9">
        <f t="shared" si="252"/>
        <v>41959.337361111116</v>
      </c>
      <c r="K4066">
        <v>1413356748</v>
      </c>
      <c r="L4066" s="12">
        <f t="shared" si="253"/>
        <v>41927.295694444445</v>
      </c>
      <c r="M4066" t="b">
        <v>0</v>
      </c>
      <c r="N4066">
        <v>55</v>
      </c>
      <c r="O4066" t="b">
        <v>0</v>
      </c>
      <c r="P4066" t="s">
        <v>8282</v>
      </c>
      <c r="Q4066" s="10">
        <f t="shared" si="254"/>
        <v>0.69641025641025645</v>
      </c>
      <c r="R4066">
        <f t="shared" si="255"/>
        <v>49.381818181818183</v>
      </c>
      <c r="S4066" t="s">
        <v>8337</v>
      </c>
      <c r="T4066" t="s">
        <v>8338</v>
      </c>
    </row>
    <row r="4067" spans="1:20" ht="43.5" x14ac:dyDescent="0.3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 s="9">
        <f t="shared" si="252"/>
        <v>41593.166666666664</v>
      </c>
      <c r="K4067">
        <v>1381752061</v>
      </c>
      <c r="L4067" s="12">
        <f t="shared" si="253"/>
        <v>41561.500706018516</v>
      </c>
      <c r="M4067" t="b">
        <v>1</v>
      </c>
      <c r="N4067">
        <v>3863</v>
      </c>
      <c r="O4067" t="b">
        <v>1</v>
      </c>
      <c r="P4067" t="s">
        <v>8295</v>
      </c>
      <c r="Q4067" s="10">
        <f t="shared" si="254"/>
        <v>263.02771750000005</v>
      </c>
      <c r="R4067">
        <f t="shared" si="255"/>
        <v>272.35590732591254</v>
      </c>
      <c r="S4067" t="s">
        <v>8323</v>
      </c>
      <c r="T4067" t="s">
        <v>8353</v>
      </c>
    </row>
    <row r="4068" spans="1:20" ht="43.5" x14ac:dyDescent="0.3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 s="9">
        <f t="shared" si="252"/>
        <v>42285.791909722218</v>
      </c>
      <c r="K4068">
        <v>1441738821</v>
      </c>
      <c r="L4068" s="12">
        <f t="shared" si="253"/>
        <v>42255.791909722218</v>
      </c>
      <c r="M4068" t="b">
        <v>0</v>
      </c>
      <c r="N4068">
        <v>3</v>
      </c>
      <c r="O4068" t="b">
        <v>0</v>
      </c>
      <c r="P4068" t="s">
        <v>8303</v>
      </c>
      <c r="Q4068" s="10">
        <f t="shared" si="254"/>
        <v>0.15125</v>
      </c>
      <c r="R4068">
        <f t="shared" si="255"/>
        <v>201.66666666666666</v>
      </c>
      <c r="S4068" t="s">
        <v>8321</v>
      </c>
      <c r="T4068" t="s">
        <v>8361</v>
      </c>
    </row>
    <row r="4069" spans="1:20" ht="43.5" x14ac:dyDescent="0.3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 s="9">
        <f t="shared" si="252"/>
        <v>42443.958333333328</v>
      </c>
      <c r="K4069">
        <v>1452842511</v>
      </c>
      <c r="L4069" s="12">
        <f t="shared" si="253"/>
        <v>42384.306840277779</v>
      </c>
      <c r="M4069" t="b">
        <v>0</v>
      </c>
      <c r="N4069">
        <v>1</v>
      </c>
      <c r="O4069" t="b">
        <v>0</v>
      </c>
      <c r="P4069" t="s">
        <v>8272</v>
      </c>
      <c r="Q4069" s="10">
        <f t="shared" si="254"/>
        <v>0.02</v>
      </c>
      <c r="R4069">
        <f t="shared" si="255"/>
        <v>90</v>
      </c>
      <c r="S4069" t="s">
        <v>8323</v>
      </c>
      <c r="T4069" t="s">
        <v>8324</v>
      </c>
    </row>
    <row r="4070" spans="1:20" ht="58" x14ac:dyDescent="0.3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 s="9">
        <f t="shared" si="252"/>
        <v>42727.74927083333</v>
      </c>
      <c r="K4070">
        <v>1479923937</v>
      </c>
      <c r="L4070" s="12">
        <f t="shared" si="253"/>
        <v>42697.74927083333</v>
      </c>
      <c r="M4070" t="b">
        <v>0</v>
      </c>
      <c r="N4070">
        <v>7</v>
      </c>
      <c r="O4070" t="b">
        <v>0</v>
      </c>
      <c r="P4070" t="s">
        <v>8273</v>
      </c>
      <c r="Q4070" s="10">
        <f t="shared" si="254"/>
        <v>1.3028138528138529</v>
      </c>
      <c r="R4070">
        <f t="shared" si="255"/>
        <v>859.85714285714289</v>
      </c>
      <c r="S4070" t="s">
        <v>8323</v>
      </c>
      <c r="T4070" t="s">
        <v>8325</v>
      </c>
    </row>
    <row r="4071" spans="1:20" ht="43.5" x14ac:dyDescent="0.3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 s="9">
        <f t="shared" si="252"/>
        <v>42227.775787037041</v>
      </c>
      <c r="K4071">
        <v>1436812628</v>
      </c>
      <c r="L4071" s="12">
        <f t="shared" si="253"/>
        <v>42198.775787037041</v>
      </c>
      <c r="M4071" t="b">
        <v>0</v>
      </c>
      <c r="N4071">
        <v>0</v>
      </c>
      <c r="O4071" t="b">
        <v>0</v>
      </c>
      <c r="P4071" t="s">
        <v>8272</v>
      </c>
      <c r="Q4071" s="10">
        <f t="shared" si="254"/>
        <v>0</v>
      </c>
      <c r="R4071" t="e">
        <f t="shared" si="255"/>
        <v>#DIV/0!</v>
      </c>
      <c r="S4071" t="s">
        <v>8323</v>
      </c>
      <c r="T4071" t="s">
        <v>8324</v>
      </c>
    </row>
    <row r="4072" spans="1:20" ht="43.5" x14ac:dyDescent="0.3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 s="9">
        <f t="shared" si="252"/>
        <v>42554.434548611112</v>
      </c>
      <c r="K4072">
        <v>1464085545</v>
      </c>
      <c r="L4072" s="12">
        <f t="shared" si="253"/>
        <v>42514.434548611112</v>
      </c>
      <c r="M4072" t="b">
        <v>0</v>
      </c>
      <c r="N4072">
        <v>1</v>
      </c>
      <c r="O4072" t="b">
        <v>0</v>
      </c>
      <c r="P4072" t="s">
        <v>8267</v>
      </c>
      <c r="Q4072" s="10">
        <f t="shared" si="254"/>
        <v>2E-3</v>
      </c>
      <c r="R4072">
        <f t="shared" si="255"/>
        <v>10</v>
      </c>
      <c r="S4072" t="s">
        <v>8314</v>
      </c>
      <c r="T4072" t="s">
        <v>8317</v>
      </c>
    </row>
    <row r="4073" spans="1:20" ht="29" x14ac:dyDescent="0.3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 s="9">
        <f t="shared" si="252"/>
        <v>42334.997048611112</v>
      </c>
      <c r="K4073">
        <v>1445986545</v>
      </c>
      <c r="L4073" s="12">
        <f t="shared" si="253"/>
        <v>42304.955381944441</v>
      </c>
      <c r="M4073" t="b">
        <v>0</v>
      </c>
      <c r="N4073">
        <v>0</v>
      </c>
      <c r="O4073" t="b">
        <v>0</v>
      </c>
      <c r="P4073" t="s">
        <v>8268</v>
      </c>
      <c r="Q4073" s="10">
        <f t="shared" si="254"/>
        <v>0</v>
      </c>
      <c r="R4073" t="e">
        <f t="shared" si="255"/>
        <v>#DIV/0!</v>
      </c>
      <c r="S4073" t="s">
        <v>8314</v>
      </c>
      <c r="T4073" t="s">
        <v>8318</v>
      </c>
    </row>
    <row r="4074" spans="1:20" ht="43.5" x14ac:dyDescent="0.3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 s="9">
        <f t="shared" si="252"/>
        <v>42616.690706018519</v>
      </c>
      <c r="K4074">
        <v>1467736477</v>
      </c>
      <c r="L4074" s="12">
        <f t="shared" si="253"/>
        <v>42556.690706018519</v>
      </c>
      <c r="M4074" t="b">
        <v>0</v>
      </c>
      <c r="N4074">
        <v>5</v>
      </c>
      <c r="O4074" t="b">
        <v>0</v>
      </c>
      <c r="P4074" t="s">
        <v>8268</v>
      </c>
      <c r="Q4074" s="10">
        <f t="shared" si="254"/>
        <v>6.8999999999999992E-2</v>
      </c>
      <c r="R4074">
        <f t="shared" si="255"/>
        <v>69</v>
      </c>
      <c r="S4074" t="s">
        <v>8314</v>
      </c>
      <c r="T4074" t="s">
        <v>8318</v>
      </c>
    </row>
    <row r="4075" spans="1:20" ht="58" x14ac:dyDescent="0.3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 s="9">
        <f t="shared" si="252"/>
        <v>42219.673263888893</v>
      </c>
      <c r="K4075">
        <v>1436026170</v>
      </c>
      <c r="L4075" s="12">
        <f t="shared" si="253"/>
        <v>42189.673263888893</v>
      </c>
      <c r="M4075" t="b">
        <v>0</v>
      </c>
      <c r="N4075">
        <v>0</v>
      </c>
      <c r="O4075" t="b">
        <v>0</v>
      </c>
      <c r="P4075" t="s">
        <v>8273</v>
      </c>
      <c r="Q4075" s="10">
        <f t="shared" si="254"/>
        <v>0</v>
      </c>
      <c r="R4075" t="e">
        <f t="shared" si="255"/>
        <v>#DIV/0!</v>
      </c>
      <c r="S4075" t="s">
        <v>8323</v>
      </c>
      <c r="T4075" t="s">
        <v>8325</v>
      </c>
    </row>
    <row r="4076" spans="1:20" ht="43.5" x14ac:dyDescent="0.3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 s="9">
        <f t="shared" si="252"/>
        <v>41516.537268518521</v>
      </c>
      <c r="K4076">
        <v>1375275220</v>
      </c>
      <c r="L4076" s="12">
        <f t="shared" si="253"/>
        <v>41486.537268518521</v>
      </c>
      <c r="M4076" t="b">
        <v>0</v>
      </c>
      <c r="N4076">
        <v>94</v>
      </c>
      <c r="O4076" t="b">
        <v>0</v>
      </c>
      <c r="P4076" t="s">
        <v>8282</v>
      </c>
      <c r="Q4076" s="10">
        <f t="shared" si="254"/>
        <v>5.0347999999999997</v>
      </c>
      <c r="R4076">
        <f t="shared" si="255"/>
        <v>267.80851063829789</v>
      </c>
      <c r="S4076" t="s">
        <v>8337</v>
      </c>
      <c r="T4076" t="s">
        <v>8338</v>
      </c>
    </row>
    <row r="4077" spans="1:20" ht="43.5" x14ac:dyDescent="0.3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 s="9">
        <f t="shared" si="252"/>
        <v>41069.847314814811</v>
      </c>
      <c r="K4077">
        <v>1334089208</v>
      </c>
      <c r="L4077" s="12">
        <f t="shared" si="253"/>
        <v>41009.847314814811</v>
      </c>
      <c r="M4077" t="b">
        <v>0</v>
      </c>
      <c r="N4077">
        <v>10</v>
      </c>
      <c r="O4077" t="b">
        <v>0</v>
      </c>
      <c r="P4077" t="s">
        <v>8282</v>
      </c>
      <c r="Q4077" s="10">
        <f t="shared" si="254"/>
        <v>3.5704000000000007E-2</v>
      </c>
      <c r="R4077">
        <f t="shared" si="255"/>
        <v>17.852</v>
      </c>
      <c r="S4077" t="s">
        <v>8337</v>
      </c>
      <c r="T4077" t="s">
        <v>8338</v>
      </c>
    </row>
    <row r="4078" spans="1:20" ht="43.5" x14ac:dyDescent="0.3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 s="9">
        <f t="shared" si="252"/>
        <v>40598.972569444442</v>
      </c>
      <c r="K4078">
        <v>1295997630</v>
      </c>
      <c r="L4078" s="12">
        <f t="shared" si="253"/>
        <v>40568.972569444442</v>
      </c>
      <c r="M4078" t="b">
        <v>0</v>
      </c>
      <c r="N4078">
        <v>0</v>
      </c>
      <c r="O4078" t="b">
        <v>0</v>
      </c>
      <c r="P4078" t="s">
        <v>8286</v>
      </c>
      <c r="Q4078" s="10">
        <f t="shared" si="254"/>
        <v>0</v>
      </c>
      <c r="R4078" t="e">
        <f t="shared" si="255"/>
        <v>#DIV/0!</v>
      </c>
      <c r="S4078" t="s">
        <v>8329</v>
      </c>
      <c r="T4078" t="s">
        <v>8344</v>
      </c>
    </row>
    <row r="4079" spans="1:20" ht="29" x14ac:dyDescent="0.3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 s="9">
        <f t="shared" si="252"/>
        <v>42559.730717592596</v>
      </c>
      <c r="K4079">
        <v>1465407134</v>
      </c>
      <c r="L4079" s="12">
        <f t="shared" si="253"/>
        <v>42529.730717592596</v>
      </c>
      <c r="M4079" t="b">
        <v>0</v>
      </c>
      <c r="N4079">
        <v>3</v>
      </c>
      <c r="O4079" t="b">
        <v>0</v>
      </c>
      <c r="P4079" t="s">
        <v>8287</v>
      </c>
      <c r="Q4079" s="10">
        <f t="shared" si="254"/>
        <v>1.4999999999999999E-2</v>
      </c>
      <c r="R4079">
        <f t="shared" si="255"/>
        <v>25</v>
      </c>
      <c r="S4079" t="s">
        <v>8326</v>
      </c>
      <c r="T4079" t="s">
        <v>8345</v>
      </c>
    </row>
    <row r="4080" spans="1:20" ht="43.5" x14ac:dyDescent="0.3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 s="9">
        <f t="shared" si="252"/>
        <v>41285.833611111113</v>
      </c>
      <c r="K4080">
        <v>1355342424</v>
      </c>
      <c r="L4080" s="12">
        <f t="shared" si="253"/>
        <v>41255.833611111113</v>
      </c>
      <c r="M4080" t="b">
        <v>0</v>
      </c>
      <c r="N4080">
        <v>11</v>
      </c>
      <c r="O4080" t="b">
        <v>0</v>
      </c>
      <c r="P4080" t="s">
        <v>8282</v>
      </c>
      <c r="Q4080" s="10">
        <f t="shared" si="254"/>
        <v>0.11199999999999999</v>
      </c>
      <c r="R4080">
        <f t="shared" si="255"/>
        <v>50.909090909090907</v>
      </c>
      <c r="S4080" t="s">
        <v>8337</v>
      </c>
      <c r="T4080" t="s">
        <v>8338</v>
      </c>
    </row>
    <row r="4081" spans="1:20" ht="58" x14ac:dyDescent="0.3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 s="9">
        <f t="shared" si="252"/>
        <v>42566.289583333331</v>
      </c>
      <c r="K4081">
        <v>1465970108</v>
      </c>
      <c r="L4081" s="12">
        <f t="shared" si="253"/>
        <v>42536.246620370366</v>
      </c>
      <c r="M4081" t="b">
        <v>0</v>
      </c>
      <c r="N4081">
        <v>0</v>
      </c>
      <c r="O4081" t="b">
        <v>0</v>
      </c>
      <c r="P4081" t="s">
        <v>8301</v>
      </c>
      <c r="Q4081" s="10">
        <f t="shared" si="254"/>
        <v>0</v>
      </c>
      <c r="R4081" t="e">
        <f t="shared" si="255"/>
        <v>#DIV/0!</v>
      </c>
      <c r="S4081" t="s">
        <v>8323</v>
      </c>
      <c r="T4081" t="s">
        <v>8359</v>
      </c>
    </row>
    <row r="4082" spans="1:20" ht="43.5" x14ac:dyDescent="0.3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 s="9">
        <f t="shared" si="252"/>
        <v>42256.313298611116</v>
      </c>
      <c r="K4082">
        <v>1439191869</v>
      </c>
      <c r="L4082" s="12">
        <f t="shared" si="253"/>
        <v>42226.313298611116</v>
      </c>
      <c r="M4082" t="b">
        <v>1</v>
      </c>
      <c r="N4082">
        <v>535</v>
      </c>
      <c r="O4082" t="b">
        <v>0</v>
      </c>
      <c r="P4082" t="s">
        <v>8301</v>
      </c>
      <c r="Q4082" s="10">
        <f t="shared" si="254"/>
        <v>8.4172840000000004</v>
      </c>
      <c r="R4082">
        <f t="shared" si="255"/>
        <v>78.666205607476627</v>
      </c>
      <c r="S4082" t="s">
        <v>8323</v>
      </c>
      <c r="T4082" t="s">
        <v>8359</v>
      </c>
    </row>
    <row r="4083" spans="1:20" ht="58" x14ac:dyDescent="0.3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 s="9">
        <f t="shared" si="252"/>
        <v>42157.649224537032</v>
      </c>
      <c r="K4083">
        <v>1428075293</v>
      </c>
      <c r="L4083" s="12">
        <f t="shared" si="253"/>
        <v>42097.649224537032</v>
      </c>
      <c r="M4083" t="b">
        <v>0</v>
      </c>
      <c r="N4083">
        <v>9</v>
      </c>
      <c r="O4083" t="b">
        <v>0</v>
      </c>
      <c r="P4083" t="s">
        <v>8303</v>
      </c>
      <c r="Q4083" s="10">
        <f t="shared" si="254"/>
        <v>4.8000000000000004E-3</v>
      </c>
      <c r="R4083">
        <f t="shared" si="255"/>
        <v>2.6666666666666665</v>
      </c>
      <c r="S4083" t="s">
        <v>8321</v>
      </c>
      <c r="T4083" t="s">
        <v>8361</v>
      </c>
    </row>
    <row r="4084" spans="1:20" ht="29" x14ac:dyDescent="0.3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 s="9">
        <f t="shared" si="252"/>
        <v>42553.649571759262</v>
      </c>
      <c r="K4084">
        <v>1465832123</v>
      </c>
      <c r="L4084" s="12">
        <f t="shared" si="253"/>
        <v>42534.649571759262</v>
      </c>
      <c r="M4084" t="b">
        <v>0</v>
      </c>
      <c r="N4084">
        <v>2</v>
      </c>
      <c r="O4084" t="b">
        <v>0</v>
      </c>
      <c r="P4084" t="s">
        <v>8303</v>
      </c>
      <c r="Q4084" s="10">
        <f t="shared" si="254"/>
        <v>0.31</v>
      </c>
      <c r="R4084">
        <f t="shared" si="255"/>
        <v>775</v>
      </c>
      <c r="S4084" t="s">
        <v>8321</v>
      </c>
      <c r="T4084" t="s">
        <v>8361</v>
      </c>
    </row>
    <row r="4085" spans="1:20" ht="43.5" x14ac:dyDescent="0.3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 s="9">
        <f t="shared" si="252"/>
        <v>42008.262314814812</v>
      </c>
      <c r="K4085">
        <v>1416896264</v>
      </c>
      <c r="L4085" s="12">
        <f t="shared" si="253"/>
        <v>41968.262314814812</v>
      </c>
      <c r="M4085" t="b">
        <v>0</v>
      </c>
      <c r="N4085">
        <v>0</v>
      </c>
      <c r="O4085" t="b">
        <v>0</v>
      </c>
      <c r="P4085" t="s">
        <v>8272</v>
      </c>
      <c r="Q4085" s="10">
        <f t="shared" si="254"/>
        <v>0</v>
      </c>
      <c r="R4085" t="e">
        <f t="shared" si="255"/>
        <v>#DIV/0!</v>
      </c>
      <c r="S4085" t="s">
        <v>8323</v>
      </c>
      <c r="T4085" t="s">
        <v>8324</v>
      </c>
    </row>
    <row r="4086" spans="1:20" ht="43.5" x14ac:dyDescent="0.3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 s="9">
        <f t="shared" si="252"/>
        <v>41791.94258101852</v>
      </c>
      <c r="K4086">
        <v>1399070239</v>
      </c>
      <c r="L4086" s="12">
        <f t="shared" si="253"/>
        <v>41761.94258101852</v>
      </c>
      <c r="M4086" t="b">
        <v>0</v>
      </c>
      <c r="N4086">
        <v>1</v>
      </c>
      <c r="O4086" t="b">
        <v>0</v>
      </c>
      <c r="P4086" t="s">
        <v>8270</v>
      </c>
      <c r="Q4086" s="10">
        <f t="shared" si="254"/>
        <v>9.0909090909090905E-3</v>
      </c>
      <c r="R4086">
        <f t="shared" si="255"/>
        <v>50</v>
      </c>
      <c r="S4086" t="s">
        <v>8314</v>
      </c>
      <c r="T4086" t="s">
        <v>8320</v>
      </c>
    </row>
    <row r="4087" spans="1:20" ht="43.5" x14ac:dyDescent="0.3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 s="9">
        <f t="shared" si="252"/>
        <v>42037.780104166668</v>
      </c>
      <c r="K4087">
        <v>1417718601</v>
      </c>
      <c r="L4087" s="12">
        <f t="shared" si="253"/>
        <v>41977.780104166668</v>
      </c>
      <c r="M4087" t="b">
        <v>0</v>
      </c>
      <c r="N4087">
        <v>4</v>
      </c>
      <c r="O4087" t="b">
        <v>0</v>
      </c>
      <c r="P4087" t="s">
        <v>8303</v>
      </c>
      <c r="Q4087" s="10">
        <f t="shared" si="254"/>
        <v>3.2499999999999999E-3</v>
      </c>
      <c r="R4087">
        <f t="shared" si="255"/>
        <v>6.5</v>
      </c>
      <c r="S4087" t="s">
        <v>8321</v>
      </c>
      <c r="T4087" t="s">
        <v>8361</v>
      </c>
    </row>
    <row r="4088" spans="1:20" ht="29" x14ac:dyDescent="0.3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 s="9">
        <f t="shared" si="252"/>
        <v>42245.662314814821</v>
      </c>
      <c r="K4088">
        <v>1438271624</v>
      </c>
      <c r="L4088" s="12">
        <f t="shared" si="253"/>
        <v>42215.662314814821</v>
      </c>
      <c r="M4088" t="b">
        <v>0</v>
      </c>
      <c r="N4088">
        <v>1</v>
      </c>
      <c r="O4088" t="b">
        <v>0</v>
      </c>
      <c r="P4088" t="s">
        <v>8272</v>
      </c>
      <c r="Q4088" s="10">
        <f t="shared" si="254"/>
        <v>5.8823529411764705E-3</v>
      </c>
      <c r="R4088">
        <f t="shared" si="255"/>
        <v>50</v>
      </c>
      <c r="S4088" t="s">
        <v>8323</v>
      </c>
      <c r="T4088" t="s">
        <v>8324</v>
      </c>
    </row>
    <row r="4089" spans="1:20" ht="43.5" x14ac:dyDescent="0.3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 s="9">
        <f t="shared" si="252"/>
        <v>42809.018055555556</v>
      </c>
      <c r="K4089">
        <v>1484357160</v>
      </c>
      <c r="L4089" s="12">
        <f t="shared" si="253"/>
        <v>42749.059722222228</v>
      </c>
      <c r="M4089" t="b">
        <v>0</v>
      </c>
      <c r="N4089">
        <v>6</v>
      </c>
      <c r="O4089" t="b">
        <v>0</v>
      </c>
      <c r="P4089" t="s">
        <v>8273</v>
      </c>
      <c r="Q4089" s="10">
        <f t="shared" si="254"/>
        <v>2.2157147647256061</v>
      </c>
      <c r="R4089">
        <f t="shared" si="255"/>
        <v>3304</v>
      </c>
      <c r="S4089" t="s">
        <v>8323</v>
      </c>
      <c r="T4089" t="s">
        <v>8325</v>
      </c>
    </row>
    <row r="4090" spans="1:20" ht="58" x14ac:dyDescent="0.3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 s="9">
        <f t="shared" si="252"/>
        <v>41722.0940625</v>
      </c>
      <c r="K4090">
        <v>1393038927</v>
      </c>
      <c r="L4090" s="12">
        <f t="shared" si="253"/>
        <v>41692.135729166665</v>
      </c>
      <c r="M4090" t="b">
        <v>0</v>
      </c>
      <c r="N4090">
        <v>20</v>
      </c>
      <c r="O4090" t="b">
        <v>0</v>
      </c>
      <c r="P4090" t="s">
        <v>8282</v>
      </c>
      <c r="Q4090" s="10">
        <f t="shared" si="254"/>
        <v>0.159</v>
      </c>
      <c r="R4090">
        <f t="shared" si="255"/>
        <v>71.55</v>
      </c>
      <c r="S4090" t="s">
        <v>8337</v>
      </c>
      <c r="T4090" t="s">
        <v>8338</v>
      </c>
    </row>
    <row r="4091" spans="1:20" ht="58" x14ac:dyDescent="0.3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 s="9">
        <f t="shared" si="252"/>
        <v>41929.792037037041</v>
      </c>
      <c r="K4091">
        <v>1410980432</v>
      </c>
      <c r="L4091" s="12">
        <f t="shared" si="253"/>
        <v>41899.792037037041</v>
      </c>
      <c r="M4091" t="b">
        <v>0</v>
      </c>
      <c r="N4091">
        <v>3</v>
      </c>
      <c r="O4091" t="b">
        <v>0</v>
      </c>
      <c r="P4091" t="s">
        <v>8268</v>
      </c>
      <c r="Q4091" s="10">
        <f t="shared" si="254"/>
        <v>1.6999999999999999E-3</v>
      </c>
      <c r="R4091">
        <f t="shared" si="255"/>
        <v>5.666666666666667</v>
      </c>
      <c r="S4091" t="s">
        <v>8314</v>
      </c>
      <c r="T4091" t="s">
        <v>8318</v>
      </c>
    </row>
    <row r="4092" spans="1:20" ht="29" x14ac:dyDescent="0.3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 s="9">
        <f t="shared" si="252"/>
        <v>41925.583275462966</v>
      </c>
      <c r="K4092">
        <v>1408024795</v>
      </c>
      <c r="L4092" s="12">
        <f t="shared" si="253"/>
        <v>41865.583275462966</v>
      </c>
      <c r="M4092" t="b">
        <v>0</v>
      </c>
      <c r="N4092">
        <v>1</v>
      </c>
      <c r="O4092" t="b">
        <v>0</v>
      </c>
      <c r="P4092" t="s">
        <v>8272</v>
      </c>
      <c r="Q4092" s="10">
        <f t="shared" si="254"/>
        <v>9.9999999999999991E-5</v>
      </c>
      <c r="R4092">
        <f t="shared" si="255"/>
        <v>1</v>
      </c>
      <c r="S4092" t="s">
        <v>8323</v>
      </c>
      <c r="T4092" t="s">
        <v>8324</v>
      </c>
    </row>
    <row r="4093" spans="1:20" ht="58" x14ac:dyDescent="0.3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 s="9">
        <f t="shared" si="252"/>
        <v>42725.332638888889</v>
      </c>
      <c r="K4093">
        <v>1479218315</v>
      </c>
      <c r="L4093" s="12">
        <f t="shared" si="253"/>
        <v>42689.582349537035</v>
      </c>
      <c r="M4093" t="b">
        <v>1</v>
      </c>
      <c r="N4093">
        <v>1501</v>
      </c>
      <c r="O4093" t="b">
        <v>0</v>
      </c>
      <c r="P4093" t="s">
        <v>8301</v>
      </c>
      <c r="Q4093" s="10">
        <f t="shared" si="254"/>
        <v>33.559730999999999</v>
      </c>
      <c r="R4093">
        <f t="shared" si="255"/>
        <v>223.58248500999335</v>
      </c>
      <c r="S4093" t="s">
        <v>8323</v>
      </c>
      <c r="T4093" t="s">
        <v>8359</v>
      </c>
    </row>
    <row r="4094" spans="1:20" x14ac:dyDescent="0.3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 s="9">
        <f t="shared" si="252"/>
        <v>41864.784120370372</v>
      </c>
      <c r="K4094">
        <v>1405363748</v>
      </c>
      <c r="L4094" s="12">
        <f t="shared" si="253"/>
        <v>41834.784120370372</v>
      </c>
      <c r="M4094" t="b">
        <v>0</v>
      </c>
      <c r="N4094">
        <v>0</v>
      </c>
      <c r="O4094" t="b">
        <v>0</v>
      </c>
      <c r="P4094" t="s">
        <v>8303</v>
      </c>
      <c r="Q4094" s="10">
        <f t="shared" si="254"/>
        <v>0</v>
      </c>
      <c r="R4094" t="e">
        <f t="shared" si="255"/>
        <v>#DIV/0!</v>
      </c>
      <c r="S4094" t="s">
        <v>8321</v>
      </c>
      <c r="T4094" t="s">
        <v>8361</v>
      </c>
    </row>
    <row r="4095" spans="1:20" ht="43.5" x14ac:dyDescent="0.3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 s="9">
        <f t="shared" si="252"/>
        <v>42267.181608796294</v>
      </c>
      <c r="K4095">
        <v>1440130891</v>
      </c>
      <c r="L4095" s="12">
        <f t="shared" si="253"/>
        <v>42237.181608796294</v>
      </c>
      <c r="M4095" t="b">
        <v>0</v>
      </c>
      <c r="N4095">
        <v>5</v>
      </c>
      <c r="O4095" t="b">
        <v>0</v>
      </c>
      <c r="P4095" t="s">
        <v>8303</v>
      </c>
      <c r="Q4095" s="10">
        <f t="shared" si="254"/>
        <v>0.21029999999999999</v>
      </c>
      <c r="R4095">
        <f t="shared" si="255"/>
        <v>420.6</v>
      </c>
      <c r="S4095" t="s">
        <v>8321</v>
      </c>
      <c r="T4095" t="s">
        <v>8361</v>
      </c>
    </row>
    <row r="4096" spans="1:20" ht="58" x14ac:dyDescent="0.3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 s="9">
        <f t="shared" si="252"/>
        <v>42495.708333333328</v>
      </c>
      <c r="K4096">
        <v>1457403364</v>
      </c>
      <c r="L4096" s="12">
        <f t="shared" si="253"/>
        <v>42437.094490740739</v>
      </c>
      <c r="M4096" t="b">
        <v>0</v>
      </c>
      <c r="N4096">
        <v>2</v>
      </c>
      <c r="O4096" t="b">
        <v>0</v>
      </c>
      <c r="P4096" t="s">
        <v>8305</v>
      </c>
      <c r="Q4096" s="10">
        <f t="shared" si="254"/>
        <v>1.9999999999999998E-4</v>
      </c>
      <c r="R4096">
        <f t="shared" si="255"/>
        <v>1</v>
      </c>
      <c r="S4096" t="s">
        <v>8321</v>
      </c>
      <c r="T4096" t="s">
        <v>8363</v>
      </c>
    </row>
    <row r="4097" spans="1:20" ht="43.5" x14ac:dyDescent="0.3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 s="9">
        <f t="shared" si="252"/>
        <v>42495.900416666671</v>
      </c>
      <c r="K4097">
        <v>1457303796</v>
      </c>
      <c r="L4097" s="12">
        <f t="shared" si="253"/>
        <v>42435.942083333335</v>
      </c>
      <c r="M4097" t="b">
        <v>0</v>
      </c>
      <c r="N4097">
        <v>10</v>
      </c>
      <c r="O4097" t="b">
        <v>0</v>
      </c>
      <c r="P4097" t="s">
        <v>8303</v>
      </c>
      <c r="Q4097" s="10">
        <f t="shared" si="254"/>
        <v>9.8461538461538465E-3</v>
      </c>
      <c r="R4097">
        <f t="shared" si="255"/>
        <v>12.8</v>
      </c>
      <c r="S4097" t="s">
        <v>8321</v>
      </c>
      <c r="T4097" t="s">
        <v>8361</v>
      </c>
    </row>
    <row r="4098" spans="1:20" ht="43.5" x14ac:dyDescent="0.3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 s="9">
        <f t="shared" ref="J4098:J4115" si="256">(((I4098/60)/60)/24)+DATE(1970,1,1)</f>
        <v>42085.671701388885</v>
      </c>
      <c r="K4098">
        <v>1424452035</v>
      </c>
      <c r="L4098" s="12">
        <f t="shared" ref="L4098:L4115" si="257">(((K4098/60)/60)/24)+DATE(1970,1,1)</f>
        <v>42055.713368055556</v>
      </c>
      <c r="M4098" t="b">
        <v>0</v>
      </c>
      <c r="N4098">
        <v>27</v>
      </c>
      <c r="O4098" t="b">
        <v>0</v>
      </c>
      <c r="P4098" t="s">
        <v>8303</v>
      </c>
      <c r="Q4098" s="10">
        <f t="shared" ref="Q4098:Q4115" si="258">(E4098/D4098)*100</f>
        <v>0.8417399858735245</v>
      </c>
      <c r="R4098">
        <f t="shared" ref="R4098:R4115" si="259">E4098/N4098</f>
        <v>415.77777777777777</v>
      </c>
      <c r="S4098" t="s">
        <v>8321</v>
      </c>
      <c r="T4098" t="s">
        <v>8361</v>
      </c>
    </row>
    <row r="4099" spans="1:20" ht="58" x14ac:dyDescent="0.3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 s="9">
        <f t="shared" si="256"/>
        <v>42208.559432870374</v>
      </c>
      <c r="K4099">
        <v>1434201935</v>
      </c>
      <c r="L4099" s="12">
        <f t="shared" si="257"/>
        <v>42168.559432870374</v>
      </c>
      <c r="M4099" t="b">
        <v>0</v>
      </c>
      <c r="N4099">
        <v>4</v>
      </c>
      <c r="O4099" t="b">
        <v>0</v>
      </c>
      <c r="P4099" t="s">
        <v>8267</v>
      </c>
      <c r="Q4099" s="10">
        <f t="shared" si="258"/>
        <v>6.0000000000000001E-3</v>
      </c>
      <c r="R4099">
        <f t="shared" si="259"/>
        <v>20.25</v>
      </c>
      <c r="S4099" t="s">
        <v>8314</v>
      </c>
      <c r="T4099" t="s">
        <v>8317</v>
      </c>
    </row>
    <row r="4100" spans="1:20" ht="58" x14ac:dyDescent="0.3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 s="9">
        <f t="shared" si="256"/>
        <v>42512.045138888891</v>
      </c>
      <c r="K4100">
        <v>1461287350</v>
      </c>
      <c r="L4100" s="12">
        <f t="shared" si="257"/>
        <v>42482.048032407409</v>
      </c>
      <c r="M4100" t="b">
        <v>0</v>
      </c>
      <c r="N4100">
        <v>0</v>
      </c>
      <c r="O4100" t="b">
        <v>0</v>
      </c>
      <c r="P4100" t="s">
        <v>8268</v>
      </c>
      <c r="Q4100" s="10">
        <f t="shared" si="258"/>
        <v>0</v>
      </c>
      <c r="R4100" t="e">
        <f t="shared" si="259"/>
        <v>#DIV/0!</v>
      </c>
      <c r="S4100" t="s">
        <v>8314</v>
      </c>
      <c r="T4100" t="s">
        <v>8318</v>
      </c>
    </row>
    <row r="4101" spans="1:20" ht="43.5" x14ac:dyDescent="0.3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 s="9">
        <f t="shared" si="256"/>
        <v>42371.958923611113</v>
      </c>
      <c r="K4101">
        <v>1449183651</v>
      </c>
      <c r="L4101" s="12">
        <f t="shared" si="257"/>
        <v>42341.958923611113</v>
      </c>
      <c r="M4101" t="b">
        <v>0</v>
      </c>
      <c r="N4101">
        <v>0</v>
      </c>
      <c r="O4101" t="b">
        <v>0</v>
      </c>
      <c r="P4101" t="s">
        <v>8268</v>
      </c>
      <c r="Q4101" s="10">
        <f t="shared" si="258"/>
        <v>0</v>
      </c>
      <c r="R4101" t="e">
        <f t="shared" si="259"/>
        <v>#DIV/0!</v>
      </c>
      <c r="S4101" t="s">
        <v>8314</v>
      </c>
      <c r="T4101" t="s">
        <v>8318</v>
      </c>
    </row>
    <row r="4102" spans="1:20" x14ac:dyDescent="0.3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 s="9">
        <f t="shared" si="256"/>
        <v>42376.20685185185</v>
      </c>
      <c r="K4102">
        <v>1449550672</v>
      </c>
      <c r="L4102" s="12">
        <f t="shared" si="257"/>
        <v>42346.20685185185</v>
      </c>
      <c r="M4102" t="b">
        <v>0</v>
      </c>
      <c r="N4102">
        <v>0</v>
      </c>
      <c r="O4102" t="b">
        <v>0</v>
      </c>
      <c r="P4102" t="s">
        <v>8303</v>
      </c>
      <c r="Q4102" s="10">
        <f t="shared" si="258"/>
        <v>0</v>
      </c>
      <c r="R4102" t="e">
        <f t="shared" si="259"/>
        <v>#DIV/0!</v>
      </c>
      <c r="S4102" t="s">
        <v>8321</v>
      </c>
      <c r="T4102" t="s">
        <v>8361</v>
      </c>
    </row>
    <row r="4103" spans="1:20" ht="58" x14ac:dyDescent="0.3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 s="9">
        <f t="shared" si="256"/>
        <v>42278</v>
      </c>
      <c r="K4103">
        <v>1440716654</v>
      </c>
      <c r="L4103" s="12">
        <f t="shared" si="257"/>
        <v>42243.961273148147</v>
      </c>
      <c r="M4103" t="b">
        <v>0</v>
      </c>
      <c r="N4103">
        <v>0</v>
      </c>
      <c r="O4103" t="b">
        <v>0</v>
      </c>
      <c r="P4103" t="s">
        <v>8268</v>
      </c>
      <c r="Q4103" s="10">
        <f t="shared" si="258"/>
        <v>0</v>
      </c>
      <c r="R4103" t="e">
        <f t="shared" si="259"/>
        <v>#DIV/0!</v>
      </c>
      <c r="S4103" t="s">
        <v>8314</v>
      </c>
      <c r="T4103" t="s">
        <v>8318</v>
      </c>
    </row>
    <row r="4104" spans="1:20" ht="43.5" x14ac:dyDescent="0.3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 s="9">
        <f t="shared" si="256"/>
        <v>42195.67050925926</v>
      </c>
      <c r="K4104">
        <v>1431360332</v>
      </c>
      <c r="L4104" s="12">
        <f t="shared" si="257"/>
        <v>42135.67050925926</v>
      </c>
      <c r="M4104" t="b">
        <v>0</v>
      </c>
      <c r="N4104">
        <v>0</v>
      </c>
      <c r="O4104" t="b">
        <v>0</v>
      </c>
      <c r="P4104" t="s">
        <v>8268</v>
      </c>
      <c r="Q4104" s="10">
        <f t="shared" si="258"/>
        <v>0</v>
      </c>
      <c r="R4104" t="e">
        <f t="shared" si="259"/>
        <v>#DIV/0!</v>
      </c>
      <c r="S4104" t="s">
        <v>8314</v>
      </c>
      <c r="T4104" t="s">
        <v>8318</v>
      </c>
    </row>
    <row r="4105" spans="1:20" ht="43.5" x14ac:dyDescent="0.3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 s="9">
        <f t="shared" si="256"/>
        <v>42000.0699537037</v>
      </c>
      <c r="K4105">
        <v>1414456844</v>
      </c>
      <c r="L4105" s="12">
        <f t="shared" si="257"/>
        <v>41940.028287037036</v>
      </c>
      <c r="M4105" t="b">
        <v>0</v>
      </c>
      <c r="N4105">
        <v>7</v>
      </c>
      <c r="O4105" t="b">
        <v>0</v>
      </c>
      <c r="P4105" t="s">
        <v>8303</v>
      </c>
      <c r="Q4105" s="10">
        <f t="shared" si="258"/>
        <v>1.8799999999999997E-2</v>
      </c>
      <c r="R4105">
        <f t="shared" si="259"/>
        <v>53.714285714285715</v>
      </c>
      <c r="S4105" t="s">
        <v>8321</v>
      </c>
      <c r="T4105" t="s">
        <v>8361</v>
      </c>
    </row>
    <row r="4106" spans="1:20" ht="29" x14ac:dyDescent="0.3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 s="9">
        <f t="shared" si="256"/>
        <v>41968.692013888889</v>
      </c>
      <c r="K4106">
        <v>1411745790</v>
      </c>
      <c r="L4106" s="12">
        <f t="shared" si="257"/>
        <v>41908.650347222225</v>
      </c>
      <c r="M4106" t="b">
        <v>0</v>
      </c>
      <c r="N4106">
        <v>1</v>
      </c>
      <c r="O4106" t="b">
        <v>0</v>
      </c>
      <c r="P4106" t="s">
        <v>8272</v>
      </c>
      <c r="Q4106" s="10">
        <f t="shared" si="258"/>
        <v>3.9999999999999996E-5</v>
      </c>
      <c r="R4106">
        <f t="shared" si="259"/>
        <v>1</v>
      </c>
      <c r="S4106" t="s">
        <v>8323</v>
      </c>
      <c r="T4106" t="s">
        <v>8324</v>
      </c>
    </row>
    <row r="4107" spans="1:20" ht="43.5" x14ac:dyDescent="0.3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 s="9">
        <f t="shared" si="256"/>
        <v>42169.804861111115</v>
      </c>
      <c r="K4107">
        <v>1429287900</v>
      </c>
      <c r="L4107" s="12">
        <f t="shared" si="257"/>
        <v>42111.684027777781</v>
      </c>
      <c r="M4107" t="b">
        <v>0</v>
      </c>
      <c r="N4107">
        <v>7</v>
      </c>
      <c r="O4107" t="b">
        <v>0</v>
      </c>
      <c r="P4107" t="s">
        <v>8303</v>
      </c>
      <c r="Q4107" s="10">
        <f t="shared" si="258"/>
        <v>2.3035714285714284E-2</v>
      </c>
      <c r="R4107">
        <f t="shared" si="259"/>
        <v>92.142857142857139</v>
      </c>
      <c r="S4107" t="s">
        <v>8321</v>
      </c>
      <c r="T4107" t="s">
        <v>8361</v>
      </c>
    </row>
    <row r="4108" spans="1:20" ht="43.5" x14ac:dyDescent="0.3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 s="9">
        <f t="shared" si="256"/>
        <v>42217.583333333328</v>
      </c>
      <c r="K4108">
        <v>1433254875</v>
      </c>
      <c r="L4108" s="12">
        <f t="shared" si="257"/>
        <v>42157.598090277781</v>
      </c>
      <c r="M4108" t="b">
        <v>0</v>
      </c>
      <c r="N4108">
        <v>6</v>
      </c>
      <c r="O4108" t="b">
        <v>0</v>
      </c>
      <c r="P4108" t="s">
        <v>8305</v>
      </c>
      <c r="Q4108" s="10">
        <f t="shared" si="258"/>
        <v>0.06</v>
      </c>
      <c r="R4108">
        <f t="shared" si="259"/>
        <v>300</v>
      </c>
      <c r="S4108" t="s">
        <v>8321</v>
      </c>
      <c r="T4108" t="s">
        <v>8363</v>
      </c>
    </row>
    <row r="4109" spans="1:20" ht="43.5" x14ac:dyDescent="0.3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 s="9">
        <f t="shared" si="256"/>
        <v>42392.36518518519</v>
      </c>
      <c r="K4109">
        <v>1450946752</v>
      </c>
      <c r="L4109" s="12">
        <f t="shared" si="257"/>
        <v>42362.36518518519</v>
      </c>
      <c r="M4109" t="b">
        <v>0</v>
      </c>
      <c r="N4109">
        <v>0</v>
      </c>
      <c r="O4109" t="b">
        <v>0</v>
      </c>
      <c r="P4109" t="s">
        <v>8303</v>
      </c>
      <c r="Q4109" s="10">
        <f t="shared" si="258"/>
        <v>0</v>
      </c>
      <c r="R4109" t="e">
        <f t="shared" si="259"/>
        <v>#DIV/0!</v>
      </c>
      <c r="S4109" t="s">
        <v>8321</v>
      </c>
      <c r="T4109" t="s">
        <v>8361</v>
      </c>
    </row>
    <row r="4110" spans="1:20" ht="58" x14ac:dyDescent="0.3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 s="9">
        <f t="shared" si="256"/>
        <v>42195.235254629632</v>
      </c>
      <c r="K4110">
        <v>1431322726</v>
      </c>
      <c r="L4110" s="12">
        <f t="shared" si="257"/>
        <v>42135.235254629632</v>
      </c>
      <c r="M4110" t="b">
        <v>0</v>
      </c>
      <c r="N4110">
        <v>0</v>
      </c>
      <c r="O4110" t="b">
        <v>0</v>
      </c>
      <c r="P4110" t="s">
        <v>8268</v>
      </c>
      <c r="Q4110" s="10">
        <f t="shared" si="258"/>
        <v>0</v>
      </c>
      <c r="R4110" t="e">
        <f t="shared" si="259"/>
        <v>#DIV/0!</v>
      </c>
      <c r="S4110" t="s">
        <v>8314</v>
      </c>
      <c r="T4110" t="s">
        <v>8318</v>
      </c>
    </row>
    <row r="4111" spans="1:20" ht="43.5" x14ac:dyDescent="0.3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 s="9">
        <f t="shared" si="256"/>
        <v>42271.798206018517</v>
      </c>
      <c r="K4111">
        <v>1440529765</v>
      </c>
      <c r="L4111" s="12">
        <f t="shared" si="257"/>
        <v>42241.798206018517</v>
      </c>
      <c r="M4111" t="b">
        <v>0</v>
      </c>
      <c r="N4111">
        <v>2</v>
      </c>
      <c r="O4111" t="b">
        <v>0</v>
      </c>
      <c r="P4111" t="s">
        <v>8302</v>
      </c>
      <c r="Q4111" s="10">
        <f t="shared" si="258"/>
        <v>1.375E-2</v>
      </c>
      <c r="R4111">
        <f t="shared" si="259"/>
        <v>550</v>
      </c>
      <c r="S4111" t="s">
        <v>8323</v>
      </c>
      <c r="T4111" t="s">
        <v>8360</v>
      </c>
    </row>
    <row r="4112" spans="1:20" ht="43.5" x14ac:dyDescent="0.3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 s="9">
        <f t="shared" si="256"/>
        <v>42656.03506944445</v>
      </c>
      <c r="K4112">
        <v>1471135830</v>
      </c>
      <c r="L4112" s="12">
        <f t="shared" si="257"/>
        <v>42596.03506944445</v>
      </c>
      <c r="M4112" t="b">
        <v>0</v>
      </c>
      <c r="N4112">
        <v>0</v>
      </c>
      <c r="O4112" t="b">
        <v>0</v>
      </c>
      <c r="P4112" t="s">
        <v>8270</v>
      </c>
      <c r="Q4112" s="10">
        <f t="shared" si="258"/>
        <v>0</v>
      </c>
      <c r="R4112" t="e">
        <f t="shared" si="259"/>
        <v>#DIV/0!</v>
      </c>
      <c r="S4112" t="s">
        <v>8314</v>
      </c>
      <c r="T4112" t="s">
        <v>8320</v>
      </c>
    </row>
    <row r="4113" spans="1:20" ht="43.5" x14ac:dyDescent="0.3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 s="9">
        <f t="shared" si="256"/>
        <v>41973.989583333328</v>
      </c>
      <c r="K4113">
        <v>1412371898</v>
      </c>
      <c r="L4113" s="12">
        <f t="shared" si="257"/>
        <v>41915.896967592591</v>
      </c>
      <c r="M4113" t="b">
        <v>0</v>
      </c>
      <c r="N4113">
        <v>0</v>
      </c>
      <c r="O4113" t="b">
        <v>0</v>
      </c>
      <c r="P4113" t="s">
        <v>8287</v>
      </c>
      <c r="Q4113" s="10">
        <f t="shared" si="258"/>
        <v>0</v>
      </c>
      <c r="R4113" t="e">
        <f t="shared" si="259"/>
        <v>#DIV/0!</v>
      </c>
      <c r="S4113" t="s">
        <v>8326</v>
      </c>
      <c r="T4113" t="s">
        <v>8345</v>
      </c>
    </row>
    <row r="4114" spans="1:20" ht="43.5" x14ac:dyDescent="0.3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 s="9">
        <f t="shared" si="256"/>
        <v>41893.757210648146</v>
      </c>
      <c r="K4114">
        <v>1407867023</v>
      </c>
      <c r="L4114" s="12">
        <f t="shared" si="257"/>
        <v>41863.757210648146</v>
      </c>
      <c r="M4114" t="b">
        <v>0</v>
      </c>
      <c r="N4114">
        <v>0</v>
      </c>
      <c r="O4114" t="b">
        <v>0</v>
      </c>
      <c r="P4114" t="s">
        <v>8303</v>
      </c>
      <c r="Q4114" s="10">
        <f t="shared" si="258"/>
        <v>0</v>
      </c>
      <c r="R4114" t="e">
        <f t="shared" si="259"/>
        <v>#DIV/0!</v>
      </c>
      <c r="S4114" t="s">
        <v>8321</v>
      </c>
      <c r="T4114" t="s">
        <v>8361</v>
      </c>
    </row>
    <row r="4115" spans="1:20" ht="43.5" x14ac:dyDescent="0.3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 s="9">
        <f t="shared" si="256"/>
        <v>42653.431793981479</v>
      </c>
      <c r="K4115">
        <v>1470910907</v>
      </c>
      <c r="L4115" s="12">
        <f t="shared" si="257"/>
        <v>42593.431793981479</v>
      </c>
      <c r="M4115" t="b">
        <v>0</v>
      </c>
      <c r="N4115">
        <v>0</v>
      </c>
      <c r="O4115" t="b">
        <v>0</v>
      </c>
      <c r="P4115" t="s">
        <v>8267</v>
      </c>
      <c r="Q4115" s="10">
        <f t="shared" si="258"/>
        <v>0</v>
      </c>
      <c r="R4115" t="e">
        <f t="shared" si="259"/>
        <v>#DIV/0!</v>
      </c>
      <c r="S4115" t="s">
        <v>8314</v>
      </c>
      <c r="T4115" t="s">
        <v>8317</v>
      </c>
    </row>
    <row r="4116" spans="1:20" x14ac:dyDescent="0.35">
      <c r="S4116" t="s">
        <v>8271</v>
      </c>
    </row>
  </sheetData>
  <autoFilter ref="A1:T4116" xr:uid="{56957757-5B9E-4BDF-95FD-7FD4EE1855A0}">
    <sortState xmlns:xlrd2="http://schemas.microsoft.com/office/spreadsheetml/2017/richdata2" ref="A2:T4116">
      <sortCondition ref="D1:D4116"/>
    </sortState>
  </autoFilter>
  <conditionalFormatting sqref="F2:F4115">
    <cfRule type="cellIs" dxfId="12" priority="14" operator="equal">
      <formula>"canceled"</formula>
    </cfRule>
    <cfRule type="cellIs" dxfId="11" priority="15" operator="equal">
      <formula>"live"</formula>
    </cfRule>
    <cfRule type="cellIs" dxfId="10" priority="16" operator="equal">
      <formula>"successful"</formula>
    </cfRule>
    <cfRule type="cellIs" dxfId="9" priority="17" operator="equal">
      <formula>"failed"</formula>
    </cfRule>
  </conditionalFormatting>
  <conditionalFormatting sqref="R1">
    <cfRule type="cellIs" dxfId="8" priority="8" operator="between">
      <formula>2</formula>
      <formula>100</formula>
    </cfRule>
    <cfRule type="cellIs" dxfId="7" priority="9" operator="between">
      <formula>1</formula>
      <formula>2</formula>
    </cfRule>
    <cfRule type="cellIs" dxfId="6" priority="10" operator="between">
      <formula>0</formula>
      <formula>1</formula>
    </cfRule>
  </conditionalFormatting>
  <conditionalFormatting sqref="S1">
    <cfRule type="cellIs" dxfId="5" priority="5" operator="between">
      <formula>2</formula>
      <formula>100</formula>
    </cfRule>
    <cfRule type="cellIs" dxfId="4" priority="6" operator="between">
      <formula>1</formula>
      <formula>2</formula>
    </cfRule>
    <cfRule type="cellIs" dxfId="3" priority="7" operator="between">
      <formula>0</formula>
      <formula>1</formula>
    </cfRule>
  </conditionalFormatting>
  <conditionalFormatting sqref="T1">
    <cfRule type="cellIs" dxfId="2" priority="2" operator="between">
      <formula>2</formula>
      <formula>100</formula>
    </cfRule>
    <cfRule type="cellIs" dxfId="1" priority="3" operator="between">
      <formula>1</formula>
      <formula>2</formula>
    </cfRule>
    <cfRule type="cellIs" dxfId="0" priority="4" operator="between">
      <formula>0</formula>
      <formula>1</formula>
    </cfRule>
  </conditionalFormatting>
  <conditionalFormatting sqref="Q2:Q1048576">
    <cfRule type="colorScale" priority="1">
      <colorScale>
        <cfvo type="num" val="0"/>
        <cfvo type="num" val="99"/>
        <cfvo type="num" val="199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A4F2-1B35-4CE6-8590-E705ACC699F1}">
  <dimension ref="A1:G14"/>
  <sheetViews>
    <sheetView workbookViewId="0">
      <selection activeCell="G5" sqref="G5"/>
    </sheetView>
  </sheetViews>
  <sheetFormatPr defaultRowHeight="14.5" x14ac:dyDescent="0.35"/>
  <cols>
    <col min="1" max="1" width="12.9062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7265625" style="13" bestFit="1" customWidth="1"/>
    <col min="8" max="22" width="15.26953125" bestFit="1" customWidth="1"/>
    <col min="23" max="23" width="10.7265625" bestFit="1" customWidth="1"/>
  </cols>
  <sheetData>
    <row r="1" spans="1:7" x14ac:dyDescent="0.35">
      <c r="A1" s="7" t="s">
        <v>8223</v>
      </c>
      <c r="B1" t="s">
        <v>8310</v>
      </c>
    </row>
    <row r="3" spans="1:7" x14ac:dyDescent="0.35">
      <c r="A3" s="7" t="s">
        <v>8309</v>
      </c>
    </row>
    <row r="4" spans="1:7" x14ac:dyDescent="0.35"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7" x14ac:dyDescent="0.35">
      <c r="A5" s="8" t="s">
        <v>8314</v>
      </c>
      <c r="B5" s="6">
        <v>40</v>
      </c>
      <c r="C5" s="6">
        <v>180</v>
      </c>
      <c r="D5" s="6"/>
      <c r="E5" s="6">
        <v>300</v>
      </c>
      <c r="F5" s="6">
        <v>520</v>
      </c>
      <c r="G5" s="13">
        <f>GETPIVOTDATA("state",$A$3,"state","successful","Category","film &amp; video")/GETPIVOTDATA("state",$A$3,"Category","film &amp; video")</f>
        <v>0.57692307692307687</v>
      </c>
    </row>
    <row r="6" spans="1:7" x14ac:dyDescent="0.35">
      <c r="A6" s="8" t="s">
        <v>8340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  <c r="G6" s="13">
        <f>GETPIVOTDATA("state",$A$3,"state","successful","Category","food")/GETPIVOTDATA("state",$A$3,"Category","food")</f>
        <v>0.17</v>
      </c>
    </row>
    <row r="7" spans="1:7" x14ac:dyDescent="0.35">
      <c r="A7" s="8" t="s">
        <v>8337</v>
      </c>
      <c r="B7" s="6"/>
      <c r="C7" s="6">
        <v>140</v>
      </c>
      <c r="D7" s="6"/>
      <c r="E7" s="6">
        <v>80</v>
      </c>
      <c r="F7" s="6">
        <v>220</v>
      </c>
      <c r="G7" s="13">
        <f>GETPIVOTDATA("state",$A$3,"state","successful","Category","games")/GETPIVOTDATA("state",$A$3,"Category","games")</f>
        <v>0.36363636363636365</v>
      </c>
    </row>
    <row r="8" spans="1:7" x14ac:dyDescent="0.35">
      <c r="A8" s="8" t="s">
        <v>8335</v>
      </c>
      <c r="B8" s="6">
        <v>24</v>
      </c>
      <c r="C8" s="6"/>
      <c r="D8" s="6"/>
      <c r="E8" s="6"/>
      <c r="F8" s="6">
        <v>24</v>
      </c>
    </row>
    <row r="9" spans="1:7" x14ac:dyDescent="0.35">
      <c r="A9" s="8" t="s">
        <v>8329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  <c r="G9" s="13">
        <f>GETPIVOTDATA("state",$A$3,"state","successful","Category","music")/GETPIVOTDATA("state",$A$3,"Category","music")</f>
        <v>0.77142857142857146</v>
      </c>
    </row>
    <row r="10" spans="1:7" x14ac:dyDescent="0.35">
      <c r="A10" s="8" t="s">
        <v>8342</v>
      </c>
      <c r="B10" s="6"/>
      <c r="C10" s="6">
        <v>117</v>
      </c>
      <c r="D10" s="6"/>
      <c r="E10" s="6">
        <v>103</v>
      </c>
      <c r="F10" s="6">
        <v>220</v>
      </c>
      <c r="G10" s="13">
        <f>GETPIVOTDATA("state",$A$3,"state","successful","Category","photography")/GETPIVOTDATA("state",$A$3,"Category","photography")</f>
        <v>0.4681818181818182</v>
      </c>
    </row>
    <row r="11" spans="1:7" x14ac:dyDescent="0.35">
      <c r="A11" s="8" t="s">
        <v>8326</v>
      </c>
      <c r="B11" s="6">
        <v>30</v>
      </c>
      <c r="C11" s="6">
        <v>127</v>
      </c>
      <c r="D11" s="6"/>
      <c r="E11" s="6">
        <v>80</v>
      </c>
      <c r="F11" s="6">
        <v>237</v>
      </c>
      <c r="G11" s="13">
        <f>GETPIVOTDATA("state",$A$3,"state","successful","Category","publishing")/GETPIVOTDATA("state",$A$3,"Category","publishing")</f>
        <v>0.33755274261603374</v>
      </c>
    </row>
    <row r="12" spans="1:7" x14ac:dyDescent="0.35">
      <c r="A12" s="8" t="s">
        <v>8323</v>
      </c>
      <c r="B12" s="6">
        <v>178</v>
      </c>
      <c r="C12" s="6">
        <v>213</v>
      </c>
      <c r="D12" s="6"/>
      <c r="E12" s="6">
        <v>209</v>
      </c>
      <c r="F12" s="6">
        <v>600</v>
      </c>
      <c r="G12" s="13">
        <f>GETPIVOTDATA("state",$A$3,"state","successful","Category","technology")/GETPIVOTDATA("state",$A$3,"Category","technology")</f>
        <v>0.34833333333333333</v>
      </c>
    </row>
    <row r="13" spans="1:7" x14ac:dyDescent="0.35">
      <c r="A13" s="8" t="s">
        <v>8321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  <c r="G13" s="13">
        <f>GETPIVOTDATA("state",$A$3,"state","successful","Category","theater")/GETPIVOTDATA("state",$A$3,"Category","theater")</f>
        <v>0.60229720028715006</v>
      </c>
    </row>
    <row r="14" spans="1:7" x14ac:dyDescent="0.35">
      <c r="A14" s="8" t="s">
        <v>8312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5EFA-52F4-40B8-A29E-199FDAA3C704}">
  <dimension ref="A1:F47"/>
  <sheetViews>
    <sheetView topLeftCell="A4" workbookViewId="0">
      <selection activeCell="A5" sqref="A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8307</v>
      </c>
      <c r="B2" t="s">
        <v>8310</v>
      </c>
    </row>
    <row r="4" spans="1:6" x14ac:dyDescent="0.35">
      <c r="A4" s="7" t="s">
        <v>8309</v>
      </c>
      <c r="B4" s="7" t="s">
        <v>8313</v>
      </c>
    </row>
    <row r="5" spans="1:6" x14ac:dyDescent="0.3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8" t="s">
        <v>8320</v>
      </c>
      <c r="B6" s="6"/>
      <c r="C6" s="6">
        <v>100</v>
      </c>
      <c r="D6" s="6"/>
      <c r="E6" s="6"/>
      <c r="F6" s="6">
        <v>100</v>
      </c>
    </row>
    <row r="7" spans="1:6" x14ac:dyDescent="0.35">
      <c r="A7" s="8" t="s">
        <v>8348</v>
      </c>
      <c r="B7" s="6">
        <v>20</v>
      </c>
      <c r="C7" s="6"/>
      <c r="D7" s="6"/>
      <c r="E7" s="6"/>
      <c r="F7" s="6">
        <v>20</v>
      </c>
    </row>
    <row r="8" spans="1:6" x14ac:dyDescent="0.35">
      <c r="A8" s="8" t="s">
        <v>8336</v>
      </c>
      <c r="B8" s="6">
        <v>24</v>
      </c>
      <c r="C8" s="6"/>
      <c r="D8" s="6"/>
      <c r="E8" s="6"/>
      <c r="F8" s="6">
        <v>24</v>
      </c>
    </row>
    <row r="9" spans="1:6" x14ac:dyDescent="0.35">
      <c r="A9" s="8" t="s">
        <v>8362</v>
      </c>
      <c r="B9" s="6"/>
      <c r="C9" s="6">
        <v>40</v>
      </c>
      <c r="D9" s="6"/>
      <c r="E9" s="6"/>
      <c r="F9" s="6">
        <v>40</v>
      </c>
    </row>
    <row r="10" spans="1:6" x14ac:dyDescent="0.35">
      <c r="A10" s="8" t="s">
        <v>8358</v>
      </c>
      <c r="B10" s="6"/>
      <c r="C10" s="6"/>
      <c r="D10" s="6"/>
      <c r="E10" s="6">
        <v>40</v>
      </c>
      <c r="F10" s="6">
        <v>40</v>
      </c>
    </row>
    <row r="11" spans="1:6" x14ac:dyDescent="0.35">
      <c r="A11" s="8" t="s">
        <v>8319</v>
      </c>
      <c r="B11" s="6"/>
      <c r="C11" s="6"/>
      <c r="D11" s="6"/>
      <c r="E11" s="6">
        <v>180</v>
      </c>
      <c r="F11" s="6">
        <v>180</v>
      </c>
    </row>
    <row r="12" spans="1:6" x14ac:dyDescent="0.35">
      <c r="A12" s="8" t="s">
        <v>8318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8" t="s">
        <v>8334</v>
      </c>
      <c r="B13" s="6"/>
      <c r="C13" s="6"/>
      <c r="D13" s="6"/>
      <c r="E13" s="6">
        <v>40</v>
      </c>
      <c r="F13" s="6">
        <v>40</v>
      </c>
    </row>
    <row r="14" spans="1:6" x14ac:dyDescent="0.35">
      <c r="A14" s="8" t="s">
        <v>8351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5">
      <c r="A15" s="8" t="s">
        <v>8328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8" t="s">
        <v>8341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5">
      <c r="A17" s="8" t="s">
        <v>8352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8" t="s">
        <v>8353</v>
      </c>
      <c r="B18" s="6"/>
      <c r="C18" s="6"/>
      <c r="D18" s="6"/>
      <c r="E18" s="6">
        <v>140</v>
      </c>
      <c r="F18" s="6">
        <v>140</v>
      </c>
    </row>
    <row r="19" spans="1:6" x14ac:dyDescent="0.35">
      <c r="A19" s="8" t="s">
        <v>8333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5">
      <c r="A20" s="8" t="s">
        <v>8332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8" t="s">
        <v>8360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5">
      <c r="A22" s="8" t="s">
        <v>8331</v>
      </c>
      <c r="B22" s="6"/>
      <c r="C22" s="6"/>
      <c r="D22" s="6"/>
      <c r="E22" s="6">
        <v>20</v>
      </c>
      <c r="F22" s="6">
        <v>20</v>
      </c>
    </row>
    <row r="23" spans="1:6" x14ac:dyDescent="0.35">
      <c r="A23" s="8" t="s">
        <v>8339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8" t="s">
        <v>8363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5">
      <c r="A25" s="8" t="s">
        <v>8347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8" t="s">
        <v>8327</v>
      </c>
      <c r="B26" s="6"/>
      <c r="C26" s="6"/>
      <c r="D26" s="6"/>
      <c r="E26" s="6">
        <v>60</v>
      </c>
      <c r="F26" s="6">
        <v>60</v>
      </c>
    </row>
    <row r="27" spans="1:6" x14ac:dyDescent="0.35">
      <c r="A27" s="8" t="s">
        <v>8354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8" t="s">
        <v>8343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5">
      <c r="A29" s="8" t="s">
        <v>8349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8" t="s">
        <v>8322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5">
      <c r="A31" s="8" t="s">
        <v>8350</v>
      </c>
      <c r="B31" s="6"/>
      <c r="C31" s="6"/>
      <c r="D31" s="6"/>
      <c r="E31" s="6">
        <v>40</v>
      </c>
      <c r="F31" s="6">
        <v>40</v>
      </c>
    </row>
    <row r="32" spans="1:6" x14ac:dyDescent="0.35">
      <c r="A32" s="8" t="s">
        <v>8346</v>
      </c>
      <c r="B32" s="6"/>
      <c r="C32" s="6"/>
      <c r="D32" s="6"/>
      <c r="E32" s="6">
        <v>20</v>
      </c>
      <c r="F32" s="6">
        <v>20</v>
      </c>
    </row>
    <row r="33" spans="1:6" x14ac:dyDescent="0.35">
      <c r="A33" s="8" t="s">
        <v>8357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8" t="s">
        <v>8330</v>
      </c>
      <c r="B34" s="6"/>
      <c r="C34" s="6"/>
      <c r="D34" s="6"/>
      <c r="E34" s="6">
        <v>260</v>
      </c>
      <c r="F34" s="6">
        <v>260</v>
      </c>
    </row>
    <row r="35" spans="1:6" x14ac:dyDescent="0.35">
      <c r="A35" s="8" t="s">
        <v>8317</v>
      </c>
      <c r="B35" s="6">
        <v>40</v>
      </c>
      <c r="C35" s="6"/>
      <c r="D35" s="6"/>
      <c r="E35" s="6"/>
      <c r="F35" s="6">
        <v>40</v>
      </c>
    </row>
    <row r="36" spans="1:6" x14ac:dyDescent="0.35">
      <c r="A36" s="8" t="s">
        <v>8316</v>
      </c>
      <c r="B36" s="6"/>
      <c r="C36" s="6"/>
      <c r="D36" s="6"/>
      <c r="E36" s="6">
        <v>60</v>
      </c>
      <c r="F36" s="6">
        <v>60</v>
      </c>
    </row>
    <row r="37" spans="1:6" x14ac:dyDescent="0.35">
      <c r="A37" s="8" t="s">
        <v>8356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5">
      <c r="A38" s="8" t="s">
        <v>8359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5">
      <c r="A39" s="8" t="s">
        <v>8361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5">
      <c r="A40" s="8" t="s">
        <v>8355</v>
      </c>
      <c r="B40" s="6"/>
      <c r="C40" s="6"/>
      <c r="D40" s="6"/>
      <c r="E40" s="6">
        <v>80</v>
      </c>
      <c r="F40" s="6">
        <v>80</v>
      </c>
    </row>
    <row r="41" spans="1:6" x14ac:dyDescent="0.35">
      <c r="A41" s="8" t="s">
        <v>8315</v>
      </c>
      <c r="B41" s="6"/>
      <c r="C41" s="6"/>
      <c r="D41" s="6"/>
      <c r="E41" s="6">
        <v>60</v>
      </c>
      <c r="F41" s="6">
        <v>60</v>
      </c>
    </row>
    <row r="42" spans="1:6" x14ac:dyDescent="0.35">
      <c r="A42" s="8" t="s">
        <v>8345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5">
      <c r="A43" s="8" t="s">
        <v>8338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8" t="s">
        <v>8325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5">
      <c r="A45" s="8" t="s">
        <v>8324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5">
      <c r="A46" s="8" t="s">
        <v>8344</v>
      </c>
      <c r="B46" s="6">
        <v>20</v>
      </c>
      <c r="C46" s="6"/>
      <c r="D46" s="6"/>
      <c r="E46" s="6"/>
      <c r="F46" s="6">
        <v>20</v>
      </c>
    </row>
    <row r="47" spans="1:6" x14ac:dyDescent="0.35">
      <c r="A47" s="8" t="s">
        <v>8312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58B69-112D-4ADC-B27A-6598709C3ED7}">
  <dimension ref="A1:F18"/>
  <sheetViews>
    <sheetView workbookViewId="0">
      <selection activeCell="C35" sqref="C3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8307</v>
      </c>
      <c r="B1" t="s">
        <v>8310</v>
      </c>
    </row>
    <row r="2" spans="1:6" x14ac:dyDescent="0.35">
      <c r="A2" s="7" t="s">
        <v>8379</v>
      </c>
      <c r="B2" t="s">
        <v>8310</v>
      </c>
    </row>
    <row r="4" spans="1:6" x14ac:dyDescent="0.35">
      <c r="A4" s="7" t="s">
        <v>8309</v>
      </c>
      <c r="B4" s="7" t="s">
        <v>8313</v>
      </c>
    </row>
    <row r="5" spans="1:6" x14ac:dyDescent="0.3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8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35">
      <c r="A7" s="8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35">
      <c r="A8" s="8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35">
      <c r="A9" s="8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35">
      <c r="A10" s="8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35">
      <c r="A11" s="8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35">
      <c r="A12" s="8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35">
      <c r="A13" s="8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35">
      <c r="A14" s="8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35">
      <c r="A15" s="8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35">
      <c r="A16" s="8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35">
      <c r="A17" s="8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35">
      <c r="A18" s="8" t="s">
        <v>8312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5D81D-FD54-4575-BB7D-FC45984C3932}">
  <dimension ref="A1:H13"/>
  <sheetViews>
    <sheetView workbookViewId="0">
      <selection activeCell="I5" sqref="I5"/>
    </sheetView>
  </sheetViews>
  <sheetFormatPr defaultRowHeight="14.5" x14ac:dyDescent="0.35"/>
  <cols>
    <col min="1" max="1" width="28.6328125" customWidth="1"/>
    <col min="2" max="6" width="20.54296875" customWidth="1"/>
    <col min="7" max="8" width="20.54296875" style="13" customWidth="1"/>
    <col min="9" max="9" width="20.54296875" customWidth="1"/>
  </cols>
  <sheetData>
    <row r="1" spans="1:8" x14ac:dyDescent="0.35">
      <c r="A1" s="1" t="s">
        <v>8391</v>
      </c>
      <c r="B1" s="1" t="s">
        <v>8392</v>
      </c>
      <c r="C1" s="1" t="s">
        <v>8393</v>
      </c>
      <c r="D1" s="1" t="s">
        <v>8394</v>
      </c>
      <c r="E1" s="1" t="s">
        <v>8395</v>
      </c>
      <c r="F1" s="1" t="s">
        <v>8396</v>
      </c>
      <c r="G1" s="14" t="s">
        <v>8397</v>
      </c>
      <c r="H1" s="14" t="s">
        <v>8398</v>
      </c>
    </row>
    <row r="2" spans="1:8" x14ac:dyDescent="0.35">
      <c r="A2" t="s">
        <v>8399</v>
      </c>
      <c r="B2">
        <f>COUNTIFS('Kickstarter Table'!$F$2:$F$4115,"successful",'Kickstarter Table'!$D$2:$D$4115,"&lt;1000")</f>
        <v>322</v>
      </c>
      <c r="C2">
        <f>COUNTIFS('Kickstarter Table'!$F$2:$F$4115,"Failed",'Kickstarter Table'!$D$2:$D$4115,"&lt;1000")</f>
        <v>113</v>
      </c>
      <c r="D2">
        <f>COUNTIFS('Kickstarter Table'!$F$2:$F$4115,"Canceled",'Kickstarter Table'!$D$2:$D$4115,"&lt;1000")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8380</v>
      </c>
      <c r="B3">
        <f>COUNTIFS('Kickstarter Table'!$F$2:$F$4115,"successful",'Kickstarter Table'!$D$2:$D$4115,"&gt;=1000",'Kickstarter Table'!$D$2:$D$4115,"&lt;=4999")</f>
        <v>932</v>
      </c>
      <c r="C3">
        <f>COUNTIFS('Kickstarter Table'!$F$2:$F$4115,"Failed",'Kickstarter Table'!$D$2:$D$4115,"&gt;=1000",'Kickstarter Table'!$D$2:$D$4115,"&lt;=4999")</f>
        <v>420</v>
      </c>
      <c r="D3">
        <f>COUNTIFS('Kickstarter Table'!$F$2:$F$4115,"Canceled",'Kickstarter Table'!$D$2:$D$4115,"&gt;=1000",'Kickstarter Table'!$D$2:$D$4115,"&lt;=4999")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8381</v>
      </c>
      <c r="B4">
        <f>COUNTIFS('Kickstarter Table'!$F$2:$F$4115,"successful",'Kickstarter Table'!$D$2:$D$4115,"&gt;=5000",'Kickstarter Table'!$D$2:$D$4115,"&lt;=9999")</f>
        <v>381</v>
      </c>
      <c r="C4">
        <f>COUNTIFS('Kickstarter Table'!$F$2:$F$4115,"Failed",'Kickstarter Table'!$D$2:$D$4115,"&gt;=5000",'Kickstarter Table'!$D$2:$D$4115,"&lt;=9999")</f>
        <v>283</v>
      </c>
      <c r="D4">
        <f>COUNTIFS('Kickstarter Table'!$F$2:$F$4115,"Canceled",'Kickstarter Table'!$D$2:$D$4115,"&gt;=5000",'Kickstarter Table'!$D$2:$D$4115,"&lt;=9999")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8382</v>
      </c>
      <c r="B5">
        <f>COUNTIFS('Kickstarter Table'!$F$2:$F$4115,"successful",'Kickstarter Table'!$D$2:$D$4115,"&gt;10000",'Kickstarter Table'!$D$2:$D$4115,"&gt;14999")</f>
        <v>382</v>
      </c>
      <c r="C5">
        <f>COUNTIFS('Kickstarter Table'!$F$2:$F$4115,"Failed",'Kickstarter Table'!$D$2:$D$4115,"&gt;10000",'Kickstarter Table'!$D$2:$D$4115,"&gt;14999")</f>
        <v>570</v>
      </c>
      <c r="D5">
        <f>COUNTIFS('Kickstarter Table'!$F$2:$F$4115,"Canceled",'Kickstarter Table'!$D$2:$D$4115,"&gt;10000",'Kickstarter Table'!$D$2:$D$4115,"&gt;14999")</f>
        <v>179</v>
      </c>
      <c r="E5">
        <f t="shared" si="0"/>
        <v>1131</v>
      </c>
      <c r="F5" s="13">
        <f t="shared" si="1"/>
        <v>0.33775419982316535</v>
      </c>
      <c r="G5" s="13">
        <f t="shared" si="2"/>
        <v>0.50397877984084882</v>
      </c>
      <c r="H5" s="13">
        <f t="shared" si="3"/>
        <v>0.15826702033598586</v>
      </c>
    </row>
    <row r="6" spans="1:8" x14ac:dyDescent="0.35">
      <c r="A6" t="s">
        <v>8383</v>
      </c>
      <c r="B6">
        <f>COUNTIFS('Kickstarter Table'!$F$2:$F$4115,"successful",'Kickstarter Table'!$D$2:$D$4115,"&gt;=15000",'Kickstarter Table'!$D$2:$D$4115,"&lt;=19999")</f>
        <v>94</v>
      </c>
      <c r="C6">
        <f>COUNTIFS('Kickstarter Table'!$F$2:$F$4115,"Failed",'Kickstarter Table'!$D$2:$D$4115,"&gt;=15000",'Kickstarter Table'!$D$2:$D$4115,"&lt;=19999")</f>
        <v>90</v>
      </c>
      <c r="D6">
        <f>COUNTIFS('Kickstarter Table'!$F$2:$F$4115,"Canceled",'Kickstarter Table'!$D$2:$D$4115,"&gt;=15000",'Kickstarter Table'!$D$2:$D$4115,"&lt;=19999")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8384</v>
      </c>
      <c r="B7">
        <f>COUNTIFS('Kickstarter Table'!$F$2:$F$4115,"successful",'Kickstarter Table'!$D$2:$D$4115,"&gt;=20000",'Kickstarter Table'!$D$2:$D$4115,"&lt;=24999")</f>
        <v>62</v>
      </c>
      <c r="C7">
        <f>COUNTIFS('Kickstarter Table'!$F$2:$F$4115,"Failed",'Kickstarter Table'!$D$2:$D$4115,"&gt;=20000",'Kickstarter Table'!$D$2:$D$4115,"&lt;=24999")</f>
        <v>72</v>
      </c>
      <c r="D7">
        <f>COUNTIFS('Kickstarter Table'!$F$2:$F$4115,"Canceled",'Kickstarter Table'!$D$2:$D$4115,"&gt;=20000",'Kickstarter Table'!$D$2:$D$4115,"&lt;=24999")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8385</v>
      </c>
      <c r="B8">
        <f>COUNTIFS('Kickstarter Table'!$F$2:$F$4115,"successful",'Kickstarter Table'!$D$2:$D$4115,"&gt;=25000",'Kickstarter Table'!$D$2:$D$4115,"&lt;=29999")</f>
        <v>55</v>
      </c>
      <c r="C8">
        <f>COUNTIFS('Kickstarter Table'!$F$2:$F$4115,"Failed",'Kickstarter Table'!$D$2:$D$4115,"&gt;=25000",'Kickstarter Table'!$D$2:$D$4115,"&lt;=29999")</f>
        <v>64</v>
      </c>
      <c r="D8">
        <f>COUNTIFS('Kickstarter Table'!$F$2:$F$4115,"Canceled",'Kickstarter Table'!$D$2:$D$4115,"&gt;=25000",'Kickstarter Table'!$D$2:$D$4115,"&lt;=29999")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8386</v>
      </c>
      <c r="B9">
        <f>COUNTIFS('Kickstarter Table'!$F$2:$F$4115,"successful",'Kickstarter Table'!$D$2:$D$4115,"&gt;=30000",'Kickstarter Table'!$D$2:$D$4115,"&lt;=34999")</f>
        <v>32</v>
      </c>
      <c r="C9">
        <f>COUNTIFS('Kickstarter Table'!$F$2:$F$4115,"Failed",'Kickstarter Table'!$D$2:$D$4115,"&gt;=30000",'Kickstarter Table'!$D$2:$D$4115,"&lt;=34999")</f>
        <v>37</v>
      </c>
      <c r="D9">
        <f>COUNTIFS('Kickstarter Table'!$F$2:$F$4115,"Canceled",'Kickstarter Table'!$D$2:$D$4115,"&gt;=30000",'Kickstarter Table'!$D$2:$D$4115,"&lt;=34999")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8387</v>
      </c>
      <c r="B10">
        <f>COUNTIFS('Kickstarter Table'!$F$2:$F$4115,"successful",'Kickstarter Table'!$D$2:$D$4115,"&gt;=35000",'Kickstarter Table'!$D$2:$D$4115,"&lt;=39999")</f>
        <v>26</v>
      </c>
      <c r="C10">
        <f>COUNTIFS('Kickstarter Table'!$F$2:$F$4115,"Failed",'Kickstarter Table'!$D$2:$D$4115,"&gt;=35000",'Kickstarter Table'!$D$2:$D$4115,"&lt;=39999")</f>
        <v>22</v>
      </c>
      <c r="D10">
        <f>COUNTIFS('Kickstarter Table'!$F$2:$F$4115,"Canceled",'Kickstarter Table'!$D$2:$D$4115,"&gt;=35000",'Kickstarter Table'!$D$2:$D$4115,"&lt;=39999")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8388</v>
      </c>
      <c r="B11">
        <f>COUNTIFS('Kickstarter Table'!$F$2:$F$4115,"successful",'Kickstarter Table'!$D$2:$D$4115,"&gt;=40000",'Kickstarter Table'!$D$2:$D$4115,"&lt;=44999")</f>
        <v>21</v>
      </c>
      <c r="C11">
        <f>COUNTIFS('Kickstarter Table'!$F$2:$F$4115,"Failed",'Kickstarter Table'!$D$2:$D$4115,"&gt;=40000",'Kickstarter Table'!$D$2:$D$4115,"&lt;=44999")</f>
        <v>16</v>
      </c>
      <c r="D11">
        <f>COUNTIFS('Kickstarter Table'!$F$2:$F$4115,"Canceled",'Kickstarter Table'!$D$2:$D$4115,"&gt;=40000",'Kickstarter Table'!$D$2:$D$4115,"&lt;=44999")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8389</v>
      </c>
      <c r="B12">
        <f>COUNTIFS('Kickstarter Table'!$F$2:$F$4115,"successful",'Kickstarter Table'!$D$2:$D$4115,"&gt;=45000",'Kickstarter Table'!$D$2:$D$4115,"&lt;=49999")</f>
        <v>6</v>
      </c>
      <c r="C12">
        <f>COUNTIFS('Kickstarter Table'!$F$2:$F$4115,"Failed",'Kickstarter Table'!$D$2:$D$4115,"&gt;=45000",'Kickstarter Table'!$D$2:$D$4115,"&lt;=49999")</f>
        <v>11</v>
      </c>
      <c r="D12">
        <f>COUNTIFS('Kickstarter Table'!$F$2:$F$4115,"Canceled",'Kickstarter Table'!$D$2:$D$4115,"&gt;=45000",'Kickstarter Table'!$D$2:$D$4115,"&lt;=49999")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8390</v>
      </c>
      <c r="B13">
        <f>COUNTIFS('Kickstarter Table'!$F$2:$F$4115,"successful",'Kickstarter Table'!$D$2:$D$4115,"&gt;=50000")</f>
        <v>86</v>
      </c>
      <c r="C13">
        <f>COUNTIFS('Kickstarter Table'!$F$2:$F$4115,"Failed",'Kickstarter Table'!$D$2:$D$4115,"&gt;=50000")</f>
        <v>258</v>
      </c>
      <c r="D13">
        <f>COUNTIFS('Kickstarter Table'!$F$2:$F$4115,"Canceled",'Kickstarter Table'!$D$2:$D$4115,"&gt;=50000")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ADCF-44CE-4D29-A8A5-8FCEDEA4EDE5}">
  <dimension ref="A1:B2201"/>
  <sheetViews>
    <sheetView tabSelected="1" workbookViewId="0">
      <selection activeCell="B3" sqref="B3"/>
    </sheetView>
  </sheetViews>
  <sheetFormatPr defaultRowHeight="14.5" x14ac:dyDescent="0.35"/>
  <cols>
    <col min="1" max="1" width="51.08984375" customWidth="1"/>
    <col min="2" max="2" width="29.7265625" customWidth="1"/>
    <col min="3" max="3" width="15.26953125" bestFit="1" customWidth="1"/>
    <col min="4" max="4" width="10.7265625" bestFit="1" customWidth="1"/>
  </cols>
  <sheetData>
    <row r="1" spans="1:2" ht="18.5" x14ac:dyDescent="0.45">
      <c r="A1" s="16" t="s">
        <v>8407</v>
      </c>
    </row>
    <row r="3" spans="1:2" x14ac:dyDescent="0.35">
      <c r="A3" t="s">
        <v>8401</v>
      </c>
      <c r="B3">
        <f>AVERAGE($B$19:$B$2200)</f>
        <v>194.69248395967003</v>
      </c>
    </row>
    <row r="5" spans="1:2" x14ac:dyDescent="0.35">
      <c r="A5" t="s">
        <v>8402</v>
      </c>
      <c r="B5">
        <f>MEDIAN($B$19:$B$2200)</f>
        <v>62</v>
      </c>
    </row>
    <row r="7" spans="1:2" x14ac:dyDescent="0.35">
      <c r="A7" t="s">
        <v>8403</v>
      </c>
      <c r="B7">
        <f>MIN($B$19:$B$2200)</f>
        <v>1</v>
      </c>
    </row>
    <row r="9" spans="1:2" x14ac:dyDescent="0.35">
      <c r="A9" t="s">
        <v>8404</v>
      </c>
      <c r="B9">
        <f>MAX($B$19:$B$2200)</f>
        <v>26457</v>
      </c>
    </row>
    <row r="11" spans="1:2" x14ac:dyDescent="0.35">
      <c r="A11" t="s">
        <v>8405</v>
      </c>
      <c r="B11">
        <f>VARP($B$19:$B$2200)</f>
        <v>713787.39718457242</v>
      </c>
    </row>
    <row r="13" spans="1:2" x14ac:dyDescent="0.35">
      <c r="A13" t="s">
        <v>8406</v>
      </c>
      <c r="B13">
        <f>_xlfn.STDEV.P($B$19:$B$2200)</f>
        <v>844.85939491999045</v>
      </c>
    </row>
    <row r="16" spans="1:2" x14ac:dyDescent="0.35">
      <c r="A16" s="7" t="s">
        <v>8218</v>
      </c>
      <c r="B16" t="s">
        <v>8219</v>
      </c>
    </row>
    <row r="18" spans="1:2" x14ac:dyDescent="0.35">
      <c r="A18" s="7" t="s">
        <v>8311</v>
      </c>
      <c r="B18" t="s">
        <v>8400</v>
      </c>
    </row>
    <row r="19" spans="1:2" x14ac:dyDescent="0.35">
      <c r="A19" s="8" t="s">
        <v>2096</v>
      </c>
      <c r="B19" s="6">
        <v>22</v>
      </c>
    </row>
    <row r="20" spans="1:2" x14ac:dyDescent="0.35">
      <c r="A20" s="8" t="s">
        <v>1530</v>
      </c>
      <c r="B20" s="6">
        <v>141</v>
      </c>
    </row>
    <row r="21" spans="1:2" x14ac:dyDescent="0.35">
      <c r="A21" s="8" t="s">
        <v>1203</v>
      </c>
      <c r="B21" s="6">
        <v>271</v>
      </c>
    </row>
    <row r="22" spans="1:2" x14ac:dyDescent="0.35">
      <c r="A22" s="8" t="s">
        <v>793</v>
      </c>
      <c r="B22" s="6">
        <v>60</v>
      </c>
    </row>
    <row r="23" spans="1:2" x14ac:dyDescent="0.35">
      <c r="A23" s="8" t="s">
        <v>3154</v>
      </c>
      <c r="B23" s="6">
        <v>123</v>
      </c>
    </row>
    <row r="24" spans="1:2" x14ac:dyDescent="0.35">
      <c r="A24" s="8" t="s">
        <v>3542</v>
      </c>
      <c r="B24" s="6">
        <v>29</v>
      </c>
    </row>
    <row r="25" spans="1:2" x14ac:dyDescent="0.35">
      <c r="A25" s="8" t="s">
        <v>77</v>
      </c>
      <c r="B25" s="6">
        <v>47</v>
      </c>
    </row>
    <row r="26" spans="1:2" x14ac:dyDescent="0.35">
      <c r="A26" s="8" t="s">
        <v>2489</v>
      </c>
      <c r="B26" s="6">
        <v>75</v>
      </c>
    </row>
    <row r="27" spans="1:2" x14ac:dyDescent="0.35">
      <c r="A27" s="8" t="s">
        <v>843</v>
      </c>
      <c r="B27" s="6">
        <v>39</v>
      </c>
    </row>
    <row r="28" spans="1:2" x14ac:dyDescent="0.35">
      <c r="A28" s="8" t="s">
        <v>348</v>
      </c>
      <c r="B28" s="6">
        <v>379</v>
      </c>
    </row>
    <row r="29" spans="1:2" x14ac:dyDescent="0.35">
      <c r="A29" s="8" t="s">
        <v>822</v>
      </c>
      <c r="B29" s="6">
        <v>78</v>
      </c>
    </row>
    <row r="30" spans="1:2" x14ac:dyDescent="0.35">
      <c r="A30" s="8" t="s">
        <v>2008</v>
      </c>
      <c r="B30" s="6">
        <v>137</v>
      </c>
    </row>
    <row r="31" spans="1:2" x14ac:dyDescent="0.35">
      <c r="A31" s="8" t="s">
        <v>3311</v>
      </c>
      <c r="B31" s="6">
        <v>45</v>
      </c>
    </row>
    <row r="32" spans="1:2" x14ac:dyDescent="0.35">
      <c r="A32" s="8" t="s">
        <v>1828</v>
      </c>
      <c r="B32" s="6">
        <v>96</v>
      </c>
    </row>
    <row r="33" spans="1:2" x14ac:dyDescent="0.35">
      <c r="A33" s="8" t="s">
        <v>2294</v>
      </c>
      <c r="B33" s="6">
        <v>27</v>
      </c>
    </row>
    <row r="34" spans="1:2" x14ac:dyDescent="0.35">
      <c r="A34" s="8" t="s">
        <v>255</v>
      </c>
      <c r="B34" s="6">
        <v>314</v>
      </c>
    </row>
    <row r="35" spans="1:2" x14ac:dyDescent="0.35">
      <c r="A35" s="8" t="s">
        <v>3531</v>
      </c>
      <c r="B35" s="6">
        <v>27</v>
      </c>
    </row>
    <row r="36" spans="1:2" x14ac:dyDescent="0.35">
      <c r="A36" s="8" t="s">
        <v>1504</v>
      </c>
      <c r="B36" s="6">
        <v>71</v>
      </c>
    </row>
    <row r="37" spans="1:2" x14ac:dyDescent="0.35">
      <c r="A37" s="8" t="s">
        <v>3369</v>
      </c>
      <c r="B37" s="6">
        <v>26</v>
      </c>
    </row>
    <row r="38" spans="1:2" x14ac:dyDescent="0.35">
      <c r="A38" s="8" t="s">
        <v>1395</v>
      </c>
      <c r="B38" s="6">
        <v>17</v>
      </c>
    </row>
    <row r="39" spans="1:2" x14ac:dyDescent="0.35">
      <c r="A39" s="8" t="s">
        <v>1282</v>
      </c>
      <c r="B39" s="6">
        <v>74</v>
      </c>
    </row>
    <row r="40" spans="1:2" x14ac:dyDescent="0.35">
      <c r="A40" s="8" t="s">
        <v>243</v>
      </c>
      <c r="B40" s="6">
        <v>376</v>
      </c>
    </row>
    <row r="41" spans="1:2" x14ac:dyDescent="0.35">
      <c r="A41" s="8" t="s">
        <v>3693</v>
      </c>
      <c r="B41" s="6">
        <v>78</v>
      </c>
    </row>
    <row r="42" spans="1:2" x14ac:dyDescent="0.35">
      <c r="A42" s="8" t="s">
        <v>3707</v>
      </c>
      <c r="B42" s="6">
        <v>27</v>
      </c>
    </row>
    <row r="43" spans="1:2" x14ac:dyDescent="0.35">
      <c r="A43" s="8" t="s">
        <v>3592</v>
      </c>
      <c r="B43" s="6">
        <v>43</v>
      </c>
    </row>
    <row r="44" spans="1:2" x14ac:dyDescent="0.35">
      <c r="A44" s="8" t="s">
        <v>1382</v>
      </c>
      <c r="B44" s="6">
        <v>73</v>
      </c>
    </row>
    <row r="45" spans="1:2" x14ac:dyDescent="0.35">
      <c r="A45" s="8" t="s">
        <v>61</v>
      </c>
      <c r="B45" s="6">
        <v>33</v>
      </c>
    </row>
    <row r="46" spans="1:2" x14ac:dyDescent="0.35">
      <c r="A46" s="8" t="s">
        <v>3417</v>
      </c>
      <c r="B46" s="6">
        <v>56</v>
      </c>
    </row>
    <row r="47" spans="1:2" x14ac:dyDescent="0.35">
      <c r="A47" s="8" t="s">
        <v>743</v>
      </c>
      <c r="B47" s="6">
        <v>23</v>
      </c>
    </row>
    <row r="48" spans="1:2" x14ac:dyDescent="0.35">
      <c r="A48" s="8" t="s">
        <v>3272</v>
      </c>
      <c r="B48" s="6">
        <v>145</v>
      </c>
    </row>
    <row r="49" spans="1:2" x14ac:dyDescent="0.35">
      <c r="A49" s="8" t="s">
        <v>3488</v>
      </c>
      <c r="B49" s="6">
        <v>72</v>
      </c>
    </row>
    <row r="50" spans="1:2" x14ac:dyDescent="0.35">
      <c r="A50" s="8" t="s">
        <v>96</v>
      </c>
      <c r="B50" s="6">
        <v>12</v>
      </c>
    </row>
    <row r="51" spans="1:2" x14ac:dyDescent="0.35">
      <c r="A51" s="8" t="s">
        <v>2478</v>
      </c>
      <c r="B51" s="6">
        <v>79</v>
      </c>
    </row>
    <row r="52" spans="1:2" x14ac:dyDescent="0.35">
      <c r="A52" s="8" t="s">
        <v>3407</v>
      </c>
      <c r="B52" s="6">
        <v>18</v>
      </c>
    </row>
    <row r="53" spans="1:2" x14ac:dyDescent="0.35">
      <c r="A53" s="8" t="s">
        <v>364</v>
      </c>
      <c r="B53" s="6">
        <v>26</v>
      </c>
    </row>
    <row r="54" spans="1:2" x14ac:dyDescent="0.35">
      <c r="A54" s="8" t="s">
        <v>3678</v>
      </c>
      <c r="B54" s="6">
        <v>18</v>
      </c>
    </row>
    <row r="55" spans="1:2" x14ac:dyDescent="0.35">
      <c r="A55" s="8" t="s">
        <v>95</v>
      </c>
      <c r="B55" s="6">
        <v>15</v>
      </c>
    </row>
    <row r="56" spans="1:2" x14ac:dyDescent="0.35">
      <c r="A56" s="8" t="s">
        <v>2216</v>
      </c>
      <c r="B56" s="6">
        <v>33</v>
      </c>
    </row>
    <row r="57" spans="1:2" x14ac:dyDescent="0.35">
      <c r="A57" s="8" t="s">
        <v>1629</v>
      </c>
      <c r="B57" s="6">
        <v>88</v>
      </c>
    </row>
    <row r="58" spans="1:2" x14ac:dyDescent="0.35">
      <c r="A58" s="8" t="s">
        <v>56</v>
      </c>
      <c r="B58" s="6">
        <v>52</v>
      </c>
    </row>
    <row r="59" spans="1:2" x14ac:dyDescent="0.35">
      <c r="A59" s="8" t="s">
        <v>1188</v>
      </c>
      <c r="B59" s="6">
        <v>70</v>
      </c>
    </row>
    <row r="60" spans="1:2" x14ac:dyDescent="0.35">
      <c r="A60" s="8" t="s">
        <v>84</v>
      </c>
      <c r="B60" s="6">
        <v>100</v>
      </c>
    </row>
    <row r="61" spans="1:2" x14ac:dyDescent="0.35">
      <c r="A61" s="8" t="s">
        <v>2839</v>
      </c>
      <c r="B61" s="6">
        <v>31</v>
      </c>
    </row>
    <row r="62" spans="1:2" x14ac:dyDescent="0.35">
      <c r="A62" s="8" t="s">
        <v>2836</v>
      </c>
      <c r="B62" s="6">
        <v>11</v>
      </c>
    </row>
    <row r="63" spans="1:2" x14ac:dyDescent="0.35">
      <c r="A63" s="8" t="s">
        <v>115</v>
      </c>
      <c r="B63" s="6">
        <v>78</v>
      </c>
    </row>
    <row r="64" spans="1:2" x14ac:dyDescent="0.35">
      <c r="A64" s="8" t="s">
        <v>2258</v>
      </c>
      <c r="B64" s="6">
        <v>169</v>
      </c>
    </row>
    <row r="65" spans="1:2" x14ac:dyDescent="0.35">
      <c r="A65" s="8" t="s">
        <v>3151</v>
      </c>
      <c r="B65" s="6">
        <v>34</v>
      </c>
    </row>
    <row r="66" spans="1:2" x14ac:dyDescent="0.35">
      <c r="A66" s="8" t="s">
        <v>3776</v>
      </c>
      <c r="B66" s="6">
        <v>115</v>
      </c>
    </row>
    <row r="67" spans="1:2" x14ac:dyDescent="0.35">
      <c r="A67" s="8" t="s">
        <v>1763</v>
      </c>
      <c r="B67" s="6">
        <v>25</v>
      </c>
    </row>
    <row r="68" spans="1:2" x14ac:dyDescent="0.35">
      <c r="A68" s="8" t="s">
        <v>3622</v>
      </c>
      <c r="B68" s="6">
        <v>39</v>
      </c>
    </row>
    <row r="69" spans="1:2" x14ac:dyDescent="0.35">
      <c r="A69" s="8" t="s">
        <v>3210</v>
      </c>
      <c r="B69" s="6">
        <v>60</v>
      </c>
    </row>
    <row r="70" spans="1:2" x14ac:dyDescent="0.35">
      <c r="A70" s="8" t="s">
        <v>1365</v>
      </c>
      <c r="B70" s="6">
        <v>144</v>
      </c>
    </row>
    <row r="71" spans="1:2" x14ac:dyDescent="0.35">
      <c r="A71" s="8" t="s">
        <v>1289</v>
      </c>
      <c r="B71" s="6">
        <v>61</v>
      </c>
    </row>
    <row r="72" spans="1:2" x14ac:dyDescent="0.35">
      <c r="A72" s="8" t="s">
        <v>2784</v>
      </c>
      <c r="B72" s="6">
        <v>108</v>
      </c>
    </row>
    <row r="73" spans="1:2" x14ac:dyDescent="0.35">
      <c r="A73" s="8" t="s">
        <v>3505</v>
      </c>
      <c r="B73" s="6">
        <v>29</v>
      </c>
    </row>
    <row r="74" spans="1:2" x14ac:dyDescent="0.35">
      <c r="A74" s="8" t="s">
        <v>524</v>
      </c>
      <c r="B74" s="6">
        <v>84</v>
      </c>
    </row>
    <row r="75" spans="1:2" x14ac:dyDescent="0.35">
      <c r="A75" s="8" t="s">
        <v>540</v>
      </c>
      <c r="B75" s="6">
        <v>20</v>
      </c>
    </row>
    <row r="76" spans="1:2" x14ac:dyDescent="0.35">
      <c r="A76" s="8" t="s">
        <v>2317</v>
      </c>
      <c r="B76" s="6">
        <v>200</v>
      </c>
    </row>
    <row r="77" spans="1:2" x14ac:dyDescent="0.35">
      <c r="A77" s="8" t="s">
        <v>2163</v>
      </c>
      <c r="B77" s="6">
        <v>58</v>
      </c>
    </row>
    <row r="78" spans="1:2" x14ac:dyDescent="0.35">
      <c r="A78" s="8" t="s">
        <v>3679</v>
      </c>
      <c r="B78" s="6">
        <v>67</v>
      </c>
    </row>
    <row r="79" spans="1:2" x14ac:dyDescent="0.35">
      <c r="A79" s="8" t="s">
        <v>3454</v>
      </c>
      <c r="B79" s="6">
        <v>69</v>
      </c>
    </row>
    <row r="80" spans="1:2" x14ac:dyDescent="0.35">
      <c r="A80" s="8" t="s">
        <v>2111</v>
      </c>
      <c r="B80" s="6">
        <v>38</v>
      </c>
    </row>
    <row r="81" spans="1:2" x14ac:dyDescent="0.35">
      <c r="A81" s="8" t="s">
        <v>3265</v>
      </c>
      <c r="B81" s="6">
        <v>63</v>
      </c>
    </row>
    <row r="82" spans="1:2" x14ac:dyDescent="0.35">
      <c r="A82" s="8" t="s">
        <v>3230</v>
      </c>
      <c r="B82" s="6">
        <v>37</v>
      </c>
    </row>
    <row r="83" spans="1:2" x14ac:dyDescent="0.35">
      <c r="A83" s="8" t="s">
        <v>36</v>
      </c>
      <c r="B83" s="6">
        <v>68</v>
      </c>
    </row>
    <row r="84" spans="1:2" x14ac:dyDescent="0.35">
      <c r="A84" s="8" t="s">
        <v>2620</v>
      </c>
      <c r="B84" s="6">
        <v>1251</v>
      </c>
    </row>
    <row r="85" spans="1:2" x14ac:dyDescent="0.35">
      <c r="A85" s="8" t="s">
        <v>303</v>
      </c>
      <c r="B85" s="6">
        <v>108</v>
      </c>
    </row>
    <row r="86" spans="1:2" x14ac:dyDescent="0.35">
      <c r="A86" s="8" t="s">
        <v>2310</v>
      </c>
      <c r="B86" s="6">
        <v>107</v>
      </c>
    </row>
    <row r="87" spans="1:2" x14ac:dyDescent="0.35">
      <c r="A87" s="8" t="s">
        <v>1026</v>
      </c>
      <c r="B87" s="6">
        <v>1071</v>
      </c>
    </row>
    <row r="88" spans="1:2" x14ac:dyDescent="0.35">
      <c r="A88" s="8" t="s">
        <v>3760</v>
      </c>
      <c r="B88" s="6">
        <v>77</v>
      </c>
    </row>
    <row r="89" spans="1:2" x14ac:dyDescent="0.35">
      <c r="A89" s="8" t="s">
        <v>3391</v>
      </c>
      <c r="B89" s="6">
        <v>12</v>
      </c>
    </row>
    <row r="90" spans="1:2" x14ac:dyDescent="0.35">
      <c r="A90" s="8" t="s">
        <v>2526</v>
      </c>
      <c r="B90" s="6">
        <v>33</v>
      </c>
    </row>
    <row r="91" spans="1:2" x14ac:dyDescent="0.35">
      <c r="A91" s="8" t="s">
        <v>3321</v>
      </c>
      <c r="B91" s="6">
        <v>15</v>
      </c>
    </row>
    <row r="92" spans="1:2" x14ac:dyDescent="0.35">
      <c r="A92" s="8" t="s">
        <v>3806</v>
      </c>
      <c r="B92" s="6">
        <v>38</v>
      </c>
    </row>
    <row r="93" spans="1:2" x14ac:dyDescent="0.35">
      <c r="A93" s="8" t="s">
        <v>2606</v>
      </c>
      <c r="B93" s="6">
        <v>385</v>
      </c>
    </row>
    <row r="94" spans="1:2" x14ac:dyDescent="0.35">
      <c r="A94" s="8" t="s">
        <v>3550</v>
      </c>
      <c r="B94" s="6">
        <v>25</v>
      </c>
    </row>
    <row r="95" spans="1:2" x14ac:dyDescent="0.35">
      <c r="A95" s="8" t="s">
        <v>3545</v>
      </c>
      <c r="B95" s="6">
        <v>19</v>
      </c>
    </row>
    <row r="96" spans="1:2" x14ac:dyDescent="0.35">
      <c r="A96" s="8" t="s">
        <v>3489</v>
      </c>
      <c r="B96" s="6">
        <v>27</v>
      </c>
    </row>
    <row r="97" spans="1:2" x14ac:dyDescent="0.35">
      <c r="A97" s="8" t="s">
        <v>13</v>
      </c>
      <c r="B97" s="6">
        <v>75</v>
      </c>
    </row>
    <row r="98" spans="1:2" x14ac:dyDescent="0.35">
      <c r="A98" s="8" t="s">
        <v>1185</v>
      </c>
      <c r="B98" s="6">
        <v>375</v>
      </c>
    </row>
    <row r="99" spans="1:2" x14ac:dyDescent="0.35">
      <c r="A99" s="8" t="s">
        <v>1757</v>
      </c>
      <c r="B99" s="6">
        <v>120</v>
      </c>
    </row>
    <row r="100" spans="1:2" x14ac:dyDescent="0.35">
      <c r="A100" s="8" t="s">
        <v>2239</v>
      </c>
      <c r="B100" s="6">
        <v>79</v>
      </c>
    </row>
    <row r="101" spans="1:2" x14ac:dyDescent="0.35">
      <c r="A101" s="8" t="s">
        <v>3328</v>
      </c>
      <c r="B101" s="6">
        <v>9</v>
      </c>
    </row>
    <row r="102" spans="1:2" x14ac:dyDescent="0.35">
      <c r="A102" s="8" t="s">
        <v>791</v>
      </c>
      <c r="B102" s="6">
        <v>156</v>
      </c>
    </row>
    <row r="103" spans="1:2" x14ac:dyDescent="0.35">
      <c r="A103" s="8" t="s">
        <v>16</v>
      </c>
      <c r="B103" s="6">
        <v>41</v>
      </c>
    </row>
    <row r="104" spans="1:2" x14ac:dyDescent="0.35">
      <c r="A104" s="8" t="s">
        <v>1476</v>
      </c>
      <c r="B104" s="6">
        <v>441</v>
      </c>
    </row>
    <row r="105" spans="1:2" x14ac:dyDescent="0.35">
      <c r="A105" s="8" t="s">
        <v>2015</v>
      </c>
      <c r="B105" s="6">
        <v>26457</v>
      </c>
    </row>
    <row r="106" spans="1:2" x14ac:dyDescent="0.35">
      <c r="A106" s="8" t="s">
        <v>357</v>
      </c>
      <c r="B106" s="6">
        <v>97</v>
      </c>
    </row>
    <row r="107" spans="1:2" x14ac:dyDescent="0.35">
      <c r="A107" s="8" t="s">
        <v>2078</v>
      </c>
      <c r="B107" s="6">
        <v>188</v>
      </c>
    </row>
    <row r="108" spans="1:2" x14ac:dyDescent="0.35">
      <c r="A108" s="8" t="s">
        <v>1901</v>
      </c>
      <c r="B108" s="6">
        <v>54</v>
      </c>
    </row>
    <row r="109" spans="1:2" x14ac:dyDescent="0.35">
      <c r="A109" s="8" t="s">
        <v>1212</v>
      </c>
      <c r="B109" s="6">
        <v>6</v>
      </c>
    </row>
    <row r="110" spans="1:2" x14ac:dyDescent="0.35">
      <c r="A110" s="8" t="s">
        <v>727</v>
      </c>
      <c r="B110" s="6">
        <v>35</v>
      </c>
    </row>
    <row r="111" spans="1:2" x14ac:dyDescent="0.35">
      <c r="A111" s="8" t="s">
        <v>3233</v>
      </c>
      <c r="B111" s="6">
        <v>61</v>
      </c>
    </row>
    <row r="112" spans="1:2" x14ac:dyDescent="0.35">
      <c r="A112" s="8" t="s">
        <v>1472</v>
      </c>
      <c r="B112" s="6">
        <v>343</v>
      </c>
    </row>
    <row r="113" spans="1:2" x14ac:dyDescent="0.35">
      <c r="A113" s="8" t="s">
        <v>383</v>
      </c>
      <c r="B113" s="6">
        <v>22</v>
      </c>
    </row>
    <row r="114" spans="1:2" x14ac:dyDescent="0.35">
      <c r="A114" s="8" t="s">
        <v>1531</v>
      </c>
      <c r="B114" s="6">
        <v>874</v>
      </c>
    </row>
    <row r="115" spans="1:2" x14ac:dyDescent="0.35">
      <c r="A115" s="8" t="s">
        <v>2972</v>
      </c>
      <c r="B115" s="6">
        <v>17</v>
      </c>
    </row>
    <row r="116" spans="1:2" x14ac:dyDescent="0.35">
      <c r="A116" s="8" t="s">
        <v>1606</v>
      </c>
      <c r="B116" s="6">
        <v>44</v>
      </c>
    </row>
    <row r="117" spans="1:2" x14ac:dyDescent="0.35">
      <c r="A117" s="8" t="s">
        <v>2998</v>
      </c>
      <c r="B117" s="6">
        <v>433</v>
      </c>
    </row>
    <row r="118" spans="1:2" x14ac:dyDescent="0.35">
      <c r="A118" s="8" t="s">
        <v>1364</v>
      </c>
      <c r="B118" s="6">
        <v>5</v>
      </c>
    </row>
    <row r="119" spans="1:2" x14ac:dyDescent="0.35">
      <c r="A119" s="8" t="s">
        <v>751</v>
      </c>
      <c r="B119" s="6">
        <v>59</v>
      </c>
    </row>
    <row r="120" spans="1:2" x14ac:dyDescent="0.35">
      <c r="A120" s="8" t="s">
        <v>3516</v>
      </c>
      <c r="B120" s="6">
        <v>13</v>
      </c>
    </row>
    <row r="121" spans="1:2" x14ac:dyDescent="0.35">
      <c r="A121" s="8" t="s">
        <v>367</v>
      </c>
      <c r="B121" s="6">
        <v>134</v>
      </c>
    </row>
    <row r="122" spans="1:2" x14ac:dyDescent="0.35">
      <c r="A122" s="8" t="s">
        <v>3227</v>
      </c>
      <c r="B122" s="6">
        <v>30</v>
      </c>
    </row>
    <row r="123" spans="1:2" x14ac:dyDescent="0.35">
      <c r="A123" s="8" t="s">
        <v>2801</v>
      </c>
      <c r="B123" s="6">
        <v>13</v>
      </c>
    </row>
    <row r="124" spans="1:2" x14ac:dyDescent="0.35">
      <c r="A124" s="8" t="s">
        <v>1363</v>
      </c>
      <c r="B124" s="6">
        <v>25</v>
      </c>
    </row>
    <row r="125" spans="1:2" x14ac:dyDescent="0.35">
      <c r="A125" s="8" t="s">
        <v>3825</v>
      </c>
      <c r="B125" s="6">
        <v>28</v>
      </c>
    </row>
    <row r="126" spans="1:2" x14ac:dyDescent="0.35">
      <c r="A126" s="8" t="s">
        <v>3308</v>
      </c>
      <c r="B126" s="6">
        <v>57</v>
      </c>
    </row>
    <row r="127" spans="1:2" x14ac:dyDescent="0.35">
      <c r="A127" s="8" t="s">
        <v>3379</v>
      </c>
      <c r="B127" s="6">
        <v>28</v>
      </c>
    </row>
    <row r="128" spans="1:2" x14ac:dyDescent="0.35">
      <c r="A128" s="8" t="s">
        <v>3562</v>
      </c>
      <c r="B128" s="6">
        <v>25</v>
      </c>
    </row>
    <row r="129" spans="1:2" x14ac:dyDescent="0.35">
      <c r="A129" s="8" t="s">
        <v>2717</v>
      </c>
      <c r="B129" s="6">
        <v>325</v>
      </c>
    </row>
    <row r="130" spans="1:2" x14ac:dyDescent="0.35">
      <c r="A130" s="8" t="s">
        <v>3028</v>
      </c>
      <c r="B130" s="6">
        <v>99</v>
      </c>
    </row>
    <row r="131" spans="1:2" x14ac:dyDescent="0.35">
      <c r="A131" s="8" t="s">
        <v>3816</v>
      </c>
      <c r="B131" s="6">
        <v>26</v>
      </c>
    </row>
    <row r="132" spans="1:2" x14ac:dyDescent="0.35">
      <c r="A132" s="8" t="s">
        <v>3704</v>
      </c>
      <c r="B132" s="6">
        <v>23</v>
      </c>
    </row>
    <row r="133" spans="1:2" x14ac:dyDescent="0.35">
      <c r="A133" s="8" t="s">
        <v>3680</v>
      </c>
      <c r="B133" s="6">
        <v>66</v>
      </c>
    </row>
    <row r="134" spans="1:2" x14ac:dyDescent="0.35">
      <c r="A134" s="8" t="s">
        <v>340</v>
      </c>
      <c r="B134" s="6">
        <v>89</v>
      </c>
    </row>
    <row r="135" spans="1:2" x14ac:dyDescent="0.35">
      <c r="A135" s="8" t="s">
        <v>1345</v>
      </c>
      <c r="B135" s="6">
        <v>139</v>
      </c>
    </row>
    <row r="136" spans="1:2" x14ac:dyDescent="0.35">
      <c r="A136" s="8" t="s">
        <v>2867</v>
      </c>
      <c r="B136" s="6">
        <v>17</v>
      </c>
    </row>
    <row r="137" spans="1:2" x14ac:dyDescent="0.35">
      <c r="A137" s="8" t="s">
        <v>2336</v>
      </c>
      <c r="B137" s="6">
        <v>221</v>
      </c>
    </row>
    <row r="138" spans="1:2" x14ac:dyDescent="0.35">
      <c r="A138" s="8" t="s">
        <v>265</v>
      </c>
      <c r="B138" s="6">
        <v>91</v>
      </c>
    </row>
    <row r="139" spans="1:2" x14ac:dyDescent="0.35">
      <c r="A139" s="8" t="s">
        <v>2663</v>
      </c>
      <c r="B139" s="6">
        <v>56</v>
      </c>
    </row>
    <row r="140" spans="1:2" x14ac:dyDescent="0.35">
      <c r="A140" s="8" t="s">
        <v>1469</v>
      </c>
      <c r="B140" s="6">
        <v>293</v>
      </c>
    </row>
    <row r="141" spans="1:2" x14ac:dyDescent="0.35">
      <c r="A141" s="8" t="s">
        <v>3022</v>
      </c>
      <c r="B141" s="6">
        <v>62</v>
      </c>
    </row>
    <row r="142" spans="1:2" x14ac:dyDescent="0.35">
      <c r="A142" s="8" t="s">
        <v>2791</v>
      </c>
      <c r="B142" s="6">
        <v>28</v>
      </c>
    </row>
    <row r="143" spans="1:2" x14ac:dyDescent="0.35">
      <c r="A143" s="8" t="s">
        <v>366</v>
      </c>
      <c r="B143" s="6">
        <v>65</v>
      </c>
    </row>
    <row r="144" spans="1:2" x14ac:dyDescent="0.35">
      <c r="A144" s="8" t="s">
        <v>3174</v>
      </c>
      <c r="B144" s="6">
        <v>23</v>
      </c>
    </row>
    <row r="145" spans="1:2" x14ac:dyDescent="0.35">
      <c r="A145" s="8" t="s">
        <v>858</v>
      </c>
      <c r="B145" s="6">
        <v>24</v>
      </c>
    </row>
    <row r="146" spans="1:2" x14ac:dyDescent="0.35">
      <c r="A146" s="8" t="s">
        <v>745</v>
      </c>
      <c r="B146" s="6">
        <v>62</v>
      </c>
    </row>
    <row r="147" spans="1:2" x14ac:dyDescent="0.35">
      <c r="A147" s="8" t="s">
        <v>3015</v>
      </c>
      <c r="B147" s="6">
        <v>40</v>
      </c>
    </row>
    <row r="148" spans="1:2" x14ac:dyDescent="0.35">
      <c r="A148" s="8" t="s">
        <v>1861</v>
      </c>
      <c r="B148" s="6">
        <v>19</v>
      </c>
    </row>
    <row r="149" spans="1:2" x14ac:dyDescent="0.35">
      <c r="A149" s="8" t="s">
        <v>68</v>
      </c>
      <c r="B149" s="6">
        <v>26</v>
      </c>
    </row>
    <row r="150" spans="1:2" x14ac:dyDescent="0.35">
      <c r="A150" s="8" t="s">
        <v>2259</v>
      </c>
      <c r="B150" s="6">
        <v>205</v>
      </c>
    </row>
    <row r="151" spans="1:2" x14ac:dyDescent="0.35">
      <c r="A151" s="8" t="s">
        <v>2314</v>
      </c>
      <c r="B151" s="6">
        <v>157</v>
      </c>
    </row>
    <row r="152" spans="1:2" x14ac:dyDescent="0.35">
      <c r="A152" s="8" t="s">
        <v>744</v>
      </c>
      <c r="B152" s="6">
        <v>15</v>
      </c>
    </row>
    <row r="153" spans="1:2" x14ac:dyDescent="0.35">
      <c r="A153" s="8" t="s">
        <v>3182</v>
      </c>
      <c r="B153" s="6">
        <v>151</v>
      </c>
    </row>
    <row r="154" spans="1:2" x14ac:dyDescent="0.35">
      <c r="A154" s="8" t="s">
        <v>3435</v>
      </c>
      <c r="B154" s="6">
        <v>37</v>
      </c>
    </row>
    <row r="155" spans="1:2" x14ac:dyDescent="0.35">
      <c r="A155" s="8" t="s">
        <v>2107</v>
      </c>
      <c r="B155" s="6">
        <v>44</v>
      </c>
    </row>
    <row r="156" spans="1:2" x14ac:dyDescent="0.35">
      <c r="A156" s="8" t="s">
        <v>277</v>
      </c>
      <c r="B156" s="6">
        <v>62</v>
      </c>
    </row>
    <row r="157" spans="1:2" x14ac:dyDescent="0.35">
      <c r="A157" s="8" t="s">
        <v>2304</v>
      </c>
      <c r="B157" s="6">
        <v>103</v>
      </c>
    </row>
    <row r="158" spans="1:2" x14ac:dyDescent="0.35">
      <c r="A158" s="8" t="s">
        <v>2074</v>
      </c>
      <c r="B158" s="6">
        <v>470</v>
      </c>
    </row>
    <row r="159" spans="1:2" x14ac:dyDescent="0.35">
      <c r="A159" s="8" t="s">
        <v>2023</v>
      </c>
      <c r="B159" s="6">
        <v>325</v>
      </c>
    </row>
    <row r="160" spans="1:2" x14ac:dyDescent="0.35">
      <c r="A160" s="8" t="s">
        <v>3764</v>
      </c>
      <c r="B160" s="6">
        <v>56</v>
      </c>
    </row>
    <row r="161" spans="1:2" x14ac:dyDescent="0.35">
      <c r="A161" s="8" t="s">
        <v>2108</v>
      </c>
      <c r="B161" s="6">
        <v>58</v>
      </c>
    </row>
    <row r="162" spans="1:2" x14ac:dyDescent="0.35">
      <c r="A162" s="8" t="s">
        <v>2805</v>
      </c>
      <c r="B162" s="6">
        <v>18</v>
      </c>
    </row>
    <row r="163" spans="1:2" x14ac:dyDescent="0.35">
      <c r="A163" s="8" t="s">
        <v>2788</v>
      </c>
      <c r="B163" s="6">
        <v>20</v>
      </c>
    </row>
    <row r="164" spans="1:2" x14ac:dyDescent="0.35">
      <c r="A164" s="8" t="s">
        <v>3047</v>
      </c>
      <c r="B164" s="6">
        <v>20</v>
      </c>
    </row>
    <row r="165" spans="1:2" x14ac:dyDescent="0.35">
      <c r="A165" s="8" t="s">
        <v>2615</v>
      </c>
      <c r="B165" s="6">
        <v>72</v>
      </c>
    </row>
    <row r="166" spans="1:2" x14ac:dyDescent="0.35">
      <c r="A166" s="8" t="s">
        <v>3350</v>
      </c>
      <c r="B166" s="6">
        <v>54</v>
      </c>
    </row>
    <row r="167" spans="1:2" x14ac:dyDescent="0.35">
      <c r="A167" s="8" t="s">
        <v>3585</v>
      </c>
      <c r="B167" s="6">
        <v>54</v>
      </c>
    </row>
    <row r="168" spans="1:2" x14ac:dyDescent="0.35">
      <c r="A168" s="8" t="s">
        <v>3017</v>
      </c>
      <c r="B168" s="6">
        <v>159</v>
      </c>
    </row>
    <row r="169" spans="1:2" x14ac:dyDescent="0.35">
      <c r="A169" s="8" t="s">
        <v>3224</v>
      </c>
      <c r="B169" s="6">
        <v>216</v>
      </c>
    </row>
    <row r="170" spans="1:2" x14ac:dyDescent="0.35">
      <c r="A170" s="8" t="s">
        <v>2087</v>
      </c>
      <c r="B170" s="6">
        <v>35</v>
      </c>
    </row>
    <row r="171" spans="1:2" x14ac:dyDescent="0.35">
      <c r="A171" s="8" t="s">
        <v>1753</v>
      </c>
      <c r="B171" s="6">
        <v>90</v>
      </c>
    </row>
    <row r="172" spans="1:2" x14ac:dyDescent="0.35">
      <c r="A172" s="8" t="s">
        <v>3828</v>
      </c>
      <c r="B172" s="6">
        <v>9</v>
      </c>
    </row>
    <row r="173" spans="1:2" x14ac:dyDescent="0.35">
      <c r="A173" s="8" t="s">
        <v>2075</v>
      </c>
      <c r="B173" s="6">
        <v>3</v>
      </c>
    </row>
    <row r="174" spans="1:2" x14ac:dyDescent="0.35">
      <c r="A174" s="8" t="s">
        <v>3658</v>
      </c>
      <c r="B174" s="6">
        <v>36</v>
      </c>
    </row>
    <row r="175" spans="1:2" x14ac:dyDescent="0.35">
      <c r="A175" s="8" t="s">
        <v>1884</v>
      </c>
      <c r="B175" s="6">
        <v>32</v>
      </c>
    </row>
    <row r="176" spans="1:2" x14ac:dyDescent="0.35">
      <c r="A176" s="8" t="s">
        <v>1206</v>
      </c>
      <c r="B176" s="6">
        <v>62</v>
      </c>
    </row>
    <row r="177" spans="1:2" x14ac:dyDescent="0.35">
      <c r="A177" s="8" t="s">
        <v>3813</v>
      </c>
      <c r="B177" s="6">
        <v>37</v>
      </c>
    </row>
    <row r="178" spans="1:2" x14ac:dyDescent="0.35">
      <c r="A178" s="8" t="s">
        <v>2817</v>
      </c>
      <c r="B178" s="6">
        <v>33</v>
      </c>
    </row>
    <row r="179" spans="1:2" x14ac:dyDescent="0.35">
      <c r="A179" s="8" t="s">
        <v>3653</v>
      </c>
      <c r="B179" s="6">
        <v>46</v>
      </c>
    </row>
    <row r="180" spans="1:2" x14ac:dyDescent="0.35">
      <c r="A180" s="8" t="s">
        <v>3761</v>
      </c>
      <c r="B180" s="6">
        <v>27</v>
      </c>
    </row>
    <row r="181" spans="1:2" x14ac:dyDescent="0.35">
      <c r="A181" s="8" t="s">
        <v>2719</v>
      </c>
      <c r="B181" s="6">
        <v>69</v>
      </c>
    </row>
    <row r="182" spans="1:2" x14ac:dyDescent="0.35">
      <c r="A182" s="8" t="s">
        <v>3170</v>
      </c>
      <c r="B182" s="6">
        <v>71</v>
      </c>
    </row>
    <row r="183" spans="1:2" x14ac:dyDescent="0.35">
      <c r="A183" s="8" t="s">
        <v>1964</v>
      </c>
      <c r="B183" s="6">
        <v>205</v>
      </c>
    </row>
    <row r="184" spans="1:2" x14ac:dyDescent="0.35">
      <c r="A184" s="8" t="s">
        <v>3596</v>
      </c>
      <c r="B184" s="6">
        <v>33</v>
      </c>
    </row>
    <row r="185" spans="1:2" x14ac:dyDescent="0.35">
      <c r="A185" s="8" t="s">
        <v>1255</v>
      </c>
      <c r="B185" s="6">
        <v>141</v>
      </c>
    </row>
    <row r="186" spans="1:2" x14ac:dyDescent="0.35">
      <c r="A186" s="8" t="s">
        <v>2237</v>
      </c>
      <c r="B186" s="6">
        <v>680</v>
      </c>
    </row>
    <row r="187" spans="1:2" x14ac:dyDescent="0.35">
      <c r="A187" s="8" t="s">
        <v>3296</v>
      </c>
      <c r="B187" s="6">
        <v>47</v>
      </c>
    </row>
    <row r="188" spans="1:2" x14ac:dyDescent="0.35">
      <c r="A188" s="8" t="s">
        <v>3238</v>
      </c>
      <c r="B188" s="6">
        <v>79</v>
      </c>
    </row>
    <row r="189" spans="1:2" x14ac:dyDescent="0.35">
      <c r="A189" s="8" t="s">
        <v>3371</v>
      </c>
      <c r="B189" s="6">
        <v>27</v>
      </c>
    </row>
    <row r="190" spans="1:2" x14ac:dyDescent="0.35">
      <c r="A190" s="8" t="s">
        <v>1221</v>
      </c>
      <c r="B190" s="6">
        <v>140</v>
      </c>
    </row>
    <row r="191" spans="1:2" x14ac:dyDescent="0.35">
      <c r="A191" s="8" t="s">
        <v>3650</v>
      </c>
      <c r="B191" s="6">
        <v>33</v>
      </c>
    </row>
    <row r="192" spans="1:2" x14ac:dyDescent="0.35">
      <c r="A192" s="8" t="s">
        <v>370</v>
      </c>
      <c r="B192" s="6">
        <v>167</v>
      </c>
    </row>
    <row r="193" spans="1:2" x14ac:dyDescent="0.35">
      <c r="A193" s="8" t="s">
        <v>1617</v>
      </c>
      <c r="B193" s="6">
        <v>157</v>
      </c>
    </row>
    <row r="194" spans="1:2" x14ac:dyDescent="0.35">
      <c r="A194" s="8" t="s">
        <v>3436</v>
      </c>
      <c r="B194" s="6">
        <v>36</v>
      </c>
    </row>
    <row r="195" spans="1:2" x14ac:dyDescent="0.35">
      <c r="A195" s="8" t="s">
        <v>2543</v>
      </c>
      <c r="B195" s="6">
        <v>13</v>
      </c>
    </row>
    <row r="196" spans="1:2" x14ac:dyDescent="0.35">
      <c r="A196" s="8" t="s">
        <v>3604</v>
      </c>
      <c r="B196" s="6">
        <v>15</v>
      </c>
    </row>
    <row r="197" spans="1:2" x14ac:dyDescent="0.35">
      <c r="A197" s="8" t="s">
        <v>1519</v>
      </c>
      <c r="B197" s="6">
        <v>236</v>
      </c>
    </row>
    <row r="198" spans="1:2" x14ac:dyDescent="0.35">
      <c r="A198" s="8" t="s">
        <v>1883</v>
      </c>
      <c r="B198" s="6">
        <v>81</v>
      </c>
    </row>
    <row r="199" spans="1:2" x14ac:dyDescent="0.35">
      <c r="A199" s="8" t="s">
        <v>1035</v>
      </c>
      <c r="B199" s="6">
        <v>166</v>
      </c>
    </row>
    <row r="200" spans="1:2" x14ac:dyDescent="0.35">
      <c r="A200" s="8" t="s">
        <v>2291</v>
      </c>
      <c r="B200" s="6">
        <v>29</v>
      </c>
    </row>
    <row r="201" spans="1:2" x14ac:dyDescent="0.35">
      <c r="A201" s="8" t="s">
        <v>264</v>
      </c>
      <c r="B201" s="6">
        <v>963</v>
      </c>
    </row>
    <row r="202" spans="1:2" x14ac:dyDescent="0.35">
      <c r="A202" s="8" t="s">
        <v>345</v>
      </c>
      <c r="B202" s="6">
        <v>285</v>
      </c>
    </row>
    <row r="203" spans="1:2" x14ac:dyDescent="0.35">
      <c r="A203" s="8" t="s">
        <v>2093</v>
      </c>
      <c r="B203" s="6">
        <v>55</v>
      </c>
    </row>
    <row r="204" spans="1:2" x14ac:dyDescent="0.35">
      <c r="A204" s="8" t="s">
        <v>2460</v>
      </c>
      <c r="B204" s="6">
        <v>282</v>
      </c>
    </row>
    <row r="205" spans="1:2" x14ac:dyDescent="0.35">
      <c r="A205" s="8" t="s">
        <v>3468</v>
      </c>
      <c r="B205" s="6">
        <v>63</v>
      </c>
    </row>
    <row r="206" spans="1:2" x14ac:dyDescent="0.35">
      <c r="A206" s="8" t="s">
        <v>3441</v>
      </c>
      <c r="B206" s="6">
        <v>8</v>
      </c>
    </row>
    <row r="207" spans="1:2" x14ac:dyDescent="0.35">
      <c r="A207" s="8" t="s">
        <v>3689</v>
      </c>
      <c r="B207" s="6">
        <v>17</v>
      </c>
    </row>
    <row r="208" spans="1:2" x14ac:dyDescent="0.35">
      <c r="A208" s="8" t="s">
        <v>3484</v>
      </c>
      <c r="B208" s="6">
        <v>30</v>
      </c>
    </row>
    <row r="209" spans="1:2" x14ac:dyDescent="0.35">
      <c r="A209" s="8" t="s">
        <v>322</v>
      </c>
      <c r="B209" s="6">
        <v>337</v>
      </c>
    </row>
    <row r="210" spans="1:2" x14ac:dyDescent="0.35">
      <c r="A210" s="8" t="s">
        <v>3574</v>
      </c>
      <c r="B210" s="6">
        <v>102</v>
      </c>
    </row>
    <row r="211" spans="1:2" x14ac:dyDescent="0.35">
      <c r="A211" s="8" t="s">
        <v>2931</v>
      </c>
      <c r="B211" s="6">
        <v>9</v>
      </c>
    </row>
    <row r="212" spans="1:2" x14ac:dyDescent="0.35">
      <c r="A212" s="8" t="s">
        <v>2806</v>
      </c>
      <c r="B212" s="6">
        <v>76</v>
      </c>
    </row>
    <row r="213" spans="1:2" x14ac:dyDescent="0.35">
      <c r="A213" s="8" t="s">
        <v>3422</v>
      </c>
      <c r="B213" s="6">
        <v>10</v>
      </c>
    </row>
    <row r="214" spans="1:2" x14ac:dyDescent="0.35">
      <c r="A214" s="8" t="s">
        <v>1678</v>
      </c>
      <c r="B214" s="6">
        <v>42</v>
      </c>
    </row>
    <row r="215" spans="1:2" x14ac:dyDescent="0.35">
      <c r="A215" s="8" t="s">
        <v>2204</v>
      </c>
      <c r="B215" s="6">
        <v>50</v>
      </c>
    </row>
    <row r="216" spans="1:2" x14ac:dyDescent="0.35">
      <c r="A216" s="8" t="s">
        <v>2708</v>
      </c>
      <c r="B216" s="6">
        <v>1049</v>
      </c>
    </row>
    <row r="217" spans="1:2" x14ac:dyDescent="0.35">
      <c r="A217" s="8" t="s">
        <v>45</v>
      </c>
      <c r="B217" s="6">
        <v>263</v>
      </c>
    </row>
    <row r="218" spans="1:2" x14ac:dyDescent="0.35">
      <c r="A218" s="8" t="s">
        <v>2305</v>
      </c>
      <c r="B218" s="6">
        <v>113</v>
      </c>
    </row>
    <row r="219" spans="1:2" x14ac:dyDescent="0.35">
      <c r="A219" s="8" t="s">
        <v>3579</v>
      </c>
      <c r="B219" s="6">
        <v>27</v>
      </c>
    </row>
    <row r="220" spans="1:2" x14ac:dyDescent="0.35">
      <c r="A220" s="8" t="s">
        <v>389</v>
      </c>
      <c r="B220" s="6">
        <v>71</v>
      </c>
    </row>
    <row r="221" spans="1:2" x14ac:dyDescent="0.35">
      <c r="A221" s="8" t="s">
        <v>1347</v>
      </c>
      <c r="B221" s="6">
        <v>149</v>
      </c>
    </row>
    <row r="222" spans="1:2" x14ac:dyDescent="0.35">
      <c r="A222" s="8" t="s">
        <v>3754</v>
      </c>
      <c r="B222" s="6">
        <v>50</v>
      </c>
    </row>
    <row r="223" spans="1:2" x14ac:dyDescent="0.35">
      <c r="A223" s="8" t="s">
        <v>2623</v>
      </c>
      <c r="B223" s="6">
        <v>62</v>
      </c>
    </row>
    <row r="224" spans="1:2" x14ac:dyDescent="0.35">
      <c r="A224" s="8" t="s">
        <v>1971</v>
      </c>
      <c r="B224" s="6">
        <v>701</v>
      </c>
    </row>
    <row r="225" spans="1:2" x14ac:dyDescent="0.35">
      <c r="A225" s="8" t="s">
        <v>2207</v>
      </c>
      <c r="B225" s="6">
        <v>34</v>
      </c>
    </row>
    <row r="226" spans="1:2" x14ac:dyDescent="0.35">
      <c r="A226" s="8" t="s">
        <v>1894</v>
      </c>
      <c r="B226" s="6">
        <v>45</v>
      </c>
    </row>
    <row r="227" spans="1:2" x14ac:dyDescent="0.35">
      <c r="A227" s="8" t="s">
        <v>1649</v>
      </c>
      <c r="B227" s="6">
        <v>90</v>
      </c>
    </row>
    <row r="228" spans="1:2" x14ac:dyDescent="0.35">
      <c r="A228" s="8" t="s">
        <v>2609</v>
      </c>
      <c r="B228" s="6">
        <v>676</v>
      </c>
    </row>
    <row r="229" spans="1:2" x14ac:dyDescent="0.35">
      <c r="A229" s="8" t="s">
        <v>316</v>
      </c>
      <c r="B229" s="6">
        <v>126</v>
      </c>
    </row>
    <row r="230" spans="1:2" x14ac:dyDescent="0.35">
      <c r="A230" s="8" t="s">
        <v>1978</v>
      </c>
      <c r="B230" s="6">
        <v>821</v>
      </c>
    </row>
    <row r="231" spans="1:2" x14ac:dyDescent="0.35">
      <c r="A231" s="8" t="s">
        <v>2287</v>
      </c>
      <c r="B231" s="6">
        <v>14</v>
      </c>
    </row>
    <row r="232" spans="1:2" x14ac:dyDescent="0.35">
      <c r="A232" s="8" t="s">
        <v>2979</v>
      </c>
      <c r="B232" s="6">
        <v>46</v>
      </c>
    </row>
    <row r="233" spans="1:2" x14ac:dyDescent="0.35">
      <c r="A233" s="8" t="s">
        <v>353</v>
      </c>
      <c r="B233" s="6">
        <v>286</v>
      </c>
    </row>
    <row r="234" spans="1:2" x14ac:dyDescent="0.35">
      <c r="A234" s="8" t="s">
        <v>18</v>
      </c>
      <c r="B234" s="6">
        <v>70</v>
      </c>
    </row>
    <row r="235" spans="1:2" x14ac:dyDescent="0.35">
      <c r="A235" s="8" t="s">
        <v>2477</v>
      </c>
      <c r="B235" s="6">
        <v>55</v>
      </c>
    </row>
    <row r="236" spans="1:2" x14ac:dyDescent="0.35">
      <c r="A236" s="8" t="s">
        <v>3520</v>
      </c>
      <c r="B236" s="6">
        <v>13</v>
      </c>
    </row>
    <row r="237" spans="1:2" x14ac:dyDescent="0.35">
      <c r="A237" s="8" t="s">
        <v>2783</v>
      </c>
      <c r="B237" s="6">
        <v>61</v>
      </c>
    </row>
    <row r="238" spans="1:2" x14ac:dyDescent="0.35">
      <c r="A238" s="8" t="s">
        <v>1275</v>
      </c>
      <c r="B238" s="6">
        <v>467</v>
      </c>
    </row>
    <row r="239" spans="1:2" x14ac:dyDescent="0.35">
      <c r="A239" s="8" t="s">
        <v>3410</v>
      </c>
      <c r="B239" s="6">
        <v>78</v>
      </c>
    </row>
    <row r="240" spans="1:2" x14ac:dyDescent="0.35">
      <c r="A240" s="8" t="s">
        <v>2630</v>
      </c>
      <c r="B240" s="6">
        <v>81</v>
      </c>
    </row>
    <row r="241" spans="1:2" x14ac:dyDescent="0.35">
      <c r="A241" s="8" t="s">
        <v>2194</v>
      </c>
      <c r="B241" s="6">
        <v>897</v>
      </c>
    </row>
    <row r="242" spans="1:2" x14ac:dyDescent="0.35">
      <c r="A242" s="8" t="s">
        <v>536</v>
      </c>
      <c r="B242" s="6">
        <v>59</v>
      </c>
    </row>
    <row r="243" spans="1:2" x14ac:dyDescent="0.35">
      <c r="A243" s="8" t="s">
        <v>3324</v>
      </c>
      <c r="B243" s="6">
        <v>10</v>
      </c>
    </row>
    <row r="244" spans="1:2" x14ac:dyDescent="0.35">
      <c r="A244" s="8" t="s">
        <v>1195</v>
      </c>
      <c r="B244" s="6">
        <v>714</v>
      </c>
    </row>
    <row r="245" spans="1:2" x14ac:dyDescent="0.35">
      <c r="A245" s="8" t="s">
        <v>2024</v>
      </c>
      <c r="B245" s="6">
        <v>353</v>
      </c>
    </row>
    <row r="246" spans="1:2" x14ac:dyDescent="0.35">
      <c r="A246" s="8" t="s">
        <v>747</v>
      </c>
      <c r="B246" s="6">
        <v>97</v>
      </c>
    </row>
    <row r="247" spans="1:2" x14ac:dyDescent="0.35">
      <c r="A247" s="8" t="s">
        <v>856</v>
      </c>
      <c r="B247" s="6">
        <v>47</v>
      </c>
    </row>
    <row r="248" spans="1:2" x14ac:dyDescent="0.35">
      <c r="A248" s="8" t="s">
        <v>1963</v>
      </c>
      <c r="B248" s="6">
        <v>306</v>
      </c>
    </row>
    <row r="249" spans="1:2" x14ac:dyDescent="0.35">
      <c r="A249" s="8" t="s">
        <v>290</v>
      </c>
      <c r="B249" s="6">
        <v>232</v>
      </c>
    </row>
    <row r="250" spans="1:2" x14ac:dyDescent="0.35">
      <c r="A250" s="8" t="s">
        <v>649</v>
      </c>
      <c r="B250" s="6">
        <v>27</v>
      </c>
    </row>
    <row r="251" spans="1:2" x14ac:dyDescent="0.35">
      <c r="A251" s="8" t="s">
        <v>1653</v>
      </c>
      <c r="B251" s="6">
        <v>70</v>
      </c>
    </row>
    <row r="252" spans="1:2" x14ac:dyDescent="0.35">
      <c r="A252" s="8" t="s">
        <v>1639</v>
      </c>
      <c r="B252" s="6">
        <v>27</v>
      </c>
    </row>
    <row r="253" spans="1:2" x14ac:dyDescent="0.35">
      <c r="A253" s="8" t="s">
        <v>3444</v>
      </c>
      <c r="B253" s="6">
        <v>31</v>
      </c>
    </row>
    <row r="254" spans="1:2" x14ac:dyDescent="0.35">
      <c r="A254" s="8" t="s">
        <v>1979</v>
      </c>
      <c r="B254" s="6">
        <v>388</v>
      </c>
    </row>
    <row r="255" spans="1:2" x14ac:dyDescent="0.35">
      <c r="A255" s="8" t="s">
        <v>2984</v>
      </c>
      <c r="B255" s="6">
        <v>218</v>
      </c>
    </row>
    <row r="256" spans="1:2" x14ac:dyDescent="0.35">
      <c r="A256" s="8" t="s">
        <v>3008</v>
      </c>
      <c r="B256" s="6">
        <v>26</v>
      </c>
    </row>
    <row r="257" spans="1:2" x14ac:dyDescent="0.35">
      <c r="A257" s="8" t="s">
        <v>3566</v>
      </c>
      <c r="B257" s="6">
        <v>41</v>
      </c>
    </row>
    <row r="258" spans="1:2" x14ac:dyDescent="0.35">
      <c r="A258" s="8" t="s">
        <v>2233</v>
      </c>
      <c r="B258" s="6">
        <v>988</v>
      </c>
    </row>
    <row r="259" spans="1:2" x14ac:dyDescent="0.35">
      <c r="A259" s="8" t="s">
        <v>25</v>
      </c>
      <c r="B259" s="6">
        <v>23</v>
      </c>
    </row>
    <row r="260" spans="1:2" x14ac:dyDescent="0.35">
      <c r="A260" s="8" t="s">
        <v>3414</v>
      </c>
      <c r="B260" s="6">
        <v>9</v>
      </c>
    </row>
    <row r="261" spans="1:2" x14ac:dyDescent="0.35">
      <c r="A261" s="8" t="s">
        <v>2718</v>
      </c>
      <c r="B261" s="6">
        <v>148</v>
      </c>
    </row>
    <row r="262" spans="1:2" x14ac:dyDescent="0.35">
      <c r="A262" s="8" t="s">
        <v>3013</v>
      </c>
      <c r="B262" s="6">
        <v>107</v>
      </c>
    </row>
    <row r="263" spans="1:2" x14ac:dyDescent="0.35">
      <c r="A263" s="8" t="s">
        <v>1381</v>
      </c>
      <c r="B263" s="6">
        <v>5</v>
      </c>
    </row>
    <row r="264" spans="1:2" x14ac:dyDescent="0.35">
      <c r="A264" s="8" t="s">
        <v>2006</v>
      </c>
      <c r="B264" s="6">
        <v>191</v>
      </c>
    </row>
    <row r="265" spans="1:2" x14ac:dyDescent="0.35">
      <c r="A265" s="8" t="s">
        <v>2226</v>
      </c>
      <c r="B265" s="6">
        <v>1204</v>
      </c>
    </row>
    <row r="266" spans="1:2" x14ac:dyDescent="0.35">
      <c r="A266" s="8" t="s">
        <v>2113</v>
      </c>
      <c r="B266" s="6">
        <v>11</v>
      </c>
    </row>
    <row r="267" spans="1:2" x14ac:dyDescent="0.35">
      <c r="A267" s="8" t="s">
        <v>538</v>
      </c>
      <c r="B267" s="6">
        <v>59</v>
      </c>
    </row>
    <row r="268" spans="1:2" x14ac:dyDescent="0.35">
      <c r="A268" s="8" t="s">
        <v>2293</v>
      </c>
      <c r="B268" s="6">
        <v>46</v>
      </c>
    </row>
    <row r="269" spans="1:2" x14ac:dyDescent="0.35">
      <c r="A269" s="8" t="s">
        <v>839</v>
      </c>
      <c r="B269" s="6">
        <v>61</v>
      </c>
    </row>
    <row r="270" spans="1:2" x14ac:dyDescent="0.35">
      <c r="A270" s="8" t="s">
        <v>2221</v>
      </c>
      <c r="B270" s="6">
        <v>69</v>
      </c>
    </row>
    <row r="271" spans="1:2" x14ac:dyDescent="0.35">
      <c r="A271" s="8" t="s">
        <v>3473</v>
      </c>
      <c r="B271" s="6">
        <v>39</v>
      </c>
    </row>
    <row r="272" spans="1:2" x14ac:dyDescent="0.35">
      <c r="A272" s="8" t="s">
        <v>1827</v>
      </c>
      <c r="B272" s="6">
        <v>38</v>
      </c>
    </row>
    <row r="273" spans="1:2" x14ac:dyDescent="0.35">
      <c r="A273" s="8" t="s">
        <v>1265</v>
      </c>
      <c r="B273" s="6">
        <v>34</v>
      </c>
    </row>
    <row r="274" spans="1:2" x14ac:dyDescent="0.35">
      <c r="A274" s="8" t="s">
        <v>3517</v>
      </c>
      <c r="B274" s="6">
        <v>33</v>
      </c>
    </row>
    <row r="275" spans="1:2" x14ac:dyDescent="0.35">
      <c r="A275" s="8" t="s">
        <v>101</v>
      </c>
      <c r="B275" s="6">
        <v>39</v>
      </c>
    </row>
    <row r="276" spans="1:2" x14ac:dyDescent="0.35">
      <c r="A276" s="8" t="s">
        <v>3720</v>
      </c>
      <c r="B276" s="6">
        <v>63</v>
      </c>
    </row>
    <row r="277" spans="1:2" x14ac:dyDescent="0.35">
      <c r="A277" s="8" t="s">
        <v>1189</v>
      </c>
      <c r="B277" s="6">
        <v>85</v>
      </c>
    </row>
    <row r="278" spans="1:2" x14ac:dyDescent="0.35">
      <c r="A278" s="8" t="s">
        <v>2536</v>
      </c>
      <c r="B278" s="6">
        <v>4</v>
      </c>
    </row>
    <row r="279" spans="1:2" x14ac:dyDescent="0.35">
      <c r="A279" s="8" t="s">
        <v>1358</v>
      </c>
      <c r="B279" s="6">
        <v>65</v>
      </c>
    </row>
    <row r="280" spans="1:2" x14ac:dyDescent="0.35">
      <c r="A280" s="8" t="s">
        <v>1040</v>
      </c>
      <c r="B280" s="6">
        <v>30</v>
      </c>
    </row>
    <row r="281" spans="1:2" x14ac:dyDescent="0.35">
      <c r="A281" s="8" t="s">
        <v>250</v>
      </c>
      <c r="B281" s="6">
        <v>235</v>
      </c>
    </row>
    <row r="282" spans="1:2" x14ac:dyDescent="0.35">
      <c r="A282" s="8" t="s">
        <v>2457</v>
      </c>
      <c r="B282" s="6">
        <v>67</v>
      </c>
    </row>
    <row r="283" spans="1:2" x14ac:dyDescent="0.35">
      <c r="A283" s="8" t="s">
        <v>3021</v>
      </c>
      <c r="B283" s="6">
        <v>103</v>
      </c>
    </row>
    <row r="284" spans="1:2" x14ac:dyDescent="0.35">
      <c r="A284" s="8" t="s">
        <v>3762</v>
      </c>
      <c r="B284" s="6">
        <v>107</v>
      </c>
    </row>
    <row r="285" spans="1:2" x14ac:dyDescent="0.35">
      <c r="A285" s="8" t="s">
        <v>1301</v>
      </c>
      <c r="B285" s="6">
        <v>24</v>
      </c>
    </row>
    <row r="286" spans="1:2" x14ac:dyDescent="0.35">
      <c r="A286" s="8" t="s">
        <v>309</v>
      </c>
      <c r="B286" s="6">
        <v>202</v>
      </c>
    </row>
    <row r="287" spans="1:2" x14ac:dyDescent="0.35">
      <c r="A287" s="8" t="s">
        <v>795</v>
      </c>
      <c r="B287" s="6">
        <v>53</v>
      </c>
    </row>
    <row r="288" spans="1:2" x14ac:dyDescent="0.35">
      <c r="A288" s="8" t="s">
        <v>3429</v>
      </c>
      <c r="B288" s="6">
        <v>72</v>
      </c>
    </row>
    <row r="289" spans="1:2" x14ac:dyDescent="0.35">
      <c r="A289" s="8" t="s">
        <v>3358</v>
      </c>
      <c r="B289" s="6">
        <v>23</v>
      </c>
    </row>
    <row r="290" spans="1:2" x14ac:dyDescent="0.35">
      <c r="A290" s="8" t="s">
        <v>297</v>
      </c>
      <c r="B290" s="6">
        <v>129</v>
      </c>
    </row>
    <row r="291" spans="1:2" x14ac:dyDescent="0.35">
      <c r="A291" s="8" t="s">
        <v>416</v>
      </c>
      <c r="B291" s="6">
        <v>21</v>
      </c>
    </row>
    <row r="292" spans="1:2" x14ac:dyDescent="0.35">
      <c r="A292" s="8" t="s">
        <v>2716</v>
      </c>
      <c r="B292" s="6">
        <v>187</v>
      </c>
    </row>
    <row r="293" spans="1:2" x14ac:dyDescent="0.35">
      <c r="A293" s="8" t="s">
        <v>3007</v>
      </c>
      <c r="B293" s="6">
        <v>20</v>
      </c>
    </row>
    <row r="294" spans="1:2" x14ac:dyDescent="0.35">
      <c r="A294" s="8" t="s">
        <v>2782</v>
      </c>
      <c r="B294" s="6">
        <v>18</v>
      </c>
    </row>
    <row r="295" spans="1:2" x14ac:dyDescent="0.35">
      <c r="A295" s="8" t="s">
        <v>3164</v>
      </c>
      <c r="B295" s="6">
        <v>71</v>
      </c>
    </row>
    <row r="296" spans="1:2" x14ac:dyDescent="0.35">
      <c r="A296" s="8" t="s">
        <v>3831</v>
      </c>
      <c r="B296" s="6">
        <v>57</v>
      </c>
    </row>
    <row r="297" spans="1:2" x14ac:dyDescent="0.35">
      <c r="A297" s="8" t="s">
        <v>305</v>
      </c>
      <c r="B297" s="6">
        <v>74</v>
      </c>
    </row>
    <row r="298" spans="1:2" x14ac:dyDescent="0.35">
      <c r="A298" s="8" t="s">
        <v>420</v>
      </c>
      <c r="B298" s="6">
        <v>73</v>
      </c>
    </row>
    <row r="299" spans="1:2" x14ac:dyDescent="0.35">
      <c r="A299" s="8" t="s">
        <v>1854</v>
      </c>
      <c r="B299" s="6">
        <v>14</v>
      </c>
    </row>
    <row r="300" spans="1:2" x14ac:dyDescent="0.35">
      <c r="A300" s="8" t="s">
        <v>2062</v>
      </c>
      <c r="B300" s="6">
        <v>35</v>
      </c>
    </row>
    <row r="301" spans="1:2" x14ac:dyDescent="0.35">
      <c r="A301" s="8" t="s">
        <v>12</v>
      </c>
      <c r="B301" s="6">
        <v>19</v>
      </c>
    </row>
    <row r="302" spans="1:2" x14ac:dyDescent="0.35">
      <c r="A302" s="8" t="s">
        <v>2120</v>
      </c>
      <c r="B302" s="6">
        <v>22</v>
      </c>
    </row>
    <row r="303" spans="1:2" x14ac:dyDescent="0.35">
      <c r="A303" s="8" t="s">
        <v>46</v>
      </c>
      <c r="B303" s="6">
        <v>15</v>
      </c>
    </row>
    <row r="304" spans="1:2" x14ac:dyDescent="0.35">
      <c r="A304" s="8" t="s">
        <v>2455</v>
      </c>
      <c r="B304" s="6">
        <v>130</v>
      </c>
    </row>
    <row r="305" spans="1:2" x14ac:dyDescent="0.35">
      <c r="A305" s="8" t="s">
        <v>375</v>
      </c>
      <c r="B305" s="6">
        <v>174</v>
      </c>
    </row>
    <row r="306" spans="1:2" x14ac:dyDescent="0.35">
      <c r="A306" s="8" t="s">
        <v>3355</v>
      </c>
      <c r="B306" s="6">
        <v>27</v>
      </c>
    </row>
    <row r="307" spans="1:2" x14ac:dyDescent="0.35">
      <c r="A307" s="8" t="s">
        <v>2257</v>
      </c>
      <c r="B307" s="6">
        <v>50</v>
      </c>
    </row>
    <row r="308" spans="1:2" x14ac:dyDescent="0.35">
      <c r="A308" s="8" t="s">
        <v>1833</v>
      </c>
      <c r="B308" s="6">
        <v>20</v>
      </c>
    </row>
    <row r="309" spans="1:2" x14ac:dyDescent="0.35">
      <c r="A309" s="8" t="s">
        <v>362</v>
      </c>
      <c r="B309" s="6">
        <v>354</v>
      </c>
    </row>
    <row r="310" spans="1:2" x14ac:dyDescent="0.35">
      <c r="A310" s="8" t="s">
        <v>2266</v>
      </c>
      <c r="B310" s="6">
        <v>17</v>
      </c>
    </row>
    <row r="311" spans="1:2" x14ac:dyDescent="0.35">
      <c r="A311" s="8" t="s">
        <v>2290</v>
      </c>
      <c r="B311" s="6">
        <v>25</v>
      </c>
    </row>
    <row r="312" spans="1:2" x14ac:dyDescent="0.35">
      <c r="A312" s="8" t="s">
        <v>3835</v>
      </c>
      <c r="B312" s="6">
        <v>100</v>
      </c>
    </row>
    <row r="313" spans="1:2" x14ac:dyDescent="0.35">
      <c r="A313" s="8" t="s">
        <v>1276</v>
      </c>
      <c r="B313" s="6">
        <v>389</v>
      </c>
    </row>
    <row r="314" spans="1:2" x14ac:dyDescent="0.35">
      <c r="A314" s="8" t="s">
        <v>2286</v>
      </c>
      <c r="B314" s="6">
        <v>79</v>
      </c>
    </row>
    <row r="315" spans="1:2" x14ac:dyDescent="0.35">
      <c r="A315" s="8" t="s">
        <v>3586</v>
      </c>
      <c r="B315" s="6">
        <v>28</v>
      </c>
    </row>
    <row r="316" spans="1:2" x14ac:dyDescent="0.35">
      <c r="A316" s="8" t="s">
        <v>3031</v>
      </c>
      <c r="B316" s="6">
        <v>29</v>
      </c>
    </row>
    <row r="317" spans="1:2" x14ac:dyDescent="0.35">
      <c r="A317" s="8" t="s">
        <v>3258</v>
      </c>
      <c r="B317" s="6">
        <v>75</v>
      </c>
    </row>
    <row r="318" spans="1:2" x14ac:dyDescent="0.35">
      <c r="A318" s="8" t="s">
        <v>1966</v>
      </c>
      <c r="B318" s="6">
        <v>103</v>
      </c>
    </row>
    <row r="319" spans="1:2" x14ac:dyDescent="0.35">
      <c r="A319" s="8" t="s">
        <v>647</v>
      </c>
      <c r="B319" s="6">
        <v>27</v>
      </c>
    </row>
    <row r="320" spans="1:2" x14ac:dyDescent="0.35">
      <c r="A320" s="8" t="s">
        <v>1527</v>
      </c>
      <c r="B320" s="6">
        <v>280</v>
      </c>
    </row>
    <row r="321" spans="1:2" x14ac:dyDescent="0.35">
      <c r="A321" s="8" t="s">
        <v>2308</v>
      </c>
      <c r="B321" s="6">
        <v>75</v>
      </c>
    </row>
    <row r="322" spans="1:2" x14ac:dyDescent="0.35">
      <c r="A322" s="8" t="s">
        <v>3559</v>
      </c>
      <c r="B322" s="6">
        <v>74</v>
      </c>
    </row>
    <row r="323" spans="1:2" x14ac:dyDescent="0.35">
      <c r="A323" s="8" t="s">
        <v>3518</v>
      </c>
      <c r="B323" s="6">
        <v>28</v>
      </c>
    </row>
    <row r="324" spans="1:2" x14ac:dyDescent="0.35">
      <c r="A324" s="8" t="s">
        <v>3591</v>
      </c>
      <c r="B324" s="6">
        <v>35</v>
      </c>
    </row>
    <row r="325" spans="1:2" x14ac:dyDescent="0.35">
      <c r="A325" s="8" t="s">
        <v>251</v>
      </c>
      <c r="B325" s="6">
        <v>437</v>
      </c>
    </row>
    <row r="326" spans="1:2" x14ac:dyDescent="0.35">
      <c r="A326" s="8" t="s">
        <v>2450</v>
      </c>
      <c r="B326" s="6">
        <v>120</v>
      </c>
    </row>
    <row r="327" spans="1:2" x14ac:dyDescent="0.35">
      <c r="A327" s="8" t="s">
        <v>2452</v>
      </c>
      <c r="B327" s="6">
        <v>186</v>
      </c>
    </row>
    <row r="328" spans="1:2" x14ac:dyDescent="0.35">
      <c r="A328" s="8" t="s">
        <v>2454</v>
      </c>
      <c r="B328" s="6">
        <v>67</v>
      </c>
    </row>
    <row r="329" spans="1:2" x14ac:dyDescent="0.35">
      <c r="A329" s="8" t="s">
        <v>29</v>
      </c>
      <c r="B329" s="6">
        <v>150</v>
      </c>
    </row>
    <row r="330" spans="1:2" x14ac:dyDescent="0.35">
      <c r="A330" s="8" t="s">
        <v>792</v>
      </c>
      <c r="B330" s="6">
        <v>128</v>
      </c>
    </row>
    <row r="331" spans="1:2" x14ac:dyDescent="0.35">
      <c r="A331" s="8" t="s">
        <v>1248</v>
      </c>
      <c r="B331" s="6">
        <v>50</v>
      </c>
    </row>
    <row r="332" spans="1:2" x14ac:dyDescent="0.35">
      <c r="A332" s="8" t="s">
        <v>2172</v>
      </c>
      <c r="B332" s="6">
        <v>47</v>
      </c>
    </row>
    <row r="333" spans="1:2" x14ac:dyDescent="0.35">
      <c r="A333" s="8" t="s">
        <v>1029</v>
      </c>
      <c r="B333" s="6">
        <v>255</v>
      </c>
    </row>
    <row r="334" spans="1:2" x14ac:dyDescent="0.35">
      <c r="A334" s="8" t="s">
        <v>2476</v>
      </c>
      <c r="B334" s="6">
        <v>81</v>
      </c>
    </row>
    <row r="335" spans="1:2" x14ac:dyDescent="0.35">
      <c r="A335" s="8" t="s">
        <v>2977</v>
      </c>
      <c r="B335" s="6">
        <v>30</v>
      </c>
    </row>
    <row r="336" spans="1:2" x14ac:dyDescent="0.35">
      <c r="A336" s="8" t="s">
        <v>2329</v>
      </c>
      <c r="B336" s="6">
        <v>537</v>
      </c>
    </row>
    <row r="337" spans="1:2" x14ac:dyDescent="0.35">
      <c r="A337" s="8" t="s">
        <v>343</v>
      </c>
      <c r="B337" s="6">
        <v>325</v>
      </c>
    </row>
    <row r="338" spans="1:2" x14ac:dyDescent="0.35">
      <c r="A338" s="8" t="s">
        <v>1397</v>
      </c>
      <c r="B338" s="6">
        <v>73</v>
      </c>
    </row>
    <row r="339" spans="1:2" x14ac:dyDescent="0.35">
      <c r="A339" s="8" t="s">
        <v>2034</v>
      </c>
      <c r="B339" s="6">
        <v>158</v>
      </c>
    </row>
    <row r="340" spans="1:2" x14ac:dyDescent="0.35">
      <c r="A340" s="8" t="s">
        <v>1198</v>
      </c>
      <c r="B340" s="6">
        <v>314</v>
      </c>
    </row>
    <row r="341" spans="1:2" x14ac:dyDescent="0.35">
      <c r="A341" s="8" t="s">
        <v>40</v>
      </c>
      <c r="B341" s="6">
        <v>66</v>
      </c>
    </row>
    <row r="342" spans="1:2" x14ac:dyDescent="0.35">
      <c r="A342" s="8" t="s">
        <v>1677</v>
      </c>
      <c r="B342" s="6">
        <v>42</v>
      </c>
    </row>
    <row r="343" spans="1:2" x14ac:dyDescent="0.35">
      <c r="A343" s="8" t="s">
        <v>3351</v>
      </c>
      <c r="B343" s="6">
        <v>70</v>
      </c>
    </row>
    <row r="344" spans="1:2" x14ac:dyDescent="0.35">
      <c r="A344" s="8" t="s">
        <v>2732</v>
      </c>
      <c r="B344" s="6">
        <v>146</v>
      </c>
    </row>
    <row r="345" spans="1:2" x14ac:dyDescent="0.35">
      <c r="A345" s="8" t="s">
        <v>2925</v>
      </c>
      <c r="B345" s="6">
        <v>199</v>
      </c>
    </row>
    <row r="346" spans="1:2" x14ac:dyDescent="0.35">
      <c r="A346" s="8" t="s">
        <v>3163</v>
      </c>
      <c r="B346" s="6">
        <v>72</v>
      </c>
    </row>
    <row r="347" spans="1:2" x14ac:dyDescent="0.35">
      <c r="A347" s="8" t="s">
        <v>2442</v>
      </c>
      <c r="B347" s="6">
        <v>109</v>
      </c>
    </row>
    <row r="348" spans="1:2" x14ac:dyDescent="0.35">
      <c r="A348" s="8" t="s">
        <v>2810</v>
      </c>
      <c r="B348" s="6">
        <v>57</v>
      </c>
    </row>
    <row r="349" spans="1:2" x14ac:dyDescent="0.35">
      <c r="A349" s="8" t="s">
        <v>1037</v>
      </c>
      <c r="B349" s="6">
        <v>211</v>
      </c>
    </row>
    <row r="350" spans="1:2" x14ac:dyDescent="0.35">
      <c r="A350" s="8" t="s">
        <v>3250</v>
      </c>
      <c r="B350" s="6">
        <v>213</v>
      </c>
    </row>
    <row r="351" spans="1:2" x14ac:dyDescent="0.35">
      <c r="A351" s="8" t="s">
        <v>3710</v>
      </c>
      <c r="B351" s="6">
        <v>19</v>
      </c>
    </row>
    <row r="352" spans="1:2" x14ac:dyDescent="0.35">
      <c r="A352" s="8" t="s">
        <v>26</v>
      </c>
      <c r="B352" s="6">
        <v>574</v>
      </c>
    </row>
    <row r="353" spans="1:2" x14ac:dyDescent="0.35">
      <c r="A353" s="8" t="s">
        <v>1475</v>
      </c>
      <c r="B353" s="6">
        <v>76</v>
      </c>
    </row>
    <row r="354" spans="1:2" x14ac:dyDescent="0.35">
      <c r="A354" s="8" t="s">
        <v>3156</v>
      </c>
      <c r="B354" s="6">
        <v>89</v>
      </c>
    </row>
    <row r="355" spans="1:2" x14ac:dyDescent="0.35">
      <c r="A355" s="8" t="s">
        <v>2527</v>
      </c>
      <c r="B355" s="6">
        <v>71</v>
      </c>
    </row>
    <row r="356" spans="1:2" x14ac:dyDescent="0.35">
      <c r="A356" s="8" t="s">
        <v>1374</v>
      </c>
      <c r="B356" s="6">
        <v>52</v>
      </c>
    </row>
    <row r="357" spans="1:2" x14ac:dyDescent="0.35">
      <c r="A357" s="8" t="s">
        <v>3824</v>
      </c>
      <c r="B357" s="6">
        <v>65</v>
      </c>
    </row>
    <row r="358" spans="1:2" x14ac:dyDescent="0.35">
      <c r="A358" s="8" t="s">
        <v>2182</v>
      </c>
      <c r="B358" s="6">
        <v>53</v>
      </c>
    </row>
    <row r="359" spans="1:2" x14ac:dyDescent="0.35">
      <c r="A359" s="8" t="s">
        <v>2183</v>
      </c>
      <c r="B359" s="6">
        <v>356</v>
      </c>
    </row>
    <row r="360" spans="1:2" x14ac:dyDescent="0.35">
      <c r="A360" s="8" t="s">
        <v>2447</v>
      </c>
      <c r="B360" s="6">
        <v>111</v>
      </c>
    </row>
    <row r="361" spans="1:2" x14ac:dyDescent="0.35">
      <c r="A361" s="8" t="s">
        <v>3818</v>
      </c>
      <c r="B361" s="6">
        <v>46</v>
      </c>
    </row>
    <row r="362" spans="1:2" x14ac:dyDescent="0.35">
      <c r="A362" s="8" t="s">
        <v>44</v>
      </c>
      <c r="B362" s="6">
        <v>169</v>
      </c>
    </row>
    <row r="363" spans="1:2" x14ac:dyDescent="0.35">
      <c r="A363" s="8" t="s">
        <v>2174</v>
      </c>
      <c r="B363" s="6">
        <v>90</v>
      </c>
    </row>
    <row r="364" spans="1:2" x14ac:dyDescent="0.35">
      <c r="A364" s="8" t="s">
        <v>740</v>
      </c>
      <c r="B364" s="6">
        <v>139</v>
      </c>
    </row>
    <row r="365" spans="1:2" x14ac:dyDescent="0.35">
      <c r="A365" s="8" t="s">
        <v>21</v>
      </c>
      <c r="B365" s="6">
        <v>22</v>
      </c>
    </row>
    <row r="366" spans="1:2" x14ac:dyDescent="0.35">
      <c r="A366" s="8" t="s">
        <v>3216</v>
      </c>
      <c r="B366" s="6">
        <v>35</v>
      </c>
    </row>
    <row r="367" spans="1:2" x14ac:dyDescent="0.35">
      <c r="A367" s="8" t="s">
        <v>2026</v>
      </c>
      <c r="B367" s="6">
        <v>729</v>
      </c>
    </row>
    <row r="368" spans="1:2" x14ac:dyDescent="0.35">
      <c r="A368" s="8" t="s">
        <v>3393</v>
      </c>
      <c r="B368" s="6">
        <v>27</v>
      </c>
    </row>
    <row r="369" spans="1:2" x14ac:dyDescent="0.35">
      <c r="A369" s="8" t="s">
        <v>1976</v>
      </c>
      <c r="B369" s="6">
        <v>253</v>
      </c>
    </row>
    <row r="370" spans="1:2" x14ac:dyDescent="0.35">
      <c r="A370" s="8" t="s">
        <v>3024</v>
      </c>
      <c r="B370" s="6">
        <v>182</v>
      </c>
    </row>
    <row r="371" spans="1:2" x14ac:dyDescent="0.35">
      <c r="A371" s="8" t="s">
        <v>2983</v>
      </c>
      <c r="B371" s="6">
        <v>1095</v>
      </c>
    </row>
    <row r="372" spans="1:2" x14ac:dyDescent="0.35">
      <c r="A372" s="8" t="s">
        <v>2029</v>
      </c>
      <c r="B372" s="6">
        <v>79</v>
      </c>
    </row>
    <row r="373" spans="1:2" x14ac:dyDescent="0.35">
      <c r="A373" s="8" t="s">
        <v>1943</v>
      </c>
      <c r="B373" s="6">
        <v>95</v>
      </c>
    </row>
    <row r="374" spans="1:2" x14ac:dyDescent="0.35">
      <c r="A374" s="8" t="s">
        <v>391</v>
      </c>
      <c r="B374" s="6">
        <v>14</v>
      </c>
    </row>
    <row r="375" spans="1:2" x14ac:dyDescent="0.35">
      <c r="A375" s="8" t="s">
        <v>1956</v>
      </c>
      <c r="B375" s="6">
        <v>290</v>
      </c>
    </row>
    <row r="376" spans="1:2" x14ac:dyDescent="0.35">
      <c r="A376" s="8" t="s">
        <v>2812</v>
      </c>
      <c r="B376" s="6">
        <v>83</v>
      </c>
    </row>
    <row r="377" spans="1:2" x14ac:dyDescent="0.35">
      <c r="A377" s="8" t="s">
        <v>3220</v>
      </c>
      <c r="B377" s="6">
        <v>59</v>
      </c>
    </row>
    <row r="378" spans="1:2" x14ac:dyDescent="0.35">
      <c r="A378" s="8" t="s">
        <v>1637</v>
      </c>
      <c r="B378" s="6">
        <v>87</v>
      </c>
    </row>
    <row r="379" spans="1:2" x14ac:dyDescent="0.35">
      <c r="A379" s="8" t="s">
        <v>3285</v>
      </c>
      <c r="B379" s="6">
        <v>81</v>
      </c>
    </row>
    <row r="380" spans="1:2" x14ac:dyDescent="0.35">
      <c r="A380" s="8" t="s">
        <v>2058</v>
      </c>
      <c r="B380" s="6">
        <v>666</v>
      </c>
    </row>
    <row r="381" spans="1:2" x14ac:dyDescent="0.35">
      <c r="A381" s="8" t="s">
        <v>2340</v>
      </c>
      <c r="B381" s="6">
        <v>1104</v>
      </c>
    </row>
    <row r="382" spans="1:2" x14ac:dyDescent="0.35">
      <c r="A382" s="8" t="s">
        <v>2234</v>
      </c>
      <c r="B382" s="6">
        <v>391</v>
      </c>
    </row>
    <row r="383" spans="1:2" x14ac:dyDescent="0.35">
      <c r="A383" s="8" t="s">
        <v>2625</v>
      </c>
      <c r="B383" s="6">
        <v>52</v>
      </c>
    </row>
    <row r="384" spans="1:2" x14ac:dyDescent="0.35">
      <c r="A384" s="8" t="s">
        <v>1196</v>
      </c>
      <c r="B384" s="6">
        <v>170</v>
      </c>
    </row>
    <row r="385" spans="1:2" x14ac:dyDescent="0.35">
      <c r="A385" s="8" t="s">
        <v>2485</v>
      </c>
      <c r="B385" s="6">
        <v>41</v>
      </c>
    </row>
    <row r="386" spans="1:2" x14ac:dyDescent="0.35">
      <c r="A386" s="8" t="s">
        <v>2162</v>
      </c>
      <c r="B386" s="6">
        <v>13</v>
      </c>
    </row>
    <row r="387" spans="1:2" x14ac:dyDescent="0.35">
      <c r="A387" s="8" t="s">
        <v>3212</v>
      </c>
      <c r="B387" s="6">
        <v>94</v>
      </c>
    </row>
    <row r="388" spans="1:2" x14ac:dyDescent="0.35">
      <c r="A388" s="8" t="s">
        <v>3363</v>
      </c>
      <c r="B388" s="6">
        <v>72</v>
      </c>
    </row>
    <row r="389" spans="1:2" x14ac:dyDescent="0.35">
      <c r="A389" s="8" t="s">
        <v>3288</v>
      </c>
      <c r="B389" s="6">
        <v>207</v>
      </c>
    </row>
    <row r="390" spans="1:2" x14ac:dyDescent="0.35">
      <c r="A390" s="8" t="s">
        <v>1675</v>
      </c>
      <c r="B390" s="6">
        <v>113</v>
      </c>
    </row>
    <row r="391" spans="1:2" x14ac:dyDescent="0.35">
      <c r="A391" s="8" t="s">
        <v>1247</v>
      </c>
      <c r="B391" s="6">
        <v>31</v>
      </c>
    </row>
    <row r="392" spans="1:2" x14ac:dyDescent="0.35">
      <c r="A392" s="8" t="s">
        <v>3570</v>
      </c>
      <c r="B392" s="6">
        <v>25</v>
      </c>
    </row>
    <row r="393" spans="1:2" x14ac:dyDescent="0.35">
      <c r="A393" s="8" t="s">
        <v>15</v>
      </c>
      <c r="B393" s="6">
        <v>51</v>
      </c>
    </row>
    <row r="394" spans="1:2" x14ac:dyDescent="0.35">
      <c r="A394" s="8" t="s">
        <v>646</v>
      </c>
      <c r="B394" s="6">
        <v>237</v>
      </c>
    </row>
    <row r="395" spans="1:2" x14ac:dyDescent="0.35">
      <c r="A395" s="8" t="s">
        <v>641</v>
      </c>
      <c r="B395" s="6">
        <v>2</v>
      </c>
    </row>
    <row r="396" spans="1:2" x14ac:dyDescent="0.35">
      <c r="A396" s="8" t="s">
        <v>841</v>
      </c>
      <c r="B396" s="6">
        <v>190</v>
      </c>
    </row>
    <row r="397" spans="1:2" x14ac:dyDescent="0.35">
      <c r="A397" s="8" t="s">
        <v>83</v>
      </c>
      <c r="B397" s="6">
        <v>28</v>
      </c>
    </row>
    <row r="398" spans="1:2" x14ac:dyDescent="0.35">
      <c r="A398" s="8" t="s">
        <v>1679</v>
      </c>
      <c r="B398" s="6">
        <v>49</v>
      </c>
    </row>
    <row r="399" spans="1:2" x14ac:dyDescent="0.35">
      <c r="A399" s="8" t="s">
        <v>3681</v>
      </c>
      <c r="B399" s="6">
        <v>23</v>
      </c>
    </row>
    <row r="400" spans="1:2" x14ac:dyDescent="0.35">
      <c r="A400" s="8" t="s">
        <v>1972</v>
      </c>
      <c r="B400" s="6">
        <v>3863</v>
      </c>
    </row>
    <row r="401" spans="1:2" x14ac:dyDescent="0.35">
      <c r="A401" s="8" t="s">
        <v>1620</v>
      </c>
      <c r="B401" s="6">
        <v>23</v>
      </c>
    </row>
    <row r="402" spans="1:2" x14ac:dyDescent="0.35">
      <c r="A402" s="8" t="s">
        <v>3235</v>
      </c>
      <c r="B402" s="6">
        <v>181</v>
      </c>
    </row>
    <row r="403" spans="1:2" x14ac:dyDescent="0.35">
      <c r="A403" s="8" t="s">
        <v>3745</v>
      </c>
      <c r="B403" s="6">
        <v>52</v>
      </c>
    </row>
    <row r="404" spans="1:2" x14ac:dyDescent="0.35">
      <c r="A404" s="8" t="s">
        <v>1742</v>
      </c>
      <c r="B404" s="6">
        <v>52</v>
      </c>
    </row>
    <row r="405" spans="1:2" x14ac:dyDescent="0.35">
      <c r="A405" s="8" t="s">
        <v>2098</v>
      </c>
      <c r="B405" s="6">
        <v>38</v>
      </c>
    </row>
    <row r="406" spans="1:2" x14ac:dyDescent="0.35">
      <c r="A406" s="8" t="s">
        <v>3237</v>
      </c>
      <c r="B406" s="6">
        <v>269</v>
      </c>
    </row>
    <row r="407" spans="1:2" x14ac:dyDescent="0.35">
      <c r="A407" s="8" t="s">
        <v>722</v>
      </c>
      <c r="B407" s="6">
        <v>119</v>
      </c>
    </row>
    <row r="408" spans="1:2" x14ac:dyDescent="0.35">
      <c r="A408" s="8" t="s">
        <v>758</v>
      </c>
      <c r="B408" s="6">
        <v>18</v>
      </c>
    </row>
    <row r="409" spans="1:2" x14ac:dyDescent="0.35">
      <c r="A409" s="8" t="s">
        <v>1668</v>
      </c>
      <c r="B409" s="6">
        <v>82</v>
      </c>
    </row>
    <row r="410" spans="1:2" x14ac:dyDescent="0.35">
      <c r="A410" s="8" t="s">
        <v>337</v>
      </c>
      <c r="B410" s="6">
        <v>493</v>
      </c>
    </row>
    <row r="411" spans="1:2" x14ac:dyDescent="0.35">
      <c r="A411" s="8" t="s">
        <v>848</v>
      </c>
      <c r="B411" s="6">
        <v>1</v>
      </c>
    </row>
    <row r="412" spans="1:2" x14ac:dyDescent="0.35">
      <c r="A412" s="8" t="s">
        <v>2250</v>
      </c>
      <c r="B412" s="6">
        <v>180</v>
      </c>
    </row>
    <row r="413" spans="1:2" x14ac:dyDescent="0.35">
      <c r="A413" s="8" t="s">
        <v>333</v>
      </c>
      <c r="B413" s="6">
        <v>555</v>
      </c>
    </row>
    <row r="414" spans="1:2" x14ac:dyDescent="0.35">
      <c r="A414" s="8" t="s">
        <v>1027</v>
      </c>
      <c r="B414" s="6">
        <v>122</v>
      </c>
    </row>
    <row r="415" spans="1:2" x14ac:dyDescent="0.35">
      <c r="A415" s="8" t="s">
        <v>1615</v>
      </c>
      <c r="B415" s="6">
        <v>77</v>
      </c>
    </row>
    <row r="416" spans="1:2" x14ac:dyDescent="0.35">
      <c r="A416" s="8" t="s">
        <v>2269</v>
      </c>
      <c r="B416" s="6">
        <v>194</v>
      </c>
    </row>
    <row r="417" spans="1:2" x14ac:dyDescent="0.35">
      <c r="A417" s="8" t="s">
        <v>4</v>
      </c>
      <c r="B417" s="6">
        <v>35</v>
      </c>
    </row>
    <row r="418" spans="1:2" x14ac:dyDescent="0.35">
      <c r="A418" s="8" t="s">
        <v>750</v>
      </c>
      <c r="B418" s="6">
        <v>110</v>
      </c>
    </row>
    <row r="419" spans="1:2" x14ac:dyDescent="0.35">
      <c r="A419" s="8" t="s">
        <v>3616</v>
      </c>
      <c r="B419" s="6">
        <v>56</v>
      </c>
    </row>
    <row r="420" spans="1:2" x14ac:dyDescent="0.35">
      <c r="A420" s="8" t="s">
        <v>733</v>
      </c>
      <c r="B420" s="6">
        <v>13</v>
      </c>
    </row>
    <row r="421" spans="1:2" x14ac:dyDescent="0.35">
      <c r="A421" s="8" t="s">
        <v>1386</v>
      </c>
      <c r="B421" s="6">
        <v>134</v>
      </c>
    </row>
    <row r="422" spans="1:2" x14ac:dyDescent="0.35">
      <c r="A422" s="8" t="s">
        <v>3670</v>
      </c>
      <c r="B422" s="6">
        <v>114</v>
      </c>
    </row>
    <row r="423" spans="1:2" x14ac:dyDescent="0.35">
      <c r="A423" s="8" t="s">
        <v>1187</v>
      </c>
      <c r="B423" s="6">
        <v>123</v>
      </c>
    </row>
    <row r="424" spans="1:2" x14ac:dyDescent="0.35">
      <c r="A424" s="8" t="s">
        <v>3388</v>
      </c>
      <c r="B424" s="6">
        <v>62</v>
      </c>
    </row>
    <row r="425" spans="1:2" x14ac:dyDescent="0.35">
      <c r="A425" s="8" t="s">
        <v>2175</v>
      </c>
      <c r="B425" s="6">
        <v>63</v>
      </c>
    </row>
    <row r="426" spans="1:2" x14ac:dyDescent="0.35">
      <c r="A426" s="8" t="s">
        <v>3406</v>
      </c>
      <c r="B426" s="6">
        <v>67</v>
      </c>
    </row>
    <row r="427" spans="1:2" x14ac:dyDescent="0.35">
      <c r="A427" s="8" t="s">
        <v>3538</v>
      </c>
      <c r="B427" s="6">
        <v>13</v>
      </c>
    </row>
    <row r="428" spans="1:2" x14ac:dyDescent="0.35">
      <c r="A428" s="8" t="s">
        <v>2089</v>
      </c>
      <c r="B428" s="6">
        <v>75</v>
      </c>
    </row>
    <row r="429" spans="1:2" x14ac:dyDescent="0.35">
      <c r="A429" s="8" t="s">
        <v>2462</v>
      </c>
      <c r="B429" s="6">
        <v>86</v>
      </c>
    </row>
    <row r="430" spans="1:2" x14ac:dyDescent="0.35">
      <c r="A430" s="8" t="s">
        <v>728</v>
      </c>
      <c r="B430" s="6">
        <v>149</v>
      </c>
    </row>
    <row r="431" spans="1:2" x14ac:dyDescent="0.35">
      <c r="A431" s="8" t="s">
        <v>3269</v>
      </c>
      <c r="B431" s="6">
        <v>70</v>
      </c>
    </row>
    <row r="432" spans="1:2" x14ac:dyDescent="0.35">
      <c r="A432" s="8" t="s">
        <v>17</v>
      </c>
      <c r="B432" s="6">
        <v>98</v>
      </c>
    </row>
    <row r="433" spans="1:2" x14ac:dyDescent="0.35">
      <c r="A433" s="8" t="s">
        <v>3597</v>
      </c>
      <c r="B433" s="6">
        <v>27</v>
      </c>
    </row>
    <row r="434" spans="1:2" x14ac:dyDescent="0.35">
      <c r="A434" s="8" t="s">
        <v>2709</v>
      </c>
      <c r="B434" s="6">
        <v>308</v>
      </c>
    </row>
    <row r="435" spans="1:2" x14ac:dyDescent="0.35">
      <c r="A435" s="8" t="s">
        <v>3438</v>
      </c>
      <c r="B435" s="6">
        <v>18</v>
      </c>
    </row>
    <row r="436" spans="1:2" x14ac:dyDescent="0.35">
      <c r="A436" s="8" t="s">
        <v>805</v>
      </c>
      <c r="B436" s="6">
        <v>18</v>
      </c>
    </row>
    <row r="437" spans="1:2" x14ac:dyDescent="0.35">
      <c r="A437" s="8" t="s">
        <v>1841</v>
      </c>
      <c r="B437" s="6">
        <v>13</v>
      </c>
    </row>
    <row r="438" spans="1:2" x14ac:dyDescent="0.35">
      <c r="A438" s="8" t="s">
        <v>3478</v>
      </c>
      <c r="B438" s="6">
        <v>56</v>
      </c>
    </row>
    <row r="439" spans="1:2" x14ac:dyDescent="0.35">
      <c r="A439" s="8" t="s">
        <v>1965</v>
      </c>
      <c r="B439" s="6">
        <v>1281</v>
      </c>
    </row>
    <row r="440" spans="1:2" x14ac:dyDescent="0.35">
      <c r="A440" s="8" t="s">
        <v>1743</v>
      </c>
      <c r="B440" s="6">
        <v>34</v>
      </c>
    </row>
    <row r="441" spans="1:2" x14ac:dyDescent="0.35">
      <c r="A441" s="8" t="s">
        <v>2547</v>
      </c>
      <c r="B441" s="6">
        <v>134</v>
      </c>
    </row>
    <row r="442" spans="1:2" x14ac:dyDescent="0.35">
      <c r="A442" s="8" t="s">
        <v>2542</v>
      </c>
      <c r="B442" s="6">
        <v>13</v>
      </c>
    </row>
    <row r="443" spans="1:2" x14ac:dyDescent="0.35">
      <c r="A443" s="8" t="s">
        <v>1510</v>
      </c>
      <c r="B443" s="6">
        <v>196</v>
      </c>
    </row>
    <row r="444" spans="1:2" x14ac:dyDescent="0.35">
      <c r="A444" s="8" t="s">
        <v>1506</v>
      </c>
      <c r="B444" s="6">
        <v>345</v>
      </c>
    </row>
    <row r="445" spans="1:2" x14ac:dyDescent="0.35">
      <c r="A445" s="8" t="s">
        <v>382</v>
      </c>
      <c r="B445" s="6">
        <v>251</v>
      </c>
    </row>
    <row r="446" spans="1:2" x14ac:dyDescent="0.35">
      <c r="A446" s="8" t="s">
        <v>1839</v>
      </c>
      <c r="B446" s="6">
        <v>28</v>
      </c>
    </row>
    <row r="447" spans="1:2" x14ac:dyDescent="0.35">
      <c r="A447" s="8" t="s">
        <v>2028</v>
      </c>
      <c r="B447" s="6">
        <v>539</v>
      </c>
    </row>
    <row r="448" spans="1:2" x14ac:dyDescent="0.35">
      <c r="A448" s="8" t="s">
        <v>2047</v>
      </c>
      <c r="B448" s="6">
        <v>217</v>
      </c>
    </row>
    <row r="449" spans="1:2" x14ac:dyDescent="0.35">
      <c r="A449" s="8" t="s">
        <v>1764</v>
      </c>
      <c r="B449" s="6">
        <v>118</v>
      </c>
    </row>
    <row r="450" spans="1:2" x14ac:dyDescent="0.35">
      <c r="A450" s="8" t="s">
        <v>3309</v>
      </c>
      <c r="B450" s="6">
        <v>31</v>
      </c>
    </row>
    <row r="451" spans="1:2" x14ac:dyDescent="0.35">
      <c r="A451" s="8" t="s">
        <v>3045</v>
      </c>
      <c r="B451" s="6">
        <v>64</v>
      </c>
    </row>
    <row r="452" spans="1:2" x14ac:dyDescent="0.35">
      <c r="A452" s="8" t="s">
        <v>3215</v>
      </c>
      <c r="B452" s="6">
        <v>134</v>
      </c>
    </row>
    <row r="453" spans="1:2" x14ac:dyDescent="0.35">
      <c r="A453" s="8" t="s">
        <v>3768</v>
      </c>
      <c r="B453" s="6">
        <v>38</v>
      </c>
    </row>
    <row r="454" spans="1:2" x14ac:dyDescent="0.35">
      <c r="A454" s="8" t="s">
        <v>3552</v>
      </c>
      <c r="B454" s="6">
        <v>104</v>
      </c>
    </row>
    <row r="455" spans="1:2" x14ac:dyDescent="0.35">
      <c r="A455" s="8" t="s">
        <v>2298</v>
      </c>
      <c r="B455" s="6">
        <v>19</v>
      </c>
    </row>
    <row r="456" spans="1:2" x14ac:dyDescent="0.35">
      <c r="A456" s="8" t="s">
        <v>523</v>
      </c>
      <c r="B456" s="6">
        <v>31</v>
      </c>
    </row>
    <row r="457" spans="1:2" x14ac:dyDescent="0.35">
      <c r="A457" s="8" t="s">
        <v>532</v>
      </c>
      <c r="B457" s="6">
        <v>31</v>
      </c>
    </row>
    <row r="458" spans="1:2" x14ac:dyDescent="0.35">
      <c r="A458" s="8" t="s">
        <v>2500</v>
      </c>
      <c r="B458" s="6">
        <v>29</v>
      </c>
    </row>
    <row r="459" spans="1:2" x14ac:dyDescent="0.35">
      <c r="A459" s="8" t="s">
        <v>2541</v>
      </c>
      <c r="B459" s="6">
        <v>63</v>
      </c>
    </row>
    <row r="460" spans="1:2" x14ac:dyDescent="0.35">
      <c r="A460" s="8" t="s">
        <v>2201</v>
      </c>
      <c r="B460" s="6">
        <v>263</v>
      </c>
    </row>
    <row r="461" spans="1:2" x14ac:dyDescent="0.35">
      <c r="A461" s="8" t="s">
        <v>1349</v>
      </c>
      <c r="B461" s="6">
        <v>26</v>
      </c>
    </row>
    <row r="462" spans="1:2" x14ac:dyDescent="0.35">
      <c r="A462" s="8" t="s">
        <v>2472</v>
      </c>
      <c r="B462" s="6">
        <v>17</v>
      </c>
    </row>
    <row r="463" spans="1:2" x14ac:dyDescent="0.35">
      <c r="A463" s="8" t="s">
        <v>1952</v>
      </c>
      <c r="B463" s="6">
        <v>834</v>
      </c>
    </row>
    <row r="464" spans="1:2" x14ac:dyDescent="0.35">
      <c r="A464" s="8" t="s">
        <v>3701</v>
      </c>
      <c r="B464" s="6">
        <v>27</v>
      </c>
    </row>
    <row r="465" spans="1:2" x14ac:dyDescent="0.35">
      <c r="A465" s="8" t="s">
        <v>1524</v>
      </c>
      <c r="B465" s="6">
        <v>241</v>
      </c>
    </row>
    <row r="466" spans="1:2" x14ac:dyDescent="0.35">
      <c r="A466" s="8" t="s">
        <v>2307</v>
      </c>
      <c r="B466" s="6">
        <v>73</v>
      </c>
    </row>
    <row r="467" spans="1:2" x14ac:dyDescent="0.35">
      <c r="A467" s="8" t="s">
        <v>2487</v>
      </c>
      <c r="B467" s="6">
        <v>38</v>
      </c>
    </row>
    <row r="468" spans="1:2" x14ac:dyDescent="0.35">
      <c r="A468" s="8" t="s">
        <v>2546</v>
      </c>
      <c r="B468" s="6">
        <v>65</v>
      </c>
    </row>
    <row r="469" spans="1:2" x14ac:dyDescent="0.35">
      <c r="A469" s="8" t="s">
        <v>3695</v>
      </c>
      <c r="B469" s="6">
        <v>136</v>
      </c>
    </row>
    <row r="470" spans="1:2" x14ac:dyDescent="0.35">
      <c r="A470" s="8" t="s">
        <v>3716</v>
      </c>
      <c r="B470" s="6">
        <v>4</v>
      </c>
    </row>
    <row r="471" spans="1:2" x14ac:dyDescent="0.35">
      <c r="A471" s="8" t="s">
        <v>3270</v>
      </c>
      <c r="B471" s="6">
        <v>30</v>
      </c>
    </row>
    <row r="472" spans="1:2" x14ac:dyDescent="0.35">
      <c r="A472" s="8" t="s">
        <v>531</v>
      </c>
      <c r="B472" s="6">
        <v>29</v>
      </c>
    </row>
    <row r="473" spans="1:2" x14ac:dyDescent="0.35">
      <c r="A473" s="8" t="s">
        <v>3332</v>
      </c>
      <c r="B473" s="6">
        <v>83</v>
      </c>
    </row>
    <row r="474" spans="1:2" x14ac:dyDescent="0.35">
      <c r="A474" s="8" t="s">
        <v>2264</v>
      </c>
      <c r="B474" s="6">
        <v>60</v>
      </c>
    </row>
    <row r="475" spans="1:2" x14ac:dyDescent="0.35">
      <c r="A475" s="8" t="s">
        <v>3381</v>
      </c>
      <c r="B475" s="6">
        <v>46</v>
      </c>
    </row>
    <row r="476" spans="1:2" x14ac:dyDescent="0.35">
      <c r="A476" s="8" t="s">
        <v>1503</v>
      </c>
      <c r="B476" s="6">
        <v>329</v>
      </c>
    </row>
    <row r="477" spans="1:2" x14ac:dyDescent="0.35">
      <c r="A477" s="8" t="s">
        <v>3168</v>
      </c>
      <c r="B477" s="6">
        <v>61</v>
      </c>
    </row>
    <row r="478" spans="1:2" x14ac:dyDescent="0.35">
      <c r="A478" s="8" t="s">
        <v>3821</v>
      </c>
      <c r="B478" s="6">
        <v>7</v>
      </c>
    </row>
    <row r="479" spans="1:2" x14ac:dyDescent="0.35">
      <c r="A479" s="8" t="s">
        <v>2560</v>
      </c>
      <c r="B479" s="6">
        <v>21</v>
      </c>
    </row>
    <row r="480" spans="1:2" x14ac:dyDescent="0.35">
      <c r="A480" s="8" t="s">
        <v>853</v>
      </c>
      <c r="B480" s="6">
        <v>62</v>
      </c>
    </row>
    <row r="481" spans="1:2" x14ac:dyDescent="0.35">
      <c r="A481" s="8" t="s">
        <v>2292</v>
      </c>
      <c r="B481" s="6">
        <v>43</v>
      </c>
    </row>
    <row r="482" spans="1:2" x14ac:dyDescent="0.35">
      <c r="A482" s="8" t="s">
        <v>2981</v>
      </c>
      <c r="B482" s="6">
        <v>97</v>
      </c>
    </row>
    <row r="483" spans="1:2" x14ac:dyDescent="0.35">
      <c r="A483" s="8" t="s">
        <v>24</v>
      </c>
      <c r="B483" s="6">
        <v>8</v>
      </c>
    </row>
    <row r="484" spans="1:2" x14ac:dyDescent="0.35">
      <c r="A484" s="8" t="s">
        <v>3427</v>
      </c>
      <c r="B484" s="6">
        <v>51</v>
      </c>
    </row>
    <row r="485" spans="1:2" x14ac:dyDescent="0.35">
      <c r="A485" s="8" t="s">
        <v>3605</v>
      </c>
      <c r="B485" s="6">
        <v>64</v>
      </c>
    </row>
    <row r="486" spans="1:2" x14ac:dyDescent="0.35">
      <c r="A486" s="8" t="s">
        <v>3464</v>
      </c>
      <c r="B486" s="6">
        <v>36</v>
      </c>
    </row>
    <row r="487" spans="1:2" x14ac:dyDescent="0.35">
      <c r="A487" s="8" t="s">
        <v>2288</v>
      </c>
      <c r="B487" s="6">
        <v>106</v>
      </c>
    </row>
    <row r="488" spans="1:2" x14ac:dyDescent="0.35">
      <c r="A488" s="8" t="s">
        <v>2261</v>
      </c>
      <c r="B488" s="6">
        <v>84</v>
      </c>
    </row>
    <row r="489" spans="1:2" x14ac:dyDescent="0.35">
      <c r="A489" s="8" t="s">
        <v>2973</v>
      </c>
      <c r="B489" s="6">
        <v>33</v>
      </c>
    </row>
    <row r="490" spans="1:2" x14ac:dyDescent="0.35">
      <c r="A490" s="8" t="s">
        <v>1261</v>
      </c>
      <c r="B490" s="6">
        <v>74</v>
      </c>
    </row>
    <row r="491" spans="1:2" x14ac:dyDescent="0.35">
      <c r="A491" s="8" t="s">
        <v>334</v>
      </c>
      <c r="B491" s="6">
        <v>266</v>
      </c>
    </row>
    <row r="492" spans="1:2" x14ac:dyDescent="0.35">
      <c r="A492" s="8" t="s">
        <v>3661</v>
      </c>
      <c r="B492" s="6">
        <v>19</v>
      </c>
    </row>
    <row r="493" spans="1:2" x14ac:dyDescent="0.35">
      <c r="A493" s="8" t="s">
        <v>1633</v>
      </c>
      <c r="B493" s="6">
        <v>47</v>
      </c>
    </row>
    <row r="494" spans="1:2" x14ac:dyDescent="0.35">
      <c r="A494" s="8" t="s">
        <v>2987</v>
      </c>
      <c r="B494" s="6">
        <v>265</v>
      </c>
    </row>
    <row r="495" spans="1:2" x14ac:dyDescent="0.35">
      <c r="A495" s="8" t="s">
        <v>1859</v>
      </c>
      <c r="B495" s="6">
        <v>149</v>
      </c>
    </row>
    <row r="496" spans="1:2" x14ac:dyDescent="0.35">
      <c r="A496" s="8" t="s">
        <v>2988</v>
      </c>
      <c r="B496" s="6">
        <v>28</v>
      </c>
    </row>
    <row r="497" spans="1:2" x14ac:dyDescent="0.35">
      <c r="A497" s="8" t="s">
        <v>847</v>
      </c>
      <c r="B497" s="6">
        <v>47</v>
      </c>
    </row>
    <row r="498" spans="1:2" x14ac:dyDescent="0.35">
      <c r="A498" s="8" t="s">
        <v>100</v>
      </c>
      <c r="B498" s="6">
        <v>60</v>
      </c>
    </row>
    <row r="499" spans="1:2" x14ac:dyDescent="0.35">
      <c r="A499" s="8" t="s">
        <v>3178</v>
      </c>
      <c r="B499" s="6">
        <v>78</v>
      </c>
    </row>
    <row r="500" spans="1:2" x14ac:dyDescent="0.35">
      <c r="A500" s="8" t="s">
        <v>2731</v>
      </c>
      <c r="B500" s="6">
        <v>37</v>
      </c>
    </row>
    <row r="501" spans="1:2" x14ac:dyDescent="0.35">
      <c r="A501" s="8" t="s">
        <v>418</v>
      </c>
      <c r="B501" s="6">
        <v>52</v>
      </c>
    </row>
    <row r="502" spans="1:2" x14ac:dyDescent="0.35">
      <c r="A502" s="8" t="s">
        <v>3458</v>
      </c>
      <c r="B502" s="6">
        <v>36</v>
      </c>
    </row>
    <row r="503" spans="1:2" x14ac:dyDescent="0.35">
      <c r="A503" s="8" t="s">
        <v>2184</v>
      </c>
      <c r="B503" s="6">
        <v>279</v>
      </c>
    </row>
    <row r="504" spans="1:2" x14ac:dyDescent="0.35">
      <c r="A504" s="8" t="s">
        <v>80</v>
      </c>
      <c r="B504" s="6">
        <v>35</v>
      </c>
    </row>
    <row r="505" spans="1:2" x14ac:dyDescent="0.35">
      <c r="A505" s="8" t="s">
        <v>1752</v>
      </c>
      <c r="B505" s="6">
        <v>61</v>
      </c>
    </row>
    <row r="506" spans="1:2" x14ac:dyDescent="0.35">
      <c r="A506" s="8" t="s">
        <v>2071</v>
      </c>
      <c r="B506" s="6">
        <v>1530</v>
      </c>
    </row>
    <row r="507" spans="1:2" x14ac:dyDescent="0.35">
      <c r="A507" s="8" t="s">
        <v>3471</v>
      </c>
      <c r="B507" s="6">
        <v>23</v>
      </c>
    </row>
    <row r="508" spans="1:2" x14ac:dyDescent="0.35">
      <c r="A508" s="8" t="s">
        <v>3746</v>
      </c>
      <c r="B508" s="6">
        <v>7</v>
      </c>
    </row>
    <row r="509" spans="1:2" x14ac:dyDescent="0.35">
      <c r="A509" s="8" t="s">
        <v>111</v>
      </c>
      <c r="B509" s="6">
        <v>47</v>
      </c>
    </row>
    <row r="510" spans="1:2" x14ac:dyDescent="0.35">
      <c r="A510" s="8" t="s">
        <v>831</v>
      </c>
      <c r="B510" s="6">
        <v>32</v>
      </c>
    </row>
    <row r="511" spans="1:2" x14ac:dyDescent="0.35">
      <c r="A511" s="8" t="s">
        <v>521</v>
      </c>
      <c r="B511" s="6">
        <v>34</v>
      </c>
    </row>
    <row r="512" spans="1:2" x14ac:dyDescent="0.35">
      <c r="A512" s="8" t="s">
        <v>1832</v>
      </c>
      <c r="B512" s="6">
        <v>14</v>
      </c>
    </row>
    <row r="513" spans="1:2" x14ac:dyDescent="0.35">
      <c r="A513" s="8" t="s">
        <v>3526</v>
      </c>
      <c r="B513" s="6">
        <v>86</v>
      </c>
    </row>
    <row r="514" spans="1:2" x14ac:dyDescent="0.35">
      <c r="A514" s="8" t="s">
        <v>3337</v>
      </c>
      <c r="B514" s="6">
        <v>34</v>
      </c>
    </row>
    <row r="515" spans="1:2" x14ac:dyDescent="0.35">
      <c r="A515" s="8" t="s">
        <v>1034</v>
      </c>
      <c r="B515" s="6">
        <v>27</v>
      </c>
    </row>
    <row r="516" spans="1:2" x14ac:dyDescent="0.35">
      <c r="A516" s="8" t="s">
        <v>2552</v>
      </c>
      <c r="B516" s="6">
        <v>18</v>
      </c>
    </row>
    <row r="517" spans="1:2" x14ac:dyDescent="0.35">
      <c r="A517" s="8" t="s">
        <v>3823</v>
      </c>
      <c r="B517" s="6">
        <v>26</v>
      </c>
    </row>
    <row r="518" spans="1:2" x14ac:dyDescent="0.35">
      <c r="A518" s="8" t="s">
        <v>818</v>
      </c>
      <c r="B518" s="6">
        <v>23</v>
      </c>
    </row>
    <row r="519" spans="1:2" x14ac:dyDescent="0.35">
      <c r="A519" s="8" t="s">
        <v>1377</v>
      </c>
      <c r="B519" s="6">
        <v>168</v>
      </c>
    </row>
    <row r="520" spans="1:2" x14ac:dyDescent="0.35">
      <c r="A520" s="8" t="s">
        <v>794</v>
      </c>
      <c r="B520" s="6">
        <v>32</v>
      </c>
    </row>
    <row r="521" spans="1:2" x14ac:dyDescent="0.35">
      <c r="A521" s="8" t="s">
        <v>104</v>
      </c>
      <c r="B521" s="6">
        <v>65</v>
      </c>
    </row>
    <row r="522" spans="1:2" x14ac:dyDescent="0.35">
      <c r="A522" s="8" t="s">
        <v>3684</v>
      </c>
      <c r="B522" s="6">
        <v>25</v>
      </c>
    </row>
    <row r="523" spans="1:2" x14ac:dyDescent="0.35">
      <c r="A523" s="8" t="s">
        <v>1760</v>
      </c>
      <c r="B523" s="6">
        <v>49</v>
      </c>
    </row>
    <row r="524" spans="1:2" x14ac:dyDescent="0.35">
      <c r="A524" s="8" t="s">
        <v>1848</v>
      </c>
      <c r="B524" s="6">
        <v>38</v>
      </c>
    </row>
    <row r="525" spans="1:2" x14ac:dyDescent="0.35">
      <c r="A525" s="8" t="s">
        <v>824</v>
      </c>
      <c r="B525" s="6">
        <v>74</v>
      </c>
    </row>
    <row r="526" spans="1:2" x14ac:dyDescent="0.35">
      <c r="A526" s="8" t="s">
        <v>2200</v>
      </c>
      <c r="B526" s="6">
        <v>251</v>
      </c>
    </row>
    <row r="527" spans="1:2" x14ac:dyDescent="0.35">
      <c r="A527" s="8" t="s">
        <v>3048</v>
      </c>
      <c r="B527" s="6">
        <v>47</v>
      </c>
    </row>
    <row r="528" spans="1:2" x14ac:dyDescent="0.35">
      <c r="A528" s="8" t="s">
        <v>41</v>
      </c>
      <c r="B528" s="6">
        <v>217</v>
      </c>
    </row>
    <row r="529" spans="1:2" x14ac:dyDescent="0.35">
      <c r="A529" s="8" t="s">
        <v>1899</v>
      </c>
      <c r="B529" s="6">
        <v>21</v>
      </c>
    </row>
    <row r="530" spans="1:2" x14ac:dyDescent="0.35">
      <c r="A530" s="8" t="s">
        <v>248</v>
      </c>
      <c r="B530" s="6">
        <v>62</v>
      </c>
    </row>
    <row r="531" spans="1:2" x14ac:dyDescent="0.35">
      <c r="A531" s="8" t="s">
        <v>120</v>
      </c>
      <c r="B531" s="6">
        <v>39</v>
      </c>
    </row>
    <row r="532" spans="1:2" x14ac:dyDescent="0.35">
      <c r="A532" s="8" t="s">
        <v>837</v>
      </c>
      <c r="B532" s="6">
        <v>46</v>
      </c>
    </row>
    <row r="533" spans="1:2" x14ac:dyDescent="0.35">
      <c r="A533" s="8" t="s">
        <v>1509</v>
      </c>
      <c r="B533" s="6">
        <v>211</v>
      </c>
    </row>
    <row r="534" spans="1:2" x14ac:dyDescent="0.35">
      <c r="A534" s="8" t="s">
        <v>3167</v>
      </c>
      <c r="B534" s="6">
        <v>55</v>
      </c>
    </row>
    <row r="535" spans="1:2" x14ac:dyDescent="0.35">
      <c r="A535" s="8" t="s">
        <v>1211</v>
      </c>
      <c r="B535" s="6">
        <v>103</v>
      </c>
    </row>
    <row r="536" spans="1:2" x14ac:dyDescent="0.35">
      <c r="A536" s="8" t="s">
        <v>529</v>
      </c>
      <c r="B536" s="6">
        <v>30</v>
      </c>
    </row>
    <row r="537" spans="1:2" x14ac:dyDescent="0.35">
      <c r="A537" s="8" t="s">
        <v>314</v>
      </c>
      <c r="B537" s="6">
        <v>222</v>
      </c>
    </row>
    <row r="538" spans="1:2" x14ac:dyDescent="0.35">
      <c r="A538" s="8" t="s">
        <v>57</v>
      </c>
      <c r="B538" s="6">
        <v>86</v>
      </c>
    </row>
    <row r="539" spans="1:2" x14ac:dyDescent="0.35">
      <c r="A539" s="8" t="s">
        <v>2241</v>
      </c>
      <c r="B539" s="6">
        <v>96</v>
      </c>
    </row>
    <row r="540" spans="1:2" x14ac:dyDescent="0.35">
      <c r="A540" s="8" t="s">
        <v>2222</v>
      </c>
      <c r="B540" s="6">
        <v>218</v>
      </c>
    </row>
    <row r="541" spans="1:2" x14ac:dyDescent="0.35">
      <c r="A541" s="8" t="s">
        <v>3292</v>
      </c>
      <c r="B541" s="6">
        <v>15</v>
      </c>
    </row>
    <row r="542" spans="1:2" x14ac:dyDescent="0.35">
      <c r="A542" s="8" t="s">
        <v>3501</v>
      </c>
      <c r="B542" s="6">
        <v>31</v>
      </c>
    </row>
    <row r="543" spans="1:2" x14ac:dyDescent="0.35">
      <c r="A543" s="8" t="s">
        <v>3470</v>
      </c>
      <c r="B543" s="6">
        <v>30</v>
      </c>
    </row>
    <row r="544" spans="1:2" x14ac:dyDescent="0.35">
      <c r="A544" s="8" t="s">
        <v>73</v>
      </c>
      <c r="B544" s="6">
        <v>32</v>
      </c>
    </row>
    <row r="545" spans="1:2" x14ac:dyDescent="0.35">
      <c r="A545" s="8" t="s">
        <v>2725</v>
      </c>
      <c r="B545" s="6">
        <v>113</v>
      </c>
    </row>
    <row r="546" spans="1:2" x14ac:dyDescent="0.35">
      <c r="A546" s="8" t="s">
        <v>1299</v>
      </c>
      <c r="B546" s="6">
        <v>33</v>
      </c>
    </row>
    <row r="547" spans="1:2" x14ac:dyDescent="0.35">
      <c r="A547" s="8" t="s">
        <v>2313</v>
      </c>
      <c r="B547" s="6">
        <v>79</v>
      </c>
    </row>
    <row r="548" spans="1:2" x14ac:dyDescent="0.35">
      <c r="A548" s="8" t="s">
        <v>754</v>
      </c>
      <c r="B548" s="6">
        <v>26</v>
      </c>
    </row>
    <row r="549" spans="1:2" x14ac:dyDescent="0.35">
      <c r="A549" s="8" t="s">
        <v>1836</v>
      </c>
      <c r="B549" s="6">
        <v>11</v>
      </c>
    </row>
    <row r="550" spans="1:2" x14ac:dyDescent="0.35">
      <c r="A550" s="8" t="s">
        <v>299</v>
      </c>
      <c r="B550" s="6">
        <v>2436</v>
      </c>
    </row>
    <row r="551" spans="1:2" x14ac:dyDescent="0.35">
      <c r="A551" s="8" t="s">
        <v>273</v>
      </c>
      <c r="B551" s="6">
        <v>65</v>
      </c>
    </row>
    <row r="552" spans="1:2" x14ac:dyDescent="0.35">
      <c r="A552" s="8" t="s">
        <v>282</v>
      </c>
      <c r="B552" s="6">
        <v>79</v>
      </c>
    </row>
    <row r="553" spans="1:2" x14ac:dyDescent="0.35">
      <c r="A553" s="8" t="s">
        <v>1680</v>
      </c>
      <c r="B553" s="6">
        <v>56</v>
      </c>
    </row>
    <row r="554" spans="1:2" x14ac:dyDescent="0.35">
      <c r="A554" s="8" t="s">
        <v>2969</v>
      </c>
      <c r="B554" s="6">
        <v>17</v>
      </c>
    </row>
    <row r="555" spans="1:2" x14ac:dyDescent="0.35">
      <c r="A555" s="8" t="s">
        <v>3683</v>
      </c>
      <c r="B555" s="6">
        <v>6</v>
      </c>
    </row>
    <row r="556" spans="1:2" x14ac:dyDescent="0.35">
      <c r="A556" s="8" t="s">
        <v>3676</v>
      </c>
      <c r="B556" s="6">
        <v>30</v>
      </c>
    </row>
    <row r="557" spans="1:2" x14ac:dyDescent="0.35">
      <c r="A557" s="8" t="s">
        <v>3698</v>
      </c>
      <c r="B557" s="6">
        <v>39</v>
      </c>
    </row>
    <row r="558" spans="1:2" x14ac:dyDescent="0.35">
      <c r="A558" s="8" t="s">
        <v>813</v>
      </c>
      <c r="B558" s="6">
        <v>33</v>
      </c>
    </row>
    <row r="559" spans="1:2" x14ac:dyDescent="0.35">
      <c r="A559" s="8" t="s">
        <v>1529</v>
      </c>
      <c r="B559" s="6">
        <v>160</v>
      </c>
    </row>
    <row r="560" spans="1:2" x14ac:dyDescent="0.35">
      <c r="A560" s="8" t="s">
        <v>2341</v>
      </c>
      <c r="B560" s="6">
        <v>403</v>
      </c>
    </row>
    <row r="561" spans="1:2" x14ac:dyDescent="0.35">
      <c r="A561" s="8" t="s">
        <v>3319</v>
      </c>
      <c r="B561" s="6">
        <v>16</v>
      </c>
    </row>
    <row r="562" spans="1:2" x14ac:dyDescent="0.35">
      <c r="A562" s="8" t="s">
        <v>2213</v>
      </c>
      <c r="B562" s="6">
        <v>123</v>
      </c>
    </row>
    <row r="563" spans="1:2" x14ac:dyDescent="0.35">
      <c r="A563" s="8" t="s">
        <v>2939</v>
      </c>
      <c r="B563" s="6">
        <v>25</v>
      </c>
    </row>
    <row r="564" spans="1:2" x14ac:dyDescent="0.35">
      <c r="A564" s="8" t="s">
        <v>51</v>
      </c>
      <c r="B564" s="6">
        <v>87</v>
      </c>
    </row>
    <row r="565" spans="1:2" x14ac:dyDescent="0.35">
      <c r="A565" s="8" t="s">
        <v>3770</v>
      </c>
      <c r="B565" s="6">
        <v>57</v>
      </c>
    </row>
    <row r="566" spans="1:2" x14ac:dyDescent="0.35">
      <c r="A566" s="8" t="s">
        <v>2794</v>
      </c>
      <c r="B566" s="6">
        <v>3</v>
      </c>
    </row>
    <row r="567" spans="1:2" x14ac:dyDescent="0.35">
      <c r="A567" s="8" t="s">
        <v>403</v>
      </c>
      <c r="B567" s="6">
        <v>43</v>
      </c>
    </row>
    <row r="568" spans="1:2" x14ac:dyDescent="0.35">
      <c r="A568" s="8" t="s">
        <v>1257</v>
      </c>
      <c r="B568" s="6">
        <v>361</v>
      </c>
    </row>
    <row r="569" spans="1:2" x14ac:dyDescent="0.35">
      <c r="A569" s="8" t="s">
        <v>1750</v>
      </c>
      <c r="B569" s="6">
        <v>131</v>
      </c>
    </row>
    <row r="570" spans="1:2" x14ac:dyDescent="0.35">
      <c r="A570" s="8" t="s">
        <v>3606</v>
      </c>
      <c r="B570" s="6">
        <v>20</v>
      </c>
    </row>
    <row r="571" spans="1:2" x14ac:dyDescent="0.35">
      <c r="A571" s="8" t="s">
        <v>2077</v>
      </c>
      <c r="B571" s="6">
        <v>8359</v>
      </c>
    </row>
    <row r="572" spans="1:2" x14ac:dyDescent="0.35">
      <c r="A572" s="8" t="s">
        <v>112</v>
      </c>
      <c r="B572" s="6">
        <v>26</v>
      </c>
    </row>
    <row r="573" spans="1:2" x14ac:dyDescent="0.35">
      <c r="A573" s="8" t="s">
        <v>2613</v>
      </c>
      <c r="B573" s="6">
        <v>28</v>
      </c>
    </row>
    <row r="574" spans="1:2" x14ac:dyDescent="0.35">
      <c r="A574" s="8" t="s">
        <v>2072</v>
      </c>
      <c r="B574" s="6">
        <v>278</v>
      </c>
    </row>
    <row r="575" spans="1:2" x14ac:dyDescent="0.35">
      <c r="A575" s="8" t="s">
        <v>738</v>
      </c>
      <c r="B575" s="6">
        <v>108</v>
      </c>
    </row>
    <row r="576" spans="1:2" x14ac:dyDescent="0.35">
      <c r="A576" s="8" t="s">
        <v>3185</v>
      </c>
      <c r="B576" s="6">
        <v>24</v>
      </c>
    </row>
    <row r="577" spans="1:2" x14ac:dyDescent="0.35">
      <c r="A577" s="8" t="s">
        <v>329</v>
      </c>
      <c r="B577" s="6">
        <v>498</v>
      </c>
    </row>
    <row r="578" spans="1:2" x14ac:dyDescent="0.35">
      <c r="A578" s="8" t="s">
        <v>1747</v>
      </c>
      <c r="B578" s="6">
        <v>107</v>
      </c>
    </row>
    <row r="579" spans="1:2" x14ac:dyDescent="0.35">
      <c r="A579" s="8" t="s">
        <v>320</v>
      </c>
      <c r="B579" s="6">
        <v>51</v>
      </c>
    </row>
    <row r="580" spans="1:2" x14ac:dyDescent="0.35">
      <c r="A580" s="8" t="s">
        <v>3412</v>
      </c>
      <c r="B580" s="6">
        <v>14</v>
      </c>
    </row>
    <row r="581" spans="1:2" x14ac:dyDescent="0.35">
      <c r="A581" s="8" t="s">
        <v>3268</v>
      </c>
      <c r="B581" s="6">
        <v>42</v>
      </c>
    </row>
    <row r="582" spans="1:2" x14ac:dyDescent="0.35">
      <c r="A582" s="8" t="s">
        <v>2086</v>
      </c>
      <c r="B582" s="6">
        <v>83</v>
      </c>
    </row>
    <row r="583" spans="1:2" x14ac:dyDescent="0.35">
      <c r="A583" s="8" t="s">
        <v>1218</v>
      </c>
      <c r="B583" s="6">
        <v>183</v>
      </c>
    </row>
    <row r="584" spans="1:2" x14ac:dyDescent="0.35">
      <c r="A584" s="8" t="s">
        <v>2480</v>
      </c>
      <c r="B584" s="6">
        <v>8</v>
      </c>
    </row>
    <row r="585" spans="1:2" x14ac:dyDescent="0.35">
      <c r="A585" s="8" t="s">
        <v>3836</v>
      </c>
      <c r="B585" s="6">
        <v>32</v>
      </c>
    </row>
    <row r="586" spans="1:2" x14ac:dyDescent="0.35">
      <c r="A586" s="8" t="s">
        <v>3302</v>
      </c>
      <c r="B586" s="6">
        <v>50</v>
      </c>
    </row>
    <row r="587" spans="1:2" x14ac:dyDescent="0.35">
      <c r="A587" s="8" t="s">
        <v>753</v>
      </c>
      <c r="B587" s="6">
        <v>105</v>
      </c>
    </row>
    <row r="588" spans="1:2" x14ac:dyDescent="0.35">
      <c r="A588" s="8" t="s">
        <v>2315</v>
      </c>
      <c r="B588" s="6">
        <v>50</v>
      </c>
    </row>
    <row r="589" spans="1:2" x14ac:dyDescent="0.35">
      <c r="A589" s="8" t="s">
        <v>1634</v>
      </c>
      <c r="B589" s="6">
        <v>58</v>
      </c>
    </row>
    <row r="590" spans="1:2" x14ac:dyDescent="0.35">
      <c r="A590" s="8" t="s">
        <v>1947</v>
      </c>
      <c r="B590" s="6">
        <v>70</v>
      </c>
    </row>
    <row r="591" spans="1:2" x14ac:dyDescent="0.35">
      <c r="A591" s="8" t="s">
        <v>1855</v>
      </c>
      <c r="B591" s="6">
        <v>174</v>
      </c>
    </row>
    <row r="592" spans="1:2" x14ac:dyDescent="0.35">
      <c r="A592" s="8" t="s">
        <v>2464</v>
      </c>
      <c r="B592" s="6">
        <v>75</v>
      </c>
    </row>
    <row r="593" spans="1:2" x14ac:dyDescent="0.35">
      <c r="A593" s="8" t="s">
        <v>3253</v>
      </c>
      <c r="B593" s="6">
        <v>115</v>
      </c>
    </row>
    <row r="594" spans="1:2" x14ac:dyDescent="0.35">
      <c r="A594" s="8" t="s">
        <v>2186</v>
      </c>
      <c r="B594" s="6">
        <v>623</v>
      </c>
    </row>
    <row r="595" spans="1:2" x14ac:dyDescent="0.35">
      <c r="A595" s="8" t="s">
        <v>262</v>
      </c>
      <c r="B595" s="6">
        <v>220</v>
      </c>
    </row>
    <row r="596" spans="1:2" x14ac:dyDescent="0.35">
      <c r="A596" s="8" t="s">
        <v>731</v>
      </c>
      <c r="B596" s="6">
        <v>265</v>
      </c>
    </row>
    <row r="597" spans="1:2" x14ac:dyDescent="0.35">
      <c r="A597" s="8" t="s">
        <v>3181</v>
      </c>
      <c r="B597" s="6">
        <v>15</v>
      </c>
    </row>
    <row r="598" spans="1:2" x14ac:dyDescent="0.35">
      <c r="A598" s="8" t="s">
        <v>1292</v>
      </c>
      <c r="B598" s="6">
        <v>42</v>
      </c>
    </row>
    <row r="599" spans="1:2" x14ac:dyDescent="0.35">
      <c r="A599" s="8" t="s">
        <v>2617</v>
      </c>
      <c r="B599" s="6">
        <v>159</v>
      </c>
    </row>
    <row r="600" spans="1:2" x14ac:dyDescent="0.35">
      <c r="A600" s="8" t="s">
        <v>3184</v>
      </c>
      <c r="B600" s="6">
        <v>46</v>
      </c>
    </row>
    <row r="601" spans="1:2" x14ac:dyDescent="0.35">
      <c r="A601" s="8" t="s">
        <v>799</v>
      </c>
      <c r="B601" s="6">
        <v>87</v>
      </c>
    </row>
    <row r="602" spans="1:2" x14ac:dyDescent="0.35">
      <c r="A602" s="8" t="s">
        <v>307</v>
      </c>
      <c r="B602" s="6">
        <v>80</v>
      </c>
    </row>
    <row r="603" spans="1:2" x14ac:dyDescent="0.35">
      <c r="A603" s="8" t="s">
        <v>261</v>
      </c>
      <c r="B603" s="6">
        <v>88</v>
      </c>
    </row>
    <row r="604" spans="1:2" x14ac:dyDescent="0.35">
      <c r="A604" s="8" t="s">
        <v>2279</v>
      </c>
      <c r="B604" s="6">
        <v>102</v>
      </c>
    </row>
    <row r="605" spans="1:2" x14ac:dyDescent="0.35">
      <c r="A605" s="8" t="s">
        <v>94</v>
      </c>
      <c r="B605" s="6">
        <v>43</v>
      </c>
    </row>
    <row r="606" spans="1:2" x14ac:dyDescent="0.35">
      <c r="A606" s="8" t="s">
        <v>526</v>
      </c>
      <c r="B606" s="6">
        <v>12</v>
      </c>
    </row>
    <row r="607" spans="1:2" x14ac:dyDescent="0.35">
      <c r="A607" s="8" t="s">
        <v>1826</v>
      </c>
      <c r="B607" s="6">
        <v>50</v>
      </c>
    </row>
    <row r="608" spans="1:2" x14ac:dyDescent="0.35">
      <c r="A608" s="8" t="s">
        <v>2557</v>
      </c>
      <c r="B608" s="6">
        <v>36</v>
      </c>
    </row>
    <row r="609" spans="1:2" x14ac:dyDescent="0.35">
      <c r="A609" s="8" t="s">
        <v>2800</v>
      </c>
      <c r="B609" s="6">
        <v>31</v>
      </c>
    </row>
    <row r="610" spans="1:2" x14ac:dyDescent="0.35">
      <c r="A610" s="8" t="s">
        <v>62</v>
      </c>
      <c r="B610" s="6">
        <v>108</v>
      </c>
    </row>
    <row r="611" spans="1:2" x14ac:dyDescent="0.35">
      <c r="A611" s="8" t="s">
        <v>3619</v>
      </c>
      <c r="B611" s="6">
        <v>70</v>
      </c>
    </row>
    <row r="612" spans="1:2" x14ac:dyDescent="0.35">
      <c r="A612" s="8" t="s">
        <v>3711</v>
      </c>
      <c r="B612" s="6">
        <v>97</v>
      </c>
    </row>
    <row r="613" spans="1:2" x14ac:dyDescent="0.35">
      <c r="A613" s="8" t="s">
        <v>2016</v>
      </c>
      <c r="B613" s="6">
        <v>162</v>
      </c>
    </row>
    <row r="614" spans="1:2" x14ac:dyDescent="0.35">
      <c r="A614" s="8" t="s">
        <v>1516</v>
      </c>
      <c r="B614" s="6">
        <v>555</v>
      </c>
    </row>
    <row r="615" spans="1:2" x14ac:dyDescent="0.35">
      <c r="A615" s="8" t="s">
        <v>3219</v>
      </c>
      <c r="B615" s="6">
        <v>119</v>
      </c>
    </row>
    <row r="616" spans="1:2" x14ac:dyDescent="0.35">
      <c r="A616" s="8" t="s">
        <v>3811</v>
      </c>
      <c r="B616" s="6">
        <v>34</v>
      </c>
    </row>
    <row r="617" spans="1:2" x14ac:dyDescent="0.35">
      <c r="A617" s="8" t="s">
        <v>3528</v>
      </c>
      <c r="B617" s="6">
        <v>18</v>
      </c>
    </row>
    <row r="618" spans="1:2" x14ac:dyDescent="0.35">
      <c r="A618" s="8" t="s">
        <v>1538</v>
      </c>
      <c r="B618" s="6">
        <v>224</v>
      </c>
    </row>
    <row r="619" spans="1:2" x14ac:dyDescent="0.35">
      <c r="A619" s="8" t="s">
        <v>1213</v>
      </c>
      <c r="B619" s="6">
        <v>83</v>
      </c>
    </row>
    <row r="620" spans="1:2" x14ac:dyDescent="0.35">
      <c r="A620" s="8" t="s">
        <v>361</v>
      </c>
      <c r="B620" s="6">
        <v>87</v>
      </c>
    </row>
    <row r="621" spans="1:2" x14ac:dyDescent="0.35">
      <c r="A621" s="8" t="s">
        <v>2522</v>
      </c>
      <c r="B621" s="6">
        <v>27</v>
      </c>
    </row>
    <row r="622" spans="1:2" x14ac:dyDescent="0.35">
      <c r="A622" s="8" t="s">
        <v>3322</v>
      </c>
      <c r="B622" s="6">
        <v>23</v>
      </c>
    </row>
    <row r="623" spans="1:2" x14ac:dyDescent="0.35">
      <c r="A623" s="8" t="s">
        <v>1388</v>
      </c>
      <c r="B623" s="6">
        <v>78</v>
      </c>
    </row>
    <row r="624" spans="1:2" x14ac:dyDescent="0.35">
      <c r="A624" s="8" t="s">
        <v>3</v>
      </c>
      <c r="B624" s="6">
        <v>79</v>
      </c>
    </row>
    <row r="625" spans="1:2" x14ac:dyDescent="0.35">
      <c r="A625" s="8" t="s">
        <v>3529</v>
      </c>
      <c r="B625" s="6">
        <v>22</v>
      </c>
    </row>
    <row r="626" spans="1:2" x14ac:dyDescent="0.35">
      <c r="A626" s="8" t="s">
        <v>249</v>
      </c>
      <c r="B626" s="6">
        <v>146</v>
      </c>
    </row>
    <row r="627" spans="1:2" x14ac:dyDescent="0.35">
      <c r="A627" s="8" t="s">
        <v>3834</v>
      </c>
      <c r="B627" s="6">
        <v>17</v>
      </c>
    </row>
    <row r="628" spans="1:2" x14ac:dyDescent="0.35">
      <c r="A628" s="8" t="s">
        <v>2966</v>
      </c>
      <c r="B628" s="6">
        <v>128</v>
      </c>
    </row>
    <row r="629" spans="1:2" x14ac:dyDescent="0.35">
      <c r="A629" s="8" t="s">
        <v>3402</v>
      </c>
      <c r="B629" s="6">
        <v>17</v>
      </c>
    </row>
    <row r="630" spans="1:2" x14ac:dyDescent="0.35">
      <c r="A630" s="8" t="s">
        <v>3671</v>
      </c>
      <c r="B630" s="6">
        <v>31</v>
      </c>
    </row>
    <row r="631" spans="1:2" x14ac:dyDescent="0.35">
      <c r="A631" s="8" t="s">
        <v>3161</v>
      </c>
      <c r="B631" s="6">
        <v>74</v>
      </c>
    </row>
    <row r="632" spans="1:2" x14ac:dyDescent="0.35">
      <c r="A632" s="8" t="s">
        <v>3578</v>
      </c>
      <c r="B632" s="6">
        <v>14</v>
      </c>
    </row>
    <row r="633" spans="1:2" x14ac:dyDescent="0.35">
      <c r="A633" s="8" t="s">
        <v>3820</v>
      </c>
      <c r="B633" s="6">
        <v>41</v>
      </c>
    </row>
    <row r="634" spans="1:2" x14ac:dyDescent="0.35">
      <c r="A634" s="8" t="s">
        <v>1370</v>
      </c>
      <c r="B634" s="6">
        <v>406</v>
      </c>
    </row>
    <row r="635" spans="1:2" x14ac:dyDescent="0.35">
      <c r="A635" s="8" t="s">
        <v>311</v>
      </c>
      <c r="B635" s="6">
        <v>36</v>
      </c>
    </row>
    <row r="636" spans="1:2" x14ac:dyDescent="0.35">
      <c r="A636" s="8" t="s">
        <v>3498</v>
      </c>
      <c r="B636" s="6">
        <v>35</v>
      </c>
    </row>
    <row r="637" spans="1:2" x14ac:dyDescent="0.35">
      <c r="A637" s="8" t="s">
        <v>2217</v>
      </c>
      <c r="B637" s="6">
        <v>14</v>
      </c>
    </row>
    <row r="638" spans="1:2" x14ac:dyDescent="0.35">
      <c r="A638" s="8" t="s">
        <v>2786</v>
      </c>
      <c r="B638" s="6">
        <v>74</v>
      </c>
    </row>
    <row r="639" spans="1:2" x14ac:dyDescent="0.35">
      <c r="A639" s="8" t="s">
        <v>2521</v>
      </c>
      <c r="B639" s="6">
        <v>132</v>
      </c>
    </row>
    <row r="640" spans="1:2" x14ac:dyDescent="0.35">
      <c r="A640" s="8" t="s">
        <v>328</v>
      </c>
      <c r="B640" s="6">
        <v>34</v>
      </c>
    </row>
    <row r="641" spans="1:2" x14ac:dyDescent="0.35">
      <c r="A641" s="8" t="s">
        <v>22</v>
      </c>
      <c r="B641" s="6">
        <v>25</v>
      </c>
    </row>
    <row r="642" spans="1:2" x14ac:dyDescent="0.35">
      <c r="A642" s="8" t="s">
        <v>276</v>
      </c>
      <c r="B642" s="6">
        <v>332</v>
      </c>
    </row>
    <row r="643" spans="1:2" x14ac:dyDescent="0.35">
      <c r="A643" s="8" t="s">
        <v>1354</v>
      </c>
      <c r="B643" s="6">
        <v>42</v>
      </c>
    </row>
    <row r="644" spans="1:2" x14ac:dyDescent="0.35">
      <c r="A644" s="8" t="s">
        <v>417</v>
      </c>
      <c r="B644" s="6">
        <v>25</v>
      </c>
    </row>
    <row r="645" spans="1:2" x14ac:dyDescent="0.35">
      <c r="A645" s="8" t="s">
        <v>3242</v>
      </c>
      <c r="B645" s="6">
        <v>183</v>
      </c>
    </row>
    <row r="646" spans="1:2" x14ac:dyDescent="0.35">
      <c r="A646" s="8" t="s">
        <v>2013</v>
      </c>
      <c r="B646" s="6">
        <v>183</v>
      </c>
    </row>
    <row r="647" spans="1:2" x14ac:dyDescent="0.35">
      <c r="A647" s="8" t="s">
        <v>2796</v>
      </c>
      <c r="B647" s="6">
        <v>21</v>
      </c>
    </row>
    <row r="648" spans="1:2" x14ac:dyDescent="0.35">
      <c r="A648" s="8" t="s">
        <v>3480</v>
      </c>
      <c r="B648" s="6">
        <v>95</v>
      </c>
    </row>
    <row r="649" spans="1:2" x14ac:dyDescent="0.35">
      <c r="A649" s="8" t="s">
        <v>1272</v>
      </c>
      <c r="B649" s="6">
        <v>31</v>
      </c>
    </row>
    <row r="650" spans="1:2" x14ac:dyDescent="0.35">
      <c r="A650" s="8" t="s">
        <v>2012</v>
      </c>
      <c r="B650" s="6">
        <v>971</v>
      </c>
    </row>
    <row r="651" spans="1:2" x14ac:dyDescent="0.35">
      <c r="A651" s="8" t="s">
        <v>245</v>
      </c>
      <c r="B651" s="6">
        <v>328</v>
      </c>
    </row>
    <row r="652" spans="1:2" x14ac:dyDescent="0.35">
      <c r="A652" s="8" t="s">
        <v>1371</v>
      </c>
      <c r="B652" s="6">
        <v>20</v>
      </c>
    </row>
    <row r="653" spans="1:2" x14ac:dyDescent="0.35">
      <c r="A653" s="8" t="s">
        <v>3460</v>
      </c>
      <c r="B653" s="6">
        <v>12</v>
      </c>
    </row>
    <row r="654" spans="1:2" x14ac:dyDescent="0.35">
      <c r="A654" s="8" t="s">
        <v>2921</v>
      </c>
      <c r="B654" s="6">
        <v>3</v>
      </c>
    </row>
    <row r="655" spans="1:2" x14ac:dyDescent="0.35">
      <c r="A655" s="8" t="s">
        <v>2248</v>
      </c>
      <c r="B655" s="6">
        <v>380</v>
      </c>
    </row>
    <row r="656" spans="1:2" x14ac:dyDescent="0.35">
      <c r="A656" s="8" t="s">
        <v>2930</v>
      </c>
      <c r="B656" s="6">
        <v>62</v>
      </c>
    </row>
    <row r="657" spans="1:2" x14ac:dyDescent="0.35">
      <c r="A657" s="8" t="s">
        <v>534</v>
      </c>
      <c r="B657" s="6">
        <v>17</v>
      </c>
    </row>
    <row r="658" spans="1:2" x14ac:dyDescent="0.35">
      <c r="A658" s="8" t="s">
        <v>321</v>
      </c>
      <c r="B658" s="6">
        <v>158</v>
      </c>
    </row>
    <row r="659" spans="1:2" x14ac:dyDescent="0.35">
      <c r="A659" s="8" t="s">
        <v>1304</v>
      </c>
      <c r="B659" s="6">
        <v>108</v>
      </c>
    </row>
    <row r="660" spans="1:2" x14ac:dyDescent="0.35">
      <c r="A660" s="8" t="s">
        <v>1268</v>
      </c>
      <c r="B660" s="6">
        <v>159</v>
      </c>
    </row>
    <row r="661" spans="1:2" x14ac:dyDescent="0.35">
      <c r="A661" s="8" t="s">
        <v>2181</v>
      </c>
      <c r="B661" s="6">
        <v>78</v>
      </c>
    </row>
    <row r="662" spans="1:2" x14ac:dyDescent="0.35">
      <c r="A662" s="8" t="s">
        <v>1215</v>
      </c>
      <c r="B662" s="6">
        <v>25</v>
      </c>
    </row>
    <row r="663" spans="1:2" x14ac:dyDescent="0.35">
      <c r="A663" s="8" t="s">
        <v>1285</v>
      </c>
      <c r="B663" s="6">
        <v>31</v>
      </c>
    </row>
    <row r="664" spans="1:2" x14ac:dyDescent="0.35">
      <c r="A664" s="8" t="s">
        <v>3554</v>
      </c>
      <c r="B664" s="6">
        <v>14</v>
      </c>
    </row>
    <row r="665" spans="1:2" x14ac:dyDescent="0.35">
      <c r="A665" s="8" t="s">
        <v>1958</v>
      </c>
      <c r="B665" s="6">
        <v>660</v>
      </c>
    </row>
    <row r="666" spans="1:2" x14ac:dyDescent="0.35">
      <c r="A666" s="8" t="s">
        <v>2935</v>
      </c>
      <c r="B666" s="6">
        <v>39</v>
      </c>
    </row>
    <row r="667" spans="1:2" x14ac:dyDescent="0.35">
      <c r="A667" s="8" t="s">
        <v>3339</v>
      </c>
      <c r="B667" s="6">
        <v>47</v>
      </c>
    </row>
    <row r="668" spans="1:2" x14ac:dyDescent="0.35">
      <c r="A668" s="8" t="s">
        <v>319</v>
      </c>
      <c r="B668" s="6">
        <v>284</v>
      </c>
    </row>
    <row r="669" spans="1:2" x14ac:dyDescent="0.35">
      <c r="A669" s="8" t="s">
        <v>1852</v>
      </c>
      <c r="B669" s="6">
        <v>26</v>
      </c>
    </row>
    <row r="670" spans="1:2" x14ac:dyDescent="0.35">
      <c r="A670" s="8" t="s">
        <v>3333</v>
      </c>
      <c r="B670" s="6">
        <v>111</v>
      </c>
    </row>
    <row r="671" spans="1:2" x14ac:dyDescent="0.35">
      <c r="A671" s="8" t="s">
        <v>3364</v>
      </c>
      <c r="B671" s="6">
        <v>3</v>
      </c>
    </row>
    <row r="672" spans="1:2" x14ac:dyDescent="0.35">
      <c r="A672" s="8" t="s">
        <v>401</v>
      </c>
      <c r="B672" s="6">
        <v>62</v>
      </c>
    </row>
    <row r="673" spans="1:2" x14ac:dyDescent="0.35">
      <c r="A673" s="8" t="s">
        <v>845</v>
      </c>
      <c r="B673" s="6">
        <v>159</v>
      </c>
    </row>
    <row r="674" spans="1:2" x14ac:dyDescent="0.35">
      <c r="A674" s="8" t="s">
        <v>2479</v>
      </c>
      <c r="B674" s="6">
        <v>16</v>
      </c>
    </row>
    <row r="675" spans="1:2" x14ac:dyDescent="0.35">
      <c r="A675" s="8" t="s">
        <v>1269</v>
      </c>
      <c r="B675" s="6">
        <v>182</v>
      </c>
    </row>
    <row r="676" spans="1:2" x14ac:dyDescent="0.35">
      <c r="A676" s="8" t="s">
        <v>784</v>
      </c>
      <c r="B676" s="6">
        <v>35</v>
      </c>
    </row>
    <row r="677" spans="1:2" x14ac:dyDescent="0.35">
      <c r="A677" s="8" t="s">
        <v>3651</v>
      </c>
      <c r="B677" s="6">
        <v>38</v>
      </c>
    </row>
    <row r="678" spans="1:2" x14ac:dyDescent="0.35">
      <c r="A678" s="8" t="s">
        <v>119</v>
      </c>
      <c r="B678" s="6">
        <v>27</v>
      </c>
    </row>
    <row r="679" spans="1:2" x14ac:dyDescent="0.35">
      <c r="A679" s="8" t="s">
        <v>3416</v>
      </c>
      <c r="B679" s="6">
        <v>45</v>
      </c>
    </row>
    <row r="680" spans="1:2" x14ac:dyDescent="0.35">
      <c r="A680" s="8" t="s">
        <v>1948</v>
      </c>
      <c r="B680" s="6">
        <v>23</v>
      </c>
    </row>
    <row r="681" spans="1:2" x14ac:dyDescent="0.35">
      <c r="A681" s="8" t="s">
        <v>3573</v>
      </c>
      <c r="B681" s="6">
        <v>45</v>
      </c>
    </row>
    <row r="682" spans="1:2" x14ac:dyDescent="0.35">
      <c r="A682" s="8" t="s">
        <v>368</v>
      </c>
      <c r="B682" s="6">
        <v>119</v>
      </c>
    </row>
    <row r="683" spans="1:2" x14ac:dyDescent="0.35">
      <c r="A683" s="8" t="s">
        <v>2067</v>
      </c>
      <c r="B683" s="6">
        <v>65</v>
      </c>
    </row>
    <row r="684" spans="1:2" x14ac:dyDescent="0.35">
      <c r="A684" s="8" t="s">
        <v>643</v>
      </c>
      <c r="B684" s="6">
        <v>2174</v>
      </c>
    </row>
    <row r="685" spans="1:2" x14ac:dyDescent="0.35">
      <c r="A685" s="8" t="s">
        <v>1928</v>
      </c>
      <c r="B685" s="6">
        <v>11</v>
      </c>
    </row>
    <row r="686" spans="1:2" x14ac:dyDescent="0.35">
      <c r="A686" s="8" t="s">
        <v>1938</v>
      </c>
      <c r="B686" s="6">
        <v>29</v>
      </c>
    </row>
    <row r="687" spans="1:2" x14ac:dyDescent="0.35">
      <c r="A687" s="8" t="s">
        <v>2097</v>
      </c>
      <c r="B687" s="6">
        <v>14</v>
      </c>
    </row>
    <row r="688" spans="1:2" x14ac:dyDescent="0.35">
      <c r="A688" s="8" t="s">
        <v>2101</v>
      </c>
      <c r="B688" s="6">
        <v>27</v>
      </c>
    </row>
    <row r="689" spans="1:2" x14ac:dyDescent="0.35">
      <c r="A689" s="8" t="s">
        <v>859</v>
      </c>
      <c r="B689" s="6">
        <v>76</v>
      </c>
    </row>
    <row r="690" spans="1:2" x14ac:dyDescent="0.35">
      <c r="A690" s="8" t="s">
        <v>1533</v>
      </c>
      <c r="B690" s="6">
        <v>294</v>
      </c>
    </row>
    <row r="691" spans="1:2" x14ac:dyDescent="0.35">
      <c r="A691" s="8" t="s">
        <v>3697</v>
      </c>
      <c r="B691" s="6">
        <v>18</v>
      </c>
    </row>
    <row r="692" spans="1:2" x14ac:dyDescent="0.35">
      <c r="A692" s="8" t="s">
        <v>2471</v>
      </c>
      <c r="B692" s="6">
        <v>36</v>
      </c>
    </row>
    <row r="693" spans="1:2" x14ac:dyDescent="0.35">
      <c r="A693" s="8" t="s">
        <v>287</v>
      </c>
      <c r="B693" s="6">
        <v>135</v>
      </c>
    </row>
    <row r="694" spans="1:2" x14ac:dyDescent="0.35">
      <c r="A694" s="8" t="s">
        <v>3479</v>
      </c>
      <c r="B694" s="6">
        <v>13</v>
      </c>
    </row>
    <row r="695" spans="1:2" x14ac:dyDescent="0.35">
      <c r="A695" s="8" t="s">
        <v>3819</v>
      </c>
      <c r="B695" s="6">
        <v>76</v>
      </c>
    </row>
    <row r="696" spans="1:2" x14ac:dyDescent="0.35">
      <c r="A696" s="8" t="s">
        <v>2274</v>
      </c>
      <c r="B696" s="6">
        <v>147</v>
      </c>
    </row>
    <row r="697" spans="1:2" x14ac:dyDescent="0.35">
      <c r="A697" s="8" t="s">
        <v>3580</v>
      </c>
      <c r="B697" s="6">
        <v>45</v>
      </c>
    </row>
    <row r="698" spans="1:2" x14ac:dyDescent="0.35">
      <c r="A698" s="8" t="s">
        <v>2088</v>
      </c>
      <c r="B698" s="6">
        <v>25</v>
      </c>
    </row>
    <row r="699" spans="1:2" x14ac:dyDescent="0.35">
      <c r="A699" s="8" t="s">
        <v>3290</v>
      </c>
      <c r="B699" s="6">
        <v>72</v>
      </c>
    </row>
    <row r="700" spans="1:2" x14ac:dyDescent="0.35">
      <c r="A700" s="8" t="s">
        <v>1610</v>
      </c>
      <c r="B700" s="6">
        <v>4</v>
      </c>
    </row>
    <row r="701" spans="1:2" x14ac:dyDescent="0.35">
      <c r="A701" s="8" t="s">
        <v>1845</v>
      </c>
      <c r="B701" s="6">
        <v>20</v>
      </c>
    </row>
    <row r="702" spans="1:2" x14ac:dyDescent="0.35">
      <c r="A702" s="8" t="s">
        <v>3226</v>
      </c>
      <c r="B702" s="6">
        <v>21</v>
      </c>
    </row>
    <row r="703" spans="1:2" x14ac:dyDescent="0.35">
      <c r="A703" s="8" t="s">
        <v>3298</v>
      </c>
      <c r="B703" s="6">
        <v>72</v>
      </c>
    </row>
    <row r="704" spans="1:2" x14ac:dyDescent="0.35">
      <c r="A704" s="8" t="s">
        <v>3748</v>
      </c>
      <c r="B704" s="6">
        <v>11</v>
      </c>
    </row>
    <row r="705" spans="1:2" x14ac:dyDescent="0.35">
      <c r="A705" s="8" t="s">
        <v>1664</v>
      </c>
      <c r="B705" s="6">
        <v>32</v>
      </c>
    </row>
    <row r="706" spans="1:2" x14ac:dyDescent="0.35">
      <c r="A706" s="8" t="s">
        <v>1389</v>
      </c>
      <c r="B706" s="6">
        <v>112</v>
      </c>
    </row>
    <row r="707" spans="1:2" x14ac:dyDescent="0.35">
      <c r="A707" s="8" t="s">
        <v>2608</v>
      </c>
      <c r="B707" s="6">
        <v>304</v>
      </c>
    </row>
    <row r="708" spans="1:2" x14ac:dyDescent="0.35">
      <c r="A708" s="8" t="s">
        <v>3541</v>
      </c>
      <c r="B708" s="6">
        <v>85</v>
      </c>
    </row>
    <row r="709" spans="1:2" x14ac:dyDescent="0.35">
      <c r="A709" s="8" t="s">
        <v>2277</v>
      </c>
      <c r="B709" s="6">
        <v>75</v>
      </c>
    </row>
    <row r="710" spans="1:2" x14ac:dyDescent="0.35">
      <c r="A710" s="8" t="s">
        <v>3152</v>
      </c>
      <c r="B710" s="6">
        <v>67</v>
      </c>
    </row>
    <row r="711" spans="1:2" x14ac:dyDescent="0.35">
      <c r="A711" s="8" t="s">
        <v>2665</v>
      </c>
      <c r="B711" s="6">
        <v>46</v>
      </c>
    </row>
    <row r="712" spans="1:2" x14ac:dyDescent="0.35">
      <c r="A712" s="8" t="s">
        <v>2991</v>
      </c>
      <c r="B712" s="6">
        <v>93</v>
      </c>
    </row>
    <row r="713" spans="1:2" x14ac:dyDescent="0.35">
      <c r="A713" s="8" t="s">
        <v>2</v>
      </c>
      <c r="B713" s="6">
        <v>182</v>
      </c>
    </row>
    <row r="714" spans="1:2" x14ac:dyDescent="0.35">
      <c r="A714" s="8" t="s">
        <v>3775</v>
      </c>
      <c r="B714" s="6">
        <v>36</v>
      </c>
    </row>
    <row r="715" spans="1:2" x14ac:dyDescent="0.35">
      <c r="A715" s="8" t="s">
        <v>1846</v>
      </c>
      <c r="B715" s="6">
        <v>19</v>
      </c>
    </row>
    <row r="716" spans="1:2" x14ac:dyDescent="0.35">
      <c r="A716" s="8" t="s">
        <v>1885</v>
      </c>
      <c r="B716" s="6">
        <v>26</v>
      </c>
    </row>
    <row r="717" spans="1:2" x14ac:dyDescent="0.35">
      <c r="A717" s="8" t="s">
        <v>1822</v>
      </c>
      <c r="B717" s="6">
        <v>57</v>
      </c>
    </row>
    <row r="718" spans="1:2" x14ac:dyDescent="0.35">
      <c r="A718" s="8" t="s">
        <v>3180</v>
      </c>
      <c r="B718" s="6">
        <v>45</v>
      </c>
    </row>
    <row r="719" spans="1:2" x14ac:dyDescent="0.35">
      <c r="A719" s="8" t="s">
        <v>110</v>
      </c>
      <c r="B719" s="6">
        <v>47</v>
      </c>
    </row>
    <row r="720" spans="1:2" x14ac:dyDescent="0.35">
      <c r="A720" s="8" t="s">
        <v>60</v>
      </c>
      <c r="B720" s="6">
        <v>75</v>
      </c>
    </row>
    <row r="721" spans="1:2" x14ac:dyDescent="0.35">
      <c r="A721" s="8" t="s">
        <v>741</v>
      </c>
      <c r="B721" s="6">
        <v>19</v>
      </c>
    </row>
    <row r="722" spans="1:2" x14ac:dyDescent="0.35">
      <c r="A722" s="8" t="s">
        <v>412</v>
      </c>
      <c r="B722" s="6">
        <v>241</v>
      </c>
    </row>
    <row r="723" spans="1:2" x14ac:dyDescent="0.35">
      <c r="A723" s="8" t="s">
        <v>3277</v>
      </c>
      <c r="B723" s="6">
        <v>100</v>
      </c>
    </row>
    <row r="724" spans="1:2" x14ac:dyDescent="0.35">
      <c r="A724" s="8" t="s">
        <v>2267</v>
      </c>
      <c r="B724" s="6">
        <v>194</v>
      </c>
    </row>
    <row r="725" spans="1:2" x14ac:dyDescent="0.35">
      <c r="A725" s="8" t="s">
        <v>849</v>
      </c>
      <c r="B725" s="6">
        <v>16</v>
      </c>
    </row>
    <row r="726" spans="1:2" x14ac:dyDescent="0.35">
      <c r="A726" s="8" t="s">
        <v>3588</v>
      </c>
      <c r="B726" s="6">
        <v>62</v>
      </c>
    </row>
    <row r="727" spans="1:2" x14ac:dyDescent="0.35">
      <c r="A727" s="8" t="s">
        <v>3385</v>
      </c>
      <c r="B727" s="6">
        <v>41</v>
      </c>
    </row>
    <row r="728" spans="1:2" x14ac:dyDescent="0.35">
      <c r="A728" s="8" t="s">
        <v>807</v>
      </c>
      <c r="B728" s="6">
        <v>71</v>
      </c>
    </row>
    <row r="729" spans="1:2" x14ac:dyDescent="0.35">
      <c r="A729" s="8" t="s">
        <v>1631</v>
      </c>
      <c r="B729" s="6">
        <v>126</v>
      </c>
    </row>
    <row r="730" spans="1:2" x14ac:dyDescent="0.35">
      <c r="A730" s="8" t="s">
        <v>3674</v>
      </c>
      <c r="B730" s="6">
        <v>199</v>
      </c>
    </row>
    <row r="731" spans="1:2" x14ac:dyDescent="0.35">
      <c r="A731" s="8" t="s">
        <v>3556</v>
      </c>
      <c r="B731" s="6">
        <v>558</v>
      </c>
    </row>
    <row r="732" spans="1:2" x14ac:dyDescent="0.35">
      <c r="A732" s="8" t="s">
        <v>2715</v>
      </c>
      <c r="B732" s="6">
        <v>551</v>
      </c>
    </row>
    <row r="733" spans="1:2" x14ac:dyDescent="0.35">
      <c r="A733" s="8" t="s">
        <v>253</v>
      </c>
      <c r="B733" s="6">
        <v>108</v>
      </c>
    </row>
    <row r="734" spans="1:2" x14ac:dyDescent="0.35">
      <c r="A734" s="8" t="s">
        <v>2795</v>
      </c>
      <c r="B734" s="6">
        <v>20</v>
      </c>
    </row>
    <row r="735" spans="1:2" x14ac:dyDescent="0.35">
      <c r="A735" s="8" t="s">
        <v>318</v>
      </c>
      <c r="B735" s="6">
        <v>316</v>
      </c>
    </row>
    <row r="736" spans="1:2" x14ac:dyDescent="0.35">
      <c r="A736" s="8" t="s">
        <v>1192</v>
      </c>
      <c r="B736" s="6">
        <v>33</v>
      </c>
    </row>
    <row r="737" spans="1:2" x14ac:dyDescent="0.35">
      <c r="A737" s="8" t="s">
        <v>106</v>
      </c>
      <c r="B737" s="6">
        <v>10</v>
      </c>
    </row>
    <row r="738" spans="1:2" x14ac:dyDescent="0.35">
      <c r="A738" s="8" t="s">
        <v>3279</v>
      </c>
      <c r="B738" s="6">
        <v>63</v>
      </c>
    </row>
    <row r="739" spans="1:2" x14ac:dyDescent="0.35">
      <c r="A739" s="8" t="s">
        <v>3223</v>
      </c>
      <c r="B739" s="6">
        <v>74</v>
      </c>
    </row>
    <row r="740" spans="1:2" x14ac:dyDescent="0.35">
      <c r="A740" s="8" t="s">
        <v>3382</v>
      </c>
      <c r="B740" s="6">
        <v>30</v>
      </c>
    </row>
    <row r="741" spans="1:2" x14ac:dyDescent="0.35">
      <c r="A741" s="8" t="s">
        <v>3487</v>
      </c>
      <c r="B741" s="6">
        <v>29</v>
      </c>
    </row>
    <row r="742" spans="1:2" x14ac:dyDescent="0.35">
      <c r="A742" s="8" t="s">
        <v>97</v>
      </c>
      <c r="B742" s="6">
        <v>21</v>
      </c>
    </row>
    <row r="743" spans="1:2" x14ac:dyDescent="0.35">
      <c r="A743" s="8" t="s">
        <v>1665</v>
      </c>
      <c r="B743" s="6">
        <v>89</v>
      </c>
    </row>
    <row r="744" spans="1:2" x14ac:dyDescent="0.35">
      <c r="A744" s="8" t="s">
        <v>308</v>
      </c>
      <c r="B744" s="6">
        <v>576</v>
      </c>
    </row>
    <row r="745" spans="1:2" x14ac:dyDescent="0.35">
      <c r="A745" s="8" t="s">
        <v>1942</v>
      </c>
      <c r="B745" s="6">
        <v>4883</v>
      </c>
    </row>
    <row r="746" spans="1:2" x14ac:dyDescent="0.35">
      <c r="A746" s="8" t="s">
        <v>1937</v>
      </c>
      <c r="B746" s="6">
        <v>145</v>
      </c>
    </row>
    <row r="747" spans="1:2" x14ac:dyDescent="0.35">
      <c r="A747" s="8" t="s">
        <v>2461</v>
      </c>
      <c r="B747" s="6">
        <v>68</v>
      </c>
    </row>
    <row r="748" spans="1:2" x14ac:dyDescent="0.35">
      <c r="A748" s="8" t="s">
        <v>2962</v>
      </c>
      <c r="B748" s="6">
        <v>20</v>
      </c>
    </row>
    <row r="749" spans="1:2" x14ac:dyDescent="0.35">
      <c r="A749" s="8" t="s">
        <v>2255</v>
      </c>
      <c r="B749" s="6">
        <v>197</v>
      </c>
    </row>
    <row r="750" spans="1:2" x14ac:dyDescent="0.35">
      <c r="A750" s="8" t="s">
        <v>3568</v>
      </c>
      <c r="B750" s="6">
        <v>41</v>
      </c>
    </row>
    <row r="751" spans="1:2" x14ac:dyDescent="0.35">
      <c r="A751" s="8" t="s">
        <v>400</v>
      </c>
      <c r="B751" s="6">
        <v>95</v>
      </c>
    </row>
    <row r="752" spans="1:2" x14ac:dyDescent="0.35">
      <c r="A752" s="8" t="s">
        <v>283</v>
      </c>
      <c r="B752" s="6">
        <v>179</v>
      </c>
    </row>
    <row r="753" spans="1:2" x14ac:dyDescent="0.35">
      <c r="A753" s="8" t="s">
        <v>3280</v>
      </c>
      <c r="B753" s="6">
        <v>30</v>
      </c>
    </row>
    <row r="754" spans="1:2" x14ac:dyDescent="0.35">
      <c r="A754" s="8" t="s">
        <v>1404</v>
      </c>
      <c r="B754" s="6">
        <v>66</v>
      </c>
    </row>
    <row r="755" spans="1:2" x14ac:dyDescent="0.35">
      <c r="A755" s="8" t="s">
        <v>3283</v>
      </c>
      <c r="B755" s="6">
        <v>47</v>
      </c>
    </row>
    <row r="756" spans="1:2" x14ac:dyDescent="0.35">
      <c r="A756" s="8" t="s">
        <v>2556</v>
      </c>
      <c r="B756" s="6">
        <v>34</v>
      </c>
    </row>
    <row r="757" spans="1:2" x14ac:dyDescent="0.35">
      <c r="A757" s="8" t="s">
        <v>3029</v>
      </c>
      <c r="B757" s="6">
        <v>348</v>
      </c>
    </row>
    <row r="758" spans="1:2" x14ac:dyDescent="0.35">
      <c r="A758" s="8" t="s">
        <v>3439</v>
      </c>
      <c r="B758" s="6">
        <v>153</v>
      </c>
    </row>
    <row r="759" spans="1:2" x14ac:dyDescent="0.35">
      <c r="A759" s="8" t="s">
        <v>3543</v>
      </c>
      <c r="B759" s="6">
        <v>24</v>
      </c>
    </row>
    <row r="760" spans="1:2" x14ac:dyDescent="0.35">
      <c r="A760" s="8" t="s">
        <v>3030</v>
      </c>
      <c r="B760" s="6">
        <v>41</v>
      </c>
    </row>
    <row r="761" spans="1:2" x14ac:dyDescent="0.35">
      <c r="A761" s="8" t="s">
        <v>3361</v>
      </c>
      <c r="B761" s="6">
        <v>20</v>
      </c>
    </row>
    <row r="762" spans="1:2" x14ac:dyDescent="0.35">
      <c r="A762" s="8" t="s">
        <v>242</v>
      </c>
      <c r="B762" s="6">
        <v>137</v>
      </c>
    </row>
    <row r="763" spans="1:2" x14ac:dyDescent="0.35">
      <c r="A763" s="8" t="s">
        <v>2664</v>
      </c>
      <c r="B763" s="6">
        <v>104</v>
      </c>
    </row>
    <row r="764" spans="1:2" x14ac:dyDescent="0.35">
      <c r="A764" s="8" t="s">
        <v>1834</v>
      </c>
      <c r="B764" s="6">
        <v>25</v>
      </c>
    </row>
    <row r="765" spans="1:2" x14ac:dyDescent="0.35">
      <c r="A765" s="8" t="s">
        <v>2330</v>
      </c>
      <c r="B765" s="6">
        <v>125</v>
      </c>
    </row>
    <row r="766" spans="1:2" x14ac:dyDescent="0.35">
      <c r="A766" s="8" t="s">
        <v>1398</v>
      </c>
      <c r="B766" s="6">
        <v>158</v>
      </c>
    </row>
    <row r="767" spans="1:2" x14ac:dyDescent="0.35">
      <c r="A767" s="8" t="s">
        <v>2297</v>
      </c>
      <c r="B767" s="6">
        <v>145</v>
      </c>
    </row>
    <row r="768" spans="1:2" x14ac:dyDescent="0.35">
      <c r="A768" s="8" t="s">
        <v>3418</v>
      </c>
      <c r="B768" s="6">
        <v>46</v>
      </c>
    </row>
    <row r="769" spans="1:2" x14ac:dyDescent="0.35">
      <c r="A769" s="8" t="s">
        <v>2306</v>
      </c>
      <c r="B769" s="6">
        <v>167</v>
      </c>
    </row>
    <row r="770" spans="1:2" x14ac:dyDescent="0.35">
      <c r="A770" s="8" t="s">
        <v>3784</v>
      </c>
      <c r="B770" s="6">
        <v>10</v>
      </c>
    </row>
    <row r="771" spans="1:2" x14ac:dyDescent="0.35">
      <c r="A771" s="8" t="s">
        <v>2798</v>
      </c>
      <c r="B771" s="6">
        <v>139</v>
      </c>
    </row>
    <row r="772" spans="1:2" x14ac:dyDescent="0.35">
      <c r="A772" s="8" t="s">
        <v>244</v>
      </c>
      <c r="B772" s="6">
        <v>202</v>
      </c>
    </row>
    <row r="773" spans="1:2" x14ac:dyDescent="0.35">
      <c r="A773" s="8" t="s">
        <v>408</v>
      </c>
      <c r="B773" s="6">
        <v>22</v>
      </c>
    </row>
    <row r="774" spans="1:2" x14ac:dyDescent="0.35">
      <c r="A774" s="8" t="s">
        <v>3228</v>
      </c>
      <c r="B774" s="6">
        <v>37</v>
      </c>
    </row>
    <row r="775" spans="1:2" x14ac:dyDescent="0.35">
      <c r="A775" s="8" t="s">
        <v>2121</v>
      </c>
      <c r="B775" s="6">
        <v>69</v>
      </c>
    </row>
    <row r="776" spans="1:2" x14ac:dyDescent="0.35">
      <c r="A776" s="8" t="s">
        <v>1960</v>
      </c>
      <c r="B776" s="6">
        <v>424</v>
      </c>
    </row>
    <row r="777" spans="1:2" x14ac:dyDescent="0.35">
      <c r="A777" s="8" t="s">
        <v>1525</v>
      </c>
      <c r="B777" s="6">
        <v>28</v>
      </c>
    </row>
    <row r="778" spans="1:2" x14ac:dyDescent="0.35">
      <c r="A778" s="8" t="s">
        <v>3593</v>
      </c>
      <c r="B778" s="6">
        <v>36</v>
      </c>
    </row>
    <row r="779" spans="1:2" x14ac:dyDescent="0.35">
      <c r="A779" s="8" t="s">
        <v>3763</v>
      </c>
      <c r="B779" s="6">
        <v>96</v>
      </c>
    </row>
    <row r="780" spans="1:2" x14ac:dyDescent="0.35">
      <c r="A780" s="8" t="s">
        <v>3257</v>
      </c>
      <c r="B780" s="6">
        <v>41</v>
      </c>
    </row>
    <row r="781" spans="1:2" x14ac:dyDescent="0.35">
      <c r="A781" s="8" t="s">
        <v>67</v>
      </c>
      <c r="B781" s="6">
        <v>57</v>
      </c>
    </row>
    <row r="782" spans="1:2" x14ac:dyDescent="0.35">
      <c r="A782" s="8" t="s">
        <v>1295</v>
      </c>
      <c r="B782" s="6">
        <v>22</v>
      </c>
    </row>
    <row r="783" spans="1:2" x14ac:dyDescent="0.35">
      <c r="A783" s="8" t="s">
        <v>2995</v>
      </c>
      <c r="B783" s="6">
        <v>249</v>
      </c>
    </row>
    <row r="784" spans="1:2" x14ac:dyDescent="0.35">
      <c r="A784" s="8" t="s">
        <v>2473</v>
      </c>
      <c r="B784" s="6">
        <v>104</v>
      </c>
    </row>
    <row r="785" spans="1:2" x14ac:dyDescent="0.35">
      <c r="A785" s="8" t="s">
        <v>1303</v>
      </c>
      <c r="B785" s="6">
        <v>50</v>
      </c>
    </row>
    <row r="786" spans="1:2" x14ac:dyDescent="0.35">
      <c r="A786" s="8" t="s">
        <v>3373</v>
      </c>
      <c r="B786" s="6">
        <v>52</v>
      </c>
    </row>
    <row r="787" spans="1:2" x14ac:dyDescent="0.35">
      <c r="A787" s="8" t="s">
        <v>2463</v>
      </c>
      <c r="B787" s="6">
        <v>115</v>
      </c>
    </row>
    <row r="788" spans="1:2" x14ac:dyDescent="0.35">
      <c r="A788" s="8" t="s">
        <v>3780</v>
      </c>
      <c r="B788" s="6">
        <v>24</v>
      </c>
    </row>
    <row r="789" spans="1:2" x14ac:dyDescent="0.35">
      <c r="A789" s="8" t="s">
        <v>1260</v>
      </c>
      <c r="B789" s="6">
        <v>96</v>
      </c>
    </row>
    <row r="790" spans="1:2" x14ac:dyDescent="0.35">
      <c r="A790" s="8" t="s">
        <v>2300</v>
      </c>
      <c r="B790" s="6">
        <v>14</v>
      </c>
    </row>
    <row r="791" spans="1:2" x14ac:dyDescent="0.35">
      <c r="A791" s="8" t="s">
        <v>817</v>
      </c>
      <c r="B791" s="6">
        <v>205</v>
      </c>
    </row>
    <row r="792" spans="1:2" x14ac:dyDescent="0.35">
      <c r="A792" s="8" t="s">
        <v>3284</v>
      </c>
      <c r="B792" s="6">
        <v>15</v>
      </c>
    </row>
    <row r="793" spans="1:2" x14ac:dyDescent="0.35">
      <c r="A793" s="8" t="s">
        <v>642</v>
      </c>
      <c r="B793" s="6">
        <v>315</v>
      </c>
    </row>
    <row r="794" spans="1:2" x14ac:dyDescent="0.35">
      <c r="A794" s="8" t="s">
        <v>2209</v>
      </c>
      <c r="B794" s="6">
        <v>24</v>
      </c>
    </row>
    <row r="795" spans="1:2" x14ac:dyDescent="0.35">
      <c r="A795" s="8" t="s">
        <v>2553</v>
      </c>
      <c r="B795" s="6">
        <v>60</v>
      </c>
    </row>
    <row r="796" spans="1:2" x14ac:dyDescent="0.35">
      <c r="A796" s="8" t="s">
        <v>3002</v>
      </c>
      <c r="B796" s="6">
        <v>104</v>
      </c>
    </row>
    <row r="797" spans="1:2" x14ac:dyDescent="0.35">
      <c r="A797" s="8" t="s">
        <v>92</v>
      </c>
      <c r="B797" s="6">
        <v>16</v>
      </c>
    </row>
    <row r="798" spans="1:2" x14ac:dyDescent="0.35">
      <c r="A798" s="8" t="s">
        <v>1940</v>
      </c>
      <c r="B798" s="6">
        <v>96</v>
      </c>
    </row>
    <row r="799" spans="1:2" x14ac:dyDescent="0.35">
      <c r="A799" s="8" t="s">
        <v>1830</v>
      </c>
      <c r="B799" s="6">
        <v>33</v>
      </c>
    </row>
    <row r="800" spans="1:2" x14ac:dyDescent="0.35">
      <c r="A800" s="8" t="s">
        <v>3822</v>
      </c>
      <c r="B800" s="6">
        <v>49</v>
      </c>
    </row>
    <row r="801" spans="1:2" x14ac:dyDescent="0.35">
      <c r="A801" s="8" t="s">
        <v>1671</v>
      </c>
      <c r="B801" s="6">
        <v>23</v>
      </c>
    </row>
    <row r="802" spans="1:2" x14ac:dyDescent="0.35">
      <c r="A802" s="8" t="s">
        <v>746</v>
      </c>
      <c r="B802" s="6">
        <v>74</v>
      </c>
    </row>
    <row r="803" spans="1:2" x14ac:dyDescent="0.35">
      <c r="A803" s="8" t="s">
        <v>1924</v>
      </c>
      <c r="B803" s="6">
        <v>13</v>
      </c>
    </row>
    <row r="804" spans="1:2" x14ac:dyDescent="0.35">
      <c r="A804" s="8" t="s">
        <v>1895</v>
      </c>
      <c r="B804" s="6">
        <v>20</v>
      </c>
    </row>
    <row r="805" spans="1:2" x14ac:dyDescent="0.35">
      <c r="A805" s="8" t="s">
        <v>2486</v>
      </c>
      <c r="B805" s="6">
        <v>30</v>
      </c>
    </row>
    <row r="806" spans="1:2" x14ac:dyDescent="0.35">
      <c r="A806" s="8" t="s">
        <v>2164</v>
      </c>
      <c r="B806" s="6">
        <v>44</v>
      </c>
    </row>
    <row r="807" spans="1:2" x14ac:dyDescent="0.35">
      <c r="A807" s="8" t="s">
        <v>1384</v>
      </c>
      <c r="B807" s="6">
        <v>93</v>
      </c>
    </row>
    <row r="808" spans="1:2" x14ac:dyDescent="0.35">
      <c r="A808" s="8" t="s">
        <v>1278</v>
      </c>
      <c r="B808" s="6">
        <v>413</v>
      </c>
    </row>
    <row r="809" spans="1:2" x14ac:dyDescent="0.35">
      <c r="A809" s="8" t="s">
        <v>815</v>
      </c>
      <c r="B809" s="6">
        <v>28</v>
      </c>
    </row>
    <row r="810" spans="1:2" x14ac:dyDescent="0.35">
      <c r="A810" s="8" t="s">
        <v>3027</v>
      </c>
      <c r="B810" s="6">
        <v>320</v>
      </c>
    </row>
    <row r="811" spans="1:2" x14ac:dyDescent="0.35">
      <c r="A811" s="8" t="s">
        <v>3037</v>
      </c>
      <c r="B811" s="6">
        <v>32</v>
      </c>
    </row>
    <row r="812" spans="1:2" x14ac:dyDescent="0.35">
      <c r="A812" s="8" t="s">
        <v>1246</v>
      </c>
      <c r="B812" s="6">
        <v>17</v>
      </c>
    </row>
    <row r="813" spans="1:2" x14ac:dyDescent="0.35">
      <c r="A813" s="8" t="s">
        <v>3289</v>
      </c>
      <c r="B813" s="6">
        <v>25</v>
      </c>
    </row>
    <row r="814" spans="1:2" x14ac:dyDescent="0.35">
      <c r="A814" s="8" t="s">
        <v>1840</v>
      </c>
      <c r="B814" s="6">
        <v>45</v>
      </c>
    </row>
    <row r="815" spans="1:2" x14ac:dyDescent="0.35">
      <c r="A815" s="8" t="s">
        <v>1829</v>
      </c>
      <c r="B815" s="6">
        <v>48</v>
      </c>
    </row>
    <row r="816" spans="1:2" x14ac:dyDescent="0.35">
      <c r="A816" s="8" t="s">
        <v>789</v>
      </c>
      <c r="B816" s="6">
        <v>34</v>
      </c>
    </row>
    <row r="817" spans="1:2" x14ac:dyDescent="0.35">
      <c r="A817" s="8" t="s">
        <v>2790</v>
      </c>
      <c r="B817" s="6">
        <v>66</v>
      </c>
    </row>
    <row r="818" spans="1:2" x14ac:dyDescent="0.35">
      <c r="A818" s="8" t="s">
        <v>811</v>
      </c>
      <c r="B818" s="6">
        <v>27</v>
      </c>
    </row>
    <row r="819" spans="1:2" x14ac:dyDescent="0.35">
      <c r="A819" s="8" t="s">
        <v>2635</v>
      </c>
      <c r="B819" s="6">
        <v>84</v>
      </c>
    </row>
    <row r="820" spans="1:2" x14ac:dyDescent="0.35">
      <c r="A820" s="8" t="s">
        <v>1831</v>
      </c>
      <c r="B820" s="6">
        <v>226</v>
      </c>
    </row>
    <row r="821" spans="1:2" x14ac:dyDescent="0.35">
      <c r="A821" s="8" t="s">
        <v>3255</v>
      </c>
      <c r="B821" s="6">
        <v>18</v>
      </c>
    </row>
    <row r="822" spans="1:2" x14ac:dyDescent="0.35">
      <c r="A822" s="8" t="s">
        <v>2785</v>
      </c>
      <c r="B822" s="6">
        <v>142</v>
      </c>
    </row>
    <row r="823" spans="1:2" x14ac:dyDescent="0.35">
      <c r="A823" s="8" t="s">
        <v>2073</v>
      </c>
      <c r="B823" s="6">
        <v>350</v>
      </c>
    </row>
    <row r="824" spans="1:2" x14ac:dyDescent="0.35">
      <c r="A824" s="8" t="s">
        <v>1896</v>
      </c>
      <c r="B824" s="6">
        <v>47</v>
      </c>
    </row>
    <row r="825" spans="1:2" x14ac:dyDescent="0.35">
      <c r="A825" s="8" t="s">
        <v>2604</v>
      </c>
      <c r="B825" s="6">
        <v>321</v>
      </c>
    </row>
    <row r="826" spans="1:2" x14ac:dyDescent="0.35">
      <c r="A826" s="8" t="s">
        <v>2262</v>
      </c>
      <c r="B826" s="6">
        <v>210</v>
      </c>
    </row>
    <row r="827" spans="1:2" x14ac:dyDescent="0.35">
      <c r="A827" s="8" t="s">
        <v>1270</v>
      </c>
      <c r="B827" s="6">
        <v>206</v>
      </c>
    </row>
    <row r="828" spans="1:2" x14ac:dyDescent="0.35">
      <c r="A828" s="8" t="s">
        <v>825</v>
      </c>
      <c r="B828" s="6">
        <v>54</v>
      </c>
    </row>
    <row r="829" spans="1:2" x14ac:dyDescent="0.35">
      <c r="A829" s="8" t="s">
        <v>2813</v>
      </c>
      <c r="B829" s="6">
        <v>96</v>
      </c>
    </row>
    <row r="830" spans="1:2" x14ac:dyDescent="0.35">
      <c r="A830" s="8" t="s">
        <v>1512</v>
      </c>
      <c r="B830" s="6">
        <v>206</v>
      </c>
    </row>
    <row r="831" spans="1:2" x14ac:dyDescent="0.35">
      <c r="A831" s="8" t="s">
        <v>1673</v>
      </c>
      <c r="B831" s="6">
        <v>49</v>
      </c>
    </row>
    <row r="832" spans="1:2" x14ac:dyDescent="0.35">
      <c r="A832" s="8" t="s">
        <v>2986</v>
      </c>
      <c r="B832" s="6">
        <v>56</v>
      </c>
    </row>
    <row r="833" spans="1:2" x14ac:dyDescent="0.35">
      <c r="A833" s="8" t="s">
        <v>3612</v>
      </c>
      <c r="B833" s="6">
        <v>20</v>
      </c>
    </row>
    <row r="834" spans="1:2" x14ac:dyDescent="0.35">
      <c r="A834" s="8" t="s">
        <v>2602</v>
      </c>
      <c r="B834" s="6">
        <v>489</v>
      </c>
    </row>
    <row r="835" spans="1:2" x14ac:dyDescent="0.35">
      <c r="A835" s="8" t="s">
        <v>2607</v>
      </c>
      <c r="B835" s="6">
        <v>398</v>
      </c>
    </row>
    <row r="836" spans="1:2" x14ac:dyDescent="0.35">
      <c r="A836" s="8" t="s">
        <v>1941</v>
      </c>
      <c r="B836" s="6">
        <v>31</v>
      </c>
    </row>
    <row r="837" spans="1:2" x14ac:dyDescent="0.35">
      <c r="A837" s="8" t="s">
        <v>371</v>
      </c>
      <c r="B837" s="6">
        <v>43</v>
      </c>
    </row>
    <row r="838" spans="1:2" x14ac:dyDescent="0.35">
      <c r="A838" s="8" t="s">
        <v>1507</v>
      </c>
      <c r="B838" s="6">
        <v>43</v>
      </c>
    </row>
    <row r="839" spans="1:2" x14ac:dyDescent="0.35">
      <c r="A839" s="8" t="s">
        <v>2173</v>
      </c>
      <c r="B839" s="6">
        <v>13</v>
      </c>
    </row>
    <row r="840" spans="1:2" x14ac:dyDescent="0.35">
      <c r="A840" s="8" t="s">
        <v>3425</v>
      </c>
      <c r="B840" s="6">
        <v>87</v>
      </c>
    </row>
    <row r="841" spans="1:2" x14ac:dyDescent="0.35">
      <c r="A841" s="8" t="s">
        <v>2533</v>
      </c>
      <c r="B841" s="6">
        <v>136</v>
      </c>
    </row>
    <row r="842" spans="1:2" x14ac:dyDescent="0.35">
      <c r="A842" s="8" t="s">
        <v>1858</v>
      </c>
      <c r="B842" s="6">
        <v>22</v>
      </c>
    </row>
    <row r="843" spans="1:2" x14ac:dyDescent="0.35">
      <c r="A843" s="8" t="s">
        <v>3577</v>
      </c>
      <c r="B843" s="6">
        <v>37</v>
      </c>
    </row>
    <row r="844" spans="1:2" x14ac:dyDescent="0.35">
      <c r="A844" s="8" t="s">
        <v>3833</v>
      </c>
      <c r="B844" s="6">
        <v>14</v>
      </c>
    </row>
    <row r="845" spans="1:2" x14ac:dyDescent="0.35">
      <c r="A845" s="8" t="s">
        <v>3186</v>
      </c>
      <c r="B845" s="6">
        <v>70</v>
      </c>
    </row>
    <row r="846" spans="1:2" x14ac:dyDescent="0.35">
      <c r="A846" s="8" t="s">
        <v>3248</v>
      </c>
      <c r="B846" s="6">
        <v>200</v>
      </c>
    </row>
    <row r="847" spans="1:2" x14ac:dyDescent="0.35">
      <c r="A847" s="8" t="s">
        <v>3647</v>
      </c>
      <c r="B847" s="6">
        <v>8</v>
      </c>
    </row>
    <row r="848" spans="1:2" x14ac:dyDescent="0.35">
      <c r="A848" s="8" t="s">
        <v>3232</v>
      </c>
      <c r="B848" s="6">
        <v>26</v>
      </c>
    </row>
    <row r="849" spans="1:2" x14ac:dyDescent="0.35">
      <c r="A849" s="8" t="s">
        <v>3042</v>
      </c>
      <c r="B849" s="6">
        <v>37</v>
      </c>
    </row>
    <row r="850" spans="1:2" x14ac:dyDescent="0.35">
      <c r="A850" s="8" t="s">
        <v>1849</v>
      </c>
      <c r="B850" s="6">
        <v>24</v>
      </c>
    </row>
    <row r="851" spans="1:2" x14ac:dyDescent="0.35">
      <c r="A851" s="8" t="s">
        <v>2558</v>
      </c>
      <c r="B851" s="6">
        <v>18</v>
      </c>
    </row>
    <row r="852" spans="1:2" x14ac:dyDescent="0.35">
      <c r="A852" s="8" t="s">
        <v>2079</v>
      </c>
      <c r="B852" s="6">
        <v>48</v>
      </c>
    </row>
    <row r="853" spans="1:2" x14ac:dyDescent="0.35">
      <c r="A853" s="8" t="s">
        <v>1351</v>
      </c>
      <c r="B853" s="6">
        <v>78</v>
      </c>
    </row>
    <row r="854" spans="1:2" x14ac:dyDescent="0.35">
      <c r="A854" s="8" t="s">
        <v>1368</v>
      </c>
      <c r="B854" s="6">
        <v>90</v>
      </c>
    </row>
    <row r="855" spans="1:2" x14ac:dyDescent="0.35">
      <c r="A855" s="8" t="s">
        <v>2710</v>
      </c>
      <c r="B855" s="6">
        <v>1088</v>
      </c>
    </row>
    <row r="856" spans="1:2" x14ac:dyDescent="0.35">
      <c r="A856" s="8" t="s">
        <v>259</v>
      </c>
      <c r="B856" s="6">
        <v>688</v>
      </c>
    </row>
    <row r="857" spans="1:2" x14ac:dyDescent="0.35">
      <c r="A857" s="8" t="s">
        <v>3560</v>
      </c>
      <c r="B857" s="6">
        <v>54</v>
      </c>
    </row>
    <row r="858" spans="1:2" x14ac:dyDescent="0.35">
      <c r="A858" s="8" t="s">
        <v>3723</v>
      </c>
      <c r="B858" s="6">
        <v>46</v>
      </c>
    </row>
    <row r="859" spans="1:2" x14ac:dyDescent="0.35">
      <c r="A859" s="8" t="s">
        <v>2051</v>
      </c>
      <c r="B859" s="6">
        <v>170</v>
      </c>
    </row>
    <row r="860" spans="1:2" x14ac:dyDescent="0.35">
      <c r="A860" s="8" t="s">
        <v>3525</v>
      </c>
      <c r="B860" s="6">
        <v>34</v>
      </c>
    </row>
    <row r="861" spans="1:2" x14ac:dyDescent="0.35">
      <c r="A861" s="8" t="s">
        <v>19</v>
      </c>
      <c r="B861" s="6">
        <v>36</v>
      </c>
    </row>
    <row r="862" spans="1:2" x14ac:dyDescent="0.35">
      <c r="A862" s="8" t="s">
        <v>2218</v>
      </c>
      <c r="B862" s="6">
        <v>9</v>
      </c>
    </row>
    <row r="863" spans="1:2" x14ac:dyDescent="0.35">
      <c r="A863" s="8" t="s">
        <v>1842</v>
      </c>
      <c r="B863" s="6">
        <v>40</v>
      </c>
    </row>
    <row r="864" spans="1:2" x14ac:dyDescent="0.35">
      <c r="A864" s="8" t="s">
        <v>2017</v>
      </c>
      <c r="B864" s="6">
        <v>479</v>
      </c>
    </row>
    <row r="865" spans="1:2" x14ac:dyDescent="0.35">
      <c r="A865" s="8" t="s">
        <v>3415</v>
      </c>
      <c r="B865" s="6">
        <v>30</v>
      </c>
    </row>
    <row r="866" spans="1:2" x14ac:dyDescent="0.35">
      <c r="A866" s="8" t="s">
        <v>3304</v>
      </c>
      <c r="B866" s="6">
        <v>175</v>
      </c>
    </row>
    <row r="867" spans="1:2" x14ac:dyDescent="0.35">
      <c r="A867" s="8" t="s">
        <v>1291</v>
      </c>
      <c r="B867" s="6">
        <v>86</v>
      </c>
    </row>
    <row r="868" spans="1:2" x14ac:dyDescent="0.35">
      <c r="A868" s="8" t="s">
        <v>3179</v>
      </c>
      <c r="B868" s="6">
        <v>62</v>
      </c>
    </row>
    <row r="869" spans="1:2" x14ac:dyDescent="0.35">
      <c r="A869" s="8" t="s">
        <v>3778</v>
      </c>
      <c r="B869" s="6">
        <v>52</v>
      </c>
    </row>
    <row r="870" spans="1:2" x14ac:dyDescent="0.35">
      <c r="A870" s="8" t="s">
        <v>1762</v>
      </c>
      <c r="B870" s="6">
        <v>3</v>
      </c>
    </row>
    <row r="871" spans="1:2" x14ac:dyDescent="0.35">
      <c r="A871" s="8" t="s">
        <v>2318</v>
      </c>
      <c r="B871" s="6">
        <v>22</v>
      </c>
    </row>
    <row r="872" spans="1:2" x14ac:dyDescent="0.35">
      <c r="A872" s="8" t="s">
        <v>98</v>
      </c>
      <c r="B872" s="6">
        <v>34</v>
      </c>
    </row>
    <row r="873" spans="1:2" x14ac:dyDescent="0.35">
      <c r="A873" s="8" t="s">
        <v>1214</v>
      </c>
      <c r="B873" s="6">
        <v>108</v>
      </c>
    </row>
    <row r="874" spans="1:2" x14ac:dyDescent="0.35">
      <c r="A874" s="8" t="s">
        <v>3387</v>
      </c>
      <c r="B874" s="6">
        <v>45</v>
      </c>
    </row>
    <row r="875" spans="1:2" x14ac:dyDescent="0.35">
      <c r="A875" s="8" t="s">
        <v>2219</v>
      </c>
      <c r="B875" s="6">
        <v>76</v>
      </c>
    </row>
    <row r="876" spans="1:2" x14ac:dyDescent="0.35">
      <c r="A876" s="8" t="s">
        <v>1466</v>
      </c>
      <c r="B876" s="6">
        <v>2602</v>
      </c>
    </row>
    <row r="877" spans="1:2" x14ac:dyDescent="0.35">
      <c r="A877" s="8" t="s">
        <v>3660</v>
      </c>
      <c r="B877" s="6">
        <v>9</v>
      </c>
    </row>
    <row r="878" spans="1:2" x14ac:dyDescent="0.35">
      <c r="A878" s="8" t="s">
        <v>105</v>
      </c>
      <c r="B878" s="6">
        <v>49</v>
      </c>
    </row>
    <row r="879" spans="1:2" x14ac:dyDescent="0.35">
      <c r="A879" s="8" t="s">
        <v>35</v>
      </c>
      <c r="B879" s="6">
        <v>64</v>
      </c>
    </row>
    <row r="880" spans="1:2" x14ac:dyDescent="0.35">
      <c r="A880" s="8" t="s">
        <v>2965</v>
      </c>
      <c r="B880" s="6">
        <v>39</v>
      </c>
    </row>
    <row r="881" spans="1:2" x14ac:dyDescent="0.35">
      <c r="A881" s="8" t="s">
        <v>3555</v>
      </c>
      <c r="B881" s="6">
        <v>20</v>
      </c>
    </row>
    <row r="882" spans="1:2" x14ac:dyDescent="0.35">
      <c r="A882" s="8" t="s">
        <v>2035</v>
      </c>
      <c r="B882" s="6">
        <v>508</v>
      </c>
    </row>
    <row r="883" spans="1:2" x14ac:dyDescent="0.35">
      <c r="A883" s="8" t="s">
        <v>3046</v>
      </c>
      <c r="B883" s="6">
        <v>58</v>
      </c>
    </row>
    <row r="884" spans="1:2" x14ac:dyDescent="0.35">
      <c r="A884" s="8" t="s">
        <v>288</v>
      </c>
      <c r="B884" s="6">
        <v>290</v>
      </c>
    </row>
    <row r="885" spans="1:2" x14ac:dyDescent="0.35">
      <c r="A885" s="8" t="s">
        <v>87</v>
      </c>
      <c r="B885" s="6">
        <v>21</v>
      </c>
    </row>
    <row r="886" spans="1:2" x14ac:dyDescent="0.35">
      <c r="A886" s="8" t="s">
        <v>2816</v>
      </c>
      <c r="B886" s="6">
        <v>169</v>
      </c>
    </row>
    <row r="887" spans="1:2" x14ac:dyDescent="0.35">
      <c r="A887" s="8" t="s">
        <v>275</v>
      </c>
      <c r="B887" s="6">
        <v>113</v>
      </c>
    </row>
    <row r="888" spans="1:2" x14ac:dyDescent="0.35">
      <c r="A888" s="8" t="s">
        <v>755</v>
      </c>
      <c r="B888" s="6">
        <v>49</v>
      </c>
    </row>
    <row r="889" spans="1:2" x14ac:dyDescent="0.35">
      <c r="A889" s="8" t="s">
        <v>3513</v>
      </c>
      <c r="B889" s="6">
        <v>10</v>
      </c>
    </row>
    <row r="890" spans="1:2" x14ac:dyDescent="0.35">
      <c r="A890" s="8" t="s">
        <v>2105</v>
      </c>
      <c r="B890" s="6">
        <v>37</v>
      </c>
    </row>
    <row r="891" spans="1:2" x14ac:dyDescent="0.35">
      <c r="A891" s="8" t="s">
        <v>103</v>
      </c>
      <c r="B891" s="6">
        <v>35</v>
      </c>
    </row>
    <row r="892" spans="1:2" x14ac:dyDescent="0.35">
      <c r="A892" s="8" t="s">
        <v>1217</v>
      </c>
      <c r="B892" s="6">
        <v>222</v>
      </c>
    </row>
    <row r="893" spans="1:2" x14ac:dyDescent="0.35">
      <c r="A893" s="8" t="s">
        <v>2980</v>
      </c>
      <c r="B893" s="6">
        <v>24</v>
      </c>
    </row>
    <row r="894" spans="1:2" x14ac:dyDescent="0.35">
      <c r="A894" s="8" t="s">
        <v>2559</v>
      </c>
      <c r="B894" s="6">
        <v>25</v>
      </c>
    </row>
    <row r="895" spans="1:2" x14ac:dyDescent="0.35">
      <c r="A895" s="8" t="s">
        <v>20</v>
      </c>
      <c r="B895" s="6">
        <v>342</v>
      </c>
    </row>
    <row r="896" spans="1:2" x14ac:dyDescent="0.35">
      <c r="A896" s="8" t="s">
        <v>3325</v>
      </c>
      <c r="B896" s="6">
        <v>15</v>
      </c>
    </row>
    <row r="897" spans="1:2" x14ac:dyDescent="0.35">
      <c r="A897" s="8" t="s">
        <v>1967</v>
      </c>
      <c r="B897" s="6">
        <v>1513</v>
      </c>
    </row>
    <row r="898" spans="1:2" x14ac:dyDescent="0.35">
      <c r="A898" s="8" t="s">
        <v>2244</v>
      </c>
      <c r="B898" s="6">
        <v>2035</v>
      </c>
    </row>
    <row r="899" spans="1:2" x14ac:dyDescent="0.35">
      <c r="A899" s="8" t="s">
        <v>99</v>
      </c>
      <c r="B899" s="6">
        <v>8</v>
      </c>
    </row>
    <row r="900" spans="1:2" x14ac:dyDescent="0.35">
      <c r="A900" s="8" t="s">
        <v>2091</v>
      </c>
      <c r="B900" s="6">
        <v>160</v>
      </c>
    </row>
    <row r="901" spans="1:2" x14ac:dyDescent="0.35">
      <c r="A901" s="8" t="s">
        <v>1523</v>
      </c>
      <c r="B901" s="6">
        <v>452</v>
      </c>
    </row>
    <row r="902" spans="1:2" x14ac:dyDescent="0.35">
      <c r="A902" s="8" t="s">
        <v>121</v>
      </c>
      <c r="B902" s="6">
        <v>37</v>
      </c>
    </row>
    <row r="903" spans="1:2" x14ac:dyDescent="0.35">
      <c r="A903" s="8" t="s">
        <v>280</v>
      </c>
      <c r="B903" s="6">
        <v>305</v>
      </c>
    </row>
    <row r="904" spans="1:2" x14ac:dyDescent="0.35">
      <c r="A904" s="8" t="s">
        <v>2483</v>
      </c>
      <c r="B904" s="6">
        <v>19</v>
      </c>
    </row>
    <row r="905" spans="1:2" x14ac:dyDescent="0.35">
      <c r="A905" s="8" t="s">
        <v>1356</v>
      </c>
      <c r="B905" s="6">
        <v>121</v>
      </c>
    </row>
    <row r="906" spans="1:2" x14ac:dyDescent="0.35">
      <c r="A906" s="8" t="s">
        <v>1209</v>
      </c>
      <c r="B906" s="6">
        <v>75</v>
      </c>
    </row>
    <row r="907" spans="1:2" x14ac:dyDescent="0.35">
      <c r="A907" s="8" t="s">
        <v>291</v>
      </c>
      <c r="B907" s="6">
        <v>168</v>
      </c>
    </row>
    <row r="908" spans="1:2" x14ac:dyDescent="0.35">
      <c r="A908" s="8" t="s">
        <v>32</v>
      </c>
      <c r="B908" s="6">
        <v>53</v>
      </c>
    </row>
    <row r="909" spans="1:2" x14ac:dyDescent="0.35">
      <c r="A909" s="8" t="s">
        <v>1927</v>
      </c>
      <c r="B909" s="6">
        <v>107</v>
      </c>
    </row>
    <row r="910" spans="1:2" x14ac:dyDescent="0.35">
      <c r="A910" s="8" t="s">
        <v>1887</v>
      </c>
      <c r="B910" s="6">
        <v>29</v>
      </c>
    </row>
    <row r="911" spans="1:2" x14ac:dyDescent="0.35">
      <c r="A911" s="8" t="s">
        <v>1202</v>
      </c>
      <c r="B911" s="6">
        <v>111</v>
      </c>
    </row>
    <row r="912" spans="1:2" x14ac:dyDescent="0.35">
      <c r="A912" s="8" t="s">
        <v>3759</v>
      </c>
      <c r="B912" s="6">
        <v>28</v>
      </c>
    </row>
    <row r="913" spans="1:2" x14ac:dyDescent="0.35">
      <c r="A913" s="8" t="s">
        <v>1968</v>
      </c>
      <c r="B913" s="6">
        <v>405</v>
      </c>
    </row>
    <row r="914" spans="1:2" x14ac:dyDescent="0.35">
      <c r="A914" s="8" t="s">
        <v>2738</v>
      </c>
      <c r="B914" s="6">
        <v>15</v>
      </c>
    </row>
    <row r="915" spans="1:2" x14ac:dyDescent="0.35">
      <c r="A915" s="8" t="s">
        <v>270</v>
      </c>
      <c r="B915" s="6">
        <v>1596</v>
      </c>
    </row>
    <row r="916" spans="1:2" x14ac:dyDescent="0.35">
      <c r="A916" s="8" t="s">
        <v>1528</v>
      </c>
      <c r="B916" s="6">
        <v>70</v>
      </c>
    </row>
    <row r="917" spans="1:2" x14ac:dyDescent="0.35">
      <c r="A917" s="8" t="s">
        <v>3663</v>
      </c>
      <c r="B917" s="6">
        <v>38</v>
      </c>
    </row>
    <row r="918" spans="1:2" x14ac:dyDescent="0.35">
      <c r="A918" s="8" t="s">
        <v>1210</v>
      </c>
      <c r="B918" s="6">
        <v>46</v>
      </c>
    </row>
    <row r="919" spans="1:2" x14ac:dyDescent="0.35">
      <c r="A919" s="8" t="s">
        <v>2633</v>
      </c>
      <c r="B919" s="6">
        <v>199</v>
      </c>
    </row>
    <row r="920" spans="1:2" x14ac:dyDescent="0.35">
      <c r="A920" s="8" t="s">
        <v>1208</v>
      </c>
      <c r="B920" s="6">
        <v>141</v>
      </c>
    </row>
    <row r="921" spans="1:2" x14ac:dyDescent="0.35">
      <c r="A921" s="8" t="s">
        <v>2940</v>
      </c>
      <c r="B921" s="6">
        <v>33</v>
      </c>
    </row>
    <row r="922" spans="1:2" x14ac:dyDescent="0.35">
      <c r="A922" s="8" t="s">
        <v>3327</v>
      </c>
      <c r="B922" s="6">
        <v>33</v>
      </c>
    </row>
    <row r="923" spans="1:2" x14ac:dyDescent="0.35">
      <c r="A923" s="8" t="s">
        <v>1508</v>
      </c>
      <c r="B923" s="6">
        <v>33</v>
      </c>
    </row>
    <row r="924" spans="1:2" x14ac:dyDescent="0.35">
      <c r="A924" s="8" t="s">
        <v>3709</v>
      </c>
      <c r="B924" s="6">
        <v>104</v>
      </c>
    </row>
    <row r="925" spans="1:2" x14ac:dyDescent="0.35">
      <c r="A925" s="8" t="s">
        <v>829</v>
      </c>
      <c r="B925" s="6">
        <v>38</v>
      </c>
    </row>
    <row r="926" spans="1:2" x14ac:dyDescent="0.35">
      <c r="A926" s="8" t="s">
        <v>2548</v>
      </c>
      <c r="B926" s="6">
        <v>37</v>
      </c>
    </row>
    <row r="927" spans="1:2" x14ac:dyDescent="0.35">
      <c r="A927" s="8" t="s">
        <v>3457</v>
      </c>
      <c r="B927" s="6">
        <v>27</v>
      </c>
    </row>
    <row r="928" spans="1:2" x14ac:dyDescent="0.35">
      <c r="A928" s="8" t="s">
        <v>1380</v>
      </c>
      <c r="B928" s="6">
        <v>151</v>
      </c>
    </row>
    <row r="929" spans="1:2" x14ac:dyDescent="0.35">
      <c r="A929" s="8" t="s">
        <v>1252</v>
      </c>
      <c r="B929" s="6">
        <v>74</v>
      </c>
    </row>
    <row r="930" spans="1:2" x14ac:dyDescent="0.35">
      <c r="A930" s="8" t="s">
        <v>651</v>
      </c>
      <c r="B930" s="6">
        <v>48</v>
      </c>
    </row>
    <row r="931" spans="1:2" x14ac:dyDescent="0.35">
      <c r="A931" s="8" t="s">
        <v>2616</v>
      </c>
      <c r="B931" s="6">
        <v>238</v>
      </c>
    </row>
    <row r="932" spans="1:2" x14ac:dyDescent="0.35">
      <c r="A932" s="8" t="s">
        <v>49</v>
      </c>
      <c r="B932" s="6">
        <v>70</v>
      </c>
    </row>
    <row r="933" spans="1:2" x14ac:dyDescent="0.35">
      <c r="A933" s="8" t="s">
        <v>411</v>
      </c>
      <c r="B933" s="6">
        <v>7</v>
      </c>
    </row>
    <row r="934" spans="1:2" x14ac:dyDescent="0.35">
      <c r="A934" s="8" t="s">
        <v>1619</v>
      </c>
      <c r="B934" s="6">
        <v>27</v>
      </c>
    </row>
    <row r="935" spans="1:2" x14ac:dyDescent="0.35">
      <c r="A935" s="8" t="s">
        <v>81</v>
      </c>
      <c r="B935" s="6">
        <v>41</v>
      </c>
    </row>
    <row r="936" spans="1:2" x14ac:dyDescent="0.35">
      <c r="A936" s="8" t="s">
        <v>1657</v>
      </c>
      <c r="B936" s="6">
        <v>48</v>
      </c>
    </row>
    <row r="937" spans="1:2" x14ac:dyDescent="0.35">
      <c r="A937" s="8" t="s">
        <v>3690</v>
      </c>
      <c r="B937" s="6">
        <v>14</v>
      </c>
    </row>
    <row r="938" spans="1:2" x14ac:dyDescent="0.35">
      <c r="A938" s="8" t="s">
        <v>1279</v>
      </c>
      <c r="B938" s="6">
        <v>190</v>
      </c>
    </row>
    <row r="939" spans="1:2" x14ac:dyDescent="0.35">
      <c r="A939" s="8" t="s">
        <v>3040</v>
      </c>
      <c r="B939" s="6">
        <v>42</v>
      </c>
    </row>
    <row r="940" spans="1:2" x14ac:dyDescent="0.35">
      <c r="A940" s="8" t="s">
        <v>1648</v>
      </c>
      <c r="B940" s="6">
        <v>46</v>
      </c>
    </row>
    <row r="941" spans="1:2" x14ac:dyDescent="0.35">
      <c r="A941" s="8" t="s">
        <v>3354</v>
      </c>
      <c r="B941" s="6">
        <v>15</v>
      </c>
    </row>
    <row r="942" spans="1:2" x14ac:dyDescent="0.35">
      <c r="A942" s="8" t="s">
        <v>2525</v>
      </c>
      <c r="B942" s="6">
        <v>80</v>
      </c>
    </row>
    <row r="943" spans="1:2" x14ac:dyDescent="0.35">
      <c r="A943" s="8" t="s">
        <v>1844</v>
      </c>
      <c r="B943" s="6">
        <v>134</v>
      </c>
    </row>
    <row r="944" spans="1:2" x14ac:dyDescent="0.35">
      <c r="A944" s="8" t="s">
        <v>3486</v>
      </c>
      <c r="B944" s="6">
        <v>66</v>
      </c>
    </row>
    <row r="945" spans="1:2" x14ac:dyDescent="0.35">
      <c r="A945" s="8" t="s">
        <v>2467</v>
      </c>
      <c r="B945" s="6">
        <v>52</v>
      </c>
    </row>
    <row r="946" spans="1:2" x14ac:dyDescent="0.35">
      <c r="A946" s="8" t="s">
        <v>3329</v>
      </c>
      <c r="B946" s="6">
        <v>26</v>
      </c>
    </row>
    <row r="947" spans="1:2" x14ac:dyDescent="0.35">
      <c r="A947" s="8" t="s">
        <v>1520</v>
      </c>
      <c r="B947" s="6">
        <v>145</v>
      </c>
    </row>
    <row r="948" spans="1:2" x14ac:dyDescent="0.35">
      <c r="A948" s="8" t="s">
        <v>2003</v>
      </c>
      <c r="B948" s="6">
        <v>1375</v>
      </c>
    </row>
    <row r="949" spans="1:2" x14ac:dyDescent="0.35">
      <c r="A949" s="8" t="s">
        <v>796</v>
      </c>
      <c r="B949" s="6">
        <v>184</v>
      </c>
    </row>
    <row r="950" spans="1:2" x14ac:dyDescent="0.35">
      <c r="A950" s="8" t="s">
        <v>3411</v>
      </c>
      <c r="B950" s="6">
        <v>26</v>
      </c>
    </row>
    <row r="951" spans="1:2" x14ac:dyDescent="0.35">
      <c r="A951" s="8" t="s">
        <v>2818</v>
      </c>
      <c r="B951" s="6">
        <v>102</v>
      </c>
    </row>
    <row r="952" spans="1:2" x14ac:dyDescent="0.35">
      <c r="A952" s="8" t="s">
        <v>2446</v>
      </c>
      <c r="B952" s="6">
        <v>115</v>
      </c>
    </row>
    <row r="953" spans="1:2" x14ac:dyDescent="0.35">
      <c r="A953" s="8" t="s">
        <v>1625</v>
      </c>
      <c r="B953" s="6">
        <v>25</v>
      </c>
    </row>
    <row r="954" spans="1:2" x14ac:dyDescent="0.35">
      <c r="A954" s="8" t="s">
        <v>1973</v>
      </c>
      <c r="B954" s="6">
        <v>238</v>
      </c>
    </row>
    <row r="955" spans="1:2" x14ac:dyDescent="0.35">
      <c r="A955" s="8" t="s">
        <v>1646</v>
      </c>
      <c r="B955" s="6">
        <v>10</v>
      </c>
    </row>
    <row r="956" spans="1:2" x14ac:dyDescent="0.35">
      <c r="A956" s="8" t="s">
        <v>30</v>
      </c>
      <c r="B956" s="6">
        <v>71</v>
      </c>
    </row>
    <row r="957" spans="1:2" x14ac:dyDescent="0.35">
      <c r="A957" s="8" t="s">
        <v>2311</v>
      </c>
      <c r="B957" s="6">
        <v>1224</v>
      </c>
    </row>
    <row r="958" spans="1:2" x14ac:dyDescent="0.35">
      <c r="A958" s="8" t="s">
        <v>2167</v>
      </c>
      <c r="B958" s="6">
        <v>32</v>
      </c>
    </row>
    <row r="959" spans="1:2" x14ac:dyDescent="0.35">
      <c r="A959" s="8" t="s">
        <v>1613</v>
      </c>
      <c r="B959" s="6">
        <v>11</v>
      </c>
    </row>
    <row r="960" spans="1:2" x14ac:dyDescent="0.35">
      <c r="A960" s="8" t="s">
        <v>2112</v>
      </c>
      <c r="B960" s="6">
        <v>39</v>
      </c>
    </row>
    <row r="961" spans="1:2" x14ac:dyDescent="0.35">
      <c r="A961" s="8" t="s">
        <v>1929</v>
      </c>
      <c r="B961" s="6">
        <v>34</v>
      </c>
    </row>
    <row r="962" spans="1:2" x14ac:dyDescent="0.35">
      <c r="A962" s="8" t="s">
        <v>1939</v>
      </c>
      <c r="B962" s="6">
        <v>114</v>
      </c>
    </row>
    <row r="963" spans="1:2" x14ac:dyDescent="0.35">
      <c r="A963" s="8" t="s">
        <v>79</v>
      </c>
      <c r="B963" s="6">
        <v>26</v>
      </c>
    </row>
    <row r="964" spans="1:2" x14ac:dyDescent="0.35">
      <c r="A964" s="8" t="s">
        <v>1669</v>
      </c>
      <c r="B964" s="6">
        <v>116</v>
      </c>
    </row>
    <row r="965" spans="1:2" x14ac:dyDescent="0.35">
      <c r="A965" s="8" t="s">
        <v>2299</v>
      </c>
      <c r="B965" s="6">
        <v>288</v>
      </c>
    </row>
    <row r="966" spans="1:2" x14ac:dyDescent="0.35">
      <c r="A966" s="8" t="s">
        <v>358</v>
      </c>
      <c r="B966" s="6">
        <v>303</v>
      </c>
    </row>
    <row r="967" spans="1:2" x14ac:dyDescent="0.35">
      <c r="A967" s="8" t="s">
        <v>2482</v>
      </c>
      <c r="B967" s="6">
        <v>25</v>
      </c>
    </row>
    <row r="968" spans="1:2" x14ac:dyDescent="0.35">
      <c r="A968" s="8" t="s">
        <v>113</v>
      </c>
      <c r="B968" s="6">
        <v>53</v>
      </c>
    </row>
    <row r="969" spans="1:2" x14ac:dyDescent="0.35">
      <c r="A969" s="8" t="s">
        <v>2256</v>
      </c>
      <c r="B969" s="6">
        <v>271</v>
      </c>
    </row>
    <row r="970" spans="1:2" x14ac:dyDescent="0.35">
      <c r="A970" s="8" t="s">
        <v>1756</v>
      </c>
      <c r="B970" s="6">
        <v>4</v>
      </c>
    </row>
    <row r="971" spans="1:2" x14ac:dyDescent="0.35">
      <c r="A971" s="8" t="s">
        <v>3149</v>
      </c>
      <c r="B971" s="6">
        <v>25</v>
      </c>
    </row>
    <row r="972" spans="1:2" x14ac:dyDescent="0.35">
      <c r="A972" s="8" t="s">
        <v>2614</v>
      </c>
      <c r="B972" s="6">
        <v>100</v>
      </c>
    </row>
    <row r="973" spans="1:2" x14ac:dyDescent="0.35">
      <c r="A973" s="8" t="s">
        <v>3264</v>
      </c>
      <c r="B973" s="6">
        <v>49</v>
      </c>
    </row>
    <row r="974" spans="1:2" x14ac:dyDescent="0.35">
      <c r="A974" s="8" t="s">
        <v>1194</v>
      </c>
      <c r="B974" s="6">
        <v>273</v>
      </c>
    </row>
    <row r="975" spans="1:2" x14ac:dyDescent="0.35">
      <c r="A975" s="8" t="s">
        <v>1886</v>
      </c>
      <c r="B975" s="6">
        <v>105</v>
      </c>
    </row>
    <row r="976" spans="1:2" x14ac:dyDescent="0.35">
      <c r="A976" s="8" t="s">
        <v>3011</v>
      </c>
      <c r="B976" s="6">
        <v>25</v>
      </c>
    </row>
    <row r="977" spans="1:2" x14ac:dyDescent="0.35">
      <c r="A977" s="8" t="s">
        <v>1186</v>
      </c>
      <c r="B977" s="6">
        <v>111</v>
      </c>
    </row>
    <row r="978" spans="1:2" x14ac:dyDescent="0.35">
      <c r="A978" s="8" t="s">
        <v>2923</v>
      </c>
      <c r="B978" s="6">
        <v>10</v>
      </c>
    </row>
    <row r="979" spans="1:2" x14ac:dyDescent="0.35">
      <c r="A979" s="8" t="s">
        <v>2938</v>
      </c>
      <c r="B979" s="6">
        <v>32</v>
      </c>
    </row>
    <row r="980" spans="1:2" x14ac:dyDescent="0.35">
      <c r="A980" s="8" t="s">
        <v>1478</v>
      </c>
      <c r="B980" s="6">
        <v>369</v>
      </c>
    </row>
    <row r="981" spans="1:2" x14ac:dyDescent="0.35">
      <c r="A981" s="8" t="s">
        <v>325</v>
      </c>
      <c r="B981" s="6">
        <v>82</v>
      </c>
    </row>
    <row r="982" spans="1:2" x14ac:dyDescent="0.35">
      <c r="A982" s="8" t="s">
        <v>3260</v>
      </c>
      <c r="B982" s="6">
        <v>73</v>
      </c>
    </row>
    <row r="983" spans="1:2" x14ac:dyDescent="0.35">
      <c r="A983" s="8" t="s">
        <v>2284</v>
      </c>
      <c r="B983" s="6">
        <v>48</v>
      </c>
    </row>
    <row r="984" spans="1:2" x14ac:dyDescent="0.35">
      <c r="A984" s="8" t="s">
        <v>2301</v>
      </c>
      <c r="B984" s="6">
        <v>7</v>
      </c>
    </row>
    <row r="985" spans="1:2" x14ac:dyDescent="0.35">
      <c r="A985" s="8" t="s">
        <v>1645</v>
      </c>
      <c r="B985" s="6">
        <v>128</v>
      </c>
    </row>
    <row r="986" spans="1:2" x14ac:dyDescent="0.35">
      <c r="A986" s="8" t="s">
        <v>3608</v>
      </c>
      <c r="B986" s="6">
        <v>21</v>
      </c>
    </row>
    <row r="987" spans="1:2" x14ac:dyDescent="0.35">
      <c r="A987" s="8" t="s">
        <v>2010</v>
      </c>
      <c r="B987" s="6">
        <v>398</v>
      </c>
    </row>
    <row r="988" spans="1:2" x14ac:dyDescent="0.35">
      <c r="A988" s="8" t="s">
        <v>1367</v>
      </c>
      <c r="B988" s="6">
        <v>147</v>
      </c>
    </row>
    <row r="989" spans="1:2" x14ac:dyDescent="0.35">
      <c r="A989" s="8" t="s">
        <v>3281</v>
      </c>
      <c r="B989" s="6">
        <v>47</v>
      </c>
    </row>
    <row r="990" spans="1:2" x14ac:dyDescent="0.35">
      <c r="A990" s="8" t="s">
        <v>1681</v>
      </c>
      <c r="B990" s="6">
        <v>25</v>
      </c>
    </row>
    <row r="991" spans="1:2" x14ac:dyDescent="0.35">
      <c r="A991" s="8" t="s">
        <v>1357</v>
      </c>
      <c r="B991" s="6">
        <v>87</v>
      </c>
    </row>
    <row r="992" spans="1:2" x14ac:dyDescent="0.35">
      <c r="A992" s="8" t="s">
        <v>2453</v>
      </c>
      <c r="B992" s="6">
        <v>15</v>
      </c>
    </row>
    <row r="993" spans="1:2" x14ac:dyDescent="0.35">
      <c r="A993" s="8" t="s">
        <v>2484</v>
      </c>
      <c r="B993" s="6">
        <v>90</v>
      </c>
    </row>
    <row r="994" spans="1:2" x14ac:dyDescent="0.35">
      <c r="A994" s="8" t="s">
        <v>1621</v>
      </c>
      <c r="B994" s="6">
        <v>17</v>
      </c>
    </row>
    <row r="995" spans="1:2" x14ac:dyDescent="0.35">
      <c r="A995" s="8" t="s">
        <v>1837</v>
      </c>
      <c r="B995" s="6">
        <v>55</v>
      </c>
    </row>
    <row r="996" spans="1:2" x14ac:dyDescent="0.35">
      <c r="A996" s="8" t="s">
        <v>2212</v>
      </c>
      <c r="B996" s="6">
        <v>120</v>
      </c>
    </row>
    <row r="997" spans="1:2" x14ac:dyDescent="0.35">
      <c r="A997" s="8" t="s">
        <v>826</v>
      </c>
      <c r="B997" s="6">
        <v>99</v>
      </c>
    </row>
    <row r="998" spans="1:2" x14ac:dyDescent="0.35">
      <c r="A998" s="8" t="s">
        <v>70</v>
      </c>
      <c r="B998" s="6">
        <v>36</v>
      </c>
    </row>
    <row r="999" spans="1:2" x14ac:dyDescent="0.35">
      <c r="A999" s="8" t="s">
        <v>3209</v>
      </c>
      <c r="B999" s="6">
        <v>226</v>
      </c>
    </row>
    <row r="1000" spans="1:2" x14ac:dyDescent="0.35">
      <c r="A1000" s="8" t="s">
        <v>3340</v>
      </c>
      <c r="B1000" s="6">
        <v>38</v>
      </c>
    </row>
    <row r="1001" spans="1:2" x14ac:dyDescent="0.35">
      <c r="A1001" s="8" t="s">
        <v>3472</v>
      </c>
      <c r="B1001" s="6">
        <v>33</v>
      </c>
    </row>
    <row r="1002" spans="1:2" x14ac:dyDescent="0.35">
      <c r="A1002" s="8" t="s">
        <v>2232</v>
      </c>
      <c r="B1002" s="6">
        <v>1113</v>
      </c>
    </row>
    <row r="1003" spans="1:2" x14ac:dyDescent="0.35">
      <c r="A1003" s="8" t="s">
        <v>3437</v>
      </c>
      <c r="B1003" s="6">
        <v>14</v>
      </c>
    </row>
    <row r="1004" spans="1:2" x14ac:dyDescent="0.35">
      <c r="A1004" s="8" t="s">
        <v>2048</v>
      </c>
      <c r="B1004" s="6">
        <v>443</v>
      </c>
    </row>
    <row r="1005" spans="1:2" x14ac:dyDescent="0.35">
      <c r="A1005" s="8" t="s">
        <v>54</v>
      </c>
      <c r="B1005" s="6">
        <v>52</v>
      </c>
    </row>
    <row r="1006" spans="1:2" x14ac:dyDescent="0.35">
      <c r="A1006" s="8" t="s">
        <v>281</v>
      </c>
      <c r="B1006" s="6">
        <v>2139</v>
      </c>
    </row>
    <row r="1007" spans="1:2" x14ac:dyDescent="0.35">
      <c r="A1007" s="8" t="s">
        <v>2328</v>
      </c>
      <c r="B1007" s="6">
        <v>3355</v>
      </c>
    </row>
    <row r="1008" spans="1:2" x14ac:dyDescent="0.35">
      <c r="A1008" s="8" t="s">
        <v>2726</v>
      </c>
      <c r="B1008" s="6">
        <v>404</v>
      </c>
    </row>
    <row r="1009" spans="1:2" x14ac:dyDescent="0.35">
      <c r="A1009" s="8" t="s">
        <v>1662</v>
      </c>
      <c r="B1009" s="6">
        <v>101</v>
      </c>
    </row>
    <row r="1010" spans="1:2" x14ac:dyDescent="0.35">
      <c r="A1010" s="8" t="s">
        <v>3668</v>
      </c>
      <c r="B1010" s="6">
        <v>40</v>
      </c>
    </row>
    <row r="1011" spans="1:2" x14ac:dyDescent="0.35">
      <c r="A1011" s="8" t="s">
        <v>2037</v>
      </c>
      <c r="B1011" s="6">
        <v>848</v>
      </c>
    </row>
    <row r="1012" spans="1:2" x14ac:dyDescent="0.35">
      <c r="A1012" s="8" t="s">
        <v>269</v>
      </c>
      <c r="B1012" s="6">
        <v>111</v>
      </c>
    </row>
    <row r="1013" spans="1:2" x14ac:dyDescent="0.35">
      <c r="A1013" s="8" t="s">
        <v>2197</v>
      </c>
      <c r="B1013" s="6">
        <v>234</v>
      </c>
    </row>
    <row r="1014" spans="1:2" x14ac:dyDescent="0.35">
      <c r="A1014" s="8" t="s">
        <v>3717</v>
      </c>
      <c r="B1014" s="6">
        <v>40</v>
      </c>
    </row>
    <row r="1015" spans="1:2" x14ac:dyDescent="0.35">
      <c r="A1015" s="8" t="s">
        <v>2835</v>
      </c>
      <c r="B1015" s="6">
        <v>93</v>
      </c>
    </row>
    <row r="1016" spans="1:2" x14ac:dyDescent="0.35">
      <c r="A1016" s="8" t="s">
        <v>2545</v>
      </c>
      <c r="B1016" s="6">
        <v>61</v>
      </c>
    </row>
    <row r="1017" spans="1:2" x14ac:dyDescent="0.35">
      <c r="A1017" s="8" t="s">
        <v>323</v>
      </c>
      <c r="B1017" s="6">
        <v>186</v>
      </c>
    </row>
    <row r="1018" spans="1:2" x14ac:dyDescent="0.35">
      <c r="A1018" s="8" t="s">
        <v>1039</v>
      </c>
      <c r="B1018" s="6">
        <v>61</v>
      </c>
    </row>
    <row r="1019" spans="1:2" x14ac:dyDescent="0.35">
      <c r="A1019" s="8" t="s">
        <v>2187</v>
      </c>
      <c r="B1019" s="6">
        <v>392</v>
      </c>
    </row>
    <row r="1020" spans="1:2" x14ac:dyDescent="0.35">
      <c r="A1020" s="8" t="s">
        <v>3259</v>
      </c>
      <c r="B1020" s="6">
        <v>97</v>
      </c>
    </row>
    <row r="1021" spans="1:2" x14ac:dyDescent="0.35">
      <c r="A1021" s="8" t="s">
        <v>2601</v>
      </c>
      <c r="B1021" s="6">
        <v>151</v>
      </c>
    </row>
    <row r="1022" spans="1:2" x14ac:dyDescent="0.35">
      <c r="A1022" s="8" t="s">
        <v>2117</v>
      </c>
      <c r="B1022" s="6">
        <v>92</v>
      </c>
    </row>
    <row r="1023" spans="1:2" x14ac:dyDescent="0.35">
      <c r="A1023" s="8" t="s">
        <v>2106</v>
      </c>
      <c r="B1023" s="6">
        <v>99</v>
      </c>
    </row>
    <row r="1024" spans="1:2" x14ac:dyDescent="0.35">
      <c r="A1024" s="8" t="s">
        <v>1857</v>
      </c>
      <c r="B1024" s="6">
        <v>38</v>
      </c>
    </row>
    <row r="1025" spans="1:2" x14ac:dyDescent="0.35">
      <c r="A1025" s="8" t="s">
        <v>2166</v>
      </c>
      <c r="B1025" s="6">
        <v>117</v>
      </c>
    </row>
    <row r="1026" spans="1:2" x14ac:dyDescent="0.35">
      <c r="A1026" s="8" t="s">
        <v>2970</v>
      </c>
      <c r="B1026" s="6">
        <v>91</v>
      </c>
    </row>
    <row r="1027" spans="1:2" x14ac:dyDescent="0.35">
      <c r="A1027" s="8" t="s">
        <v>247</v>
      </c>
      <c r="B1027" s="6">
        <v>223</v>
      </c>
    </row>
    <row r="1028" spans="1:2" x14ac:dyDescent="0.35">
      <c r="A1028" s="8" t="s">
        <v>1933</v>
      </c>
      <c r="B1028" s="6">
        <v>80</v>
      </c>
    </row>
    <row r="1029" spans="1:2" x14ac:dyDescent="0.35">
      <c r="A1029" s="8" t="s">
        <v>2193</v>
      </c>
      <c r="B1029" s="6">
        <v>3238</v>
      </c>
    </row>
    <row r="1030" spans="1:2" x14ac:dyDescent="0.35">
      <c r="A1030" s="8" t="s">
        <v>3665</v>
      </c>
      <c r="B1030" s="6">
        <v>28</v>
      </c>
    </row>
    <row r="1031" spans="1:2" x14ac:dyDescent="0.35">
      <c r="A1031" s="8" t="s">
        <v>1038</v>
      </c>
      <c r="B1031" s="6">
        <v>21</v>
      </c>
    </row>
    <row r="1032" spans="1:2" x14ac:dyDescent="0.35">
      <c r="A1032" s="8" t="s">
        <v>3041</v>
      </c>
      <c r="B1032" s="6">
        <v>95</v>
      </c>
    </row>
    <row r="1033" spans="1:2" x14ac:dyDescent="0.35">
      <c r="A1033" s="8" t="s">
        <v>254</v>
      </c>
      <c r="B1033" s="6">
        <v>7</v>
      </c>
    </row>
    <row r="1034" spans="1:2" x14ac:dyDescent="0.35">
      <c r="A1034" s="8" t="s">
        <v>2524</v>
      </c>
      <c r="B1034" s="6">
        <v>43</v>
      </c>
    </row>
    <row r="1035" spans="1:2" x14ac:dyDescent="0.35">
      <c r="A1035" s="8" t="s">
        <v>2922</v>
      </c>
      <c r="B1035" s="6">
        <v>6</v>
      </c>
    </row>
    <row r="1036" spans="1:2" x14ac:dyDescent="0.35">
      <c r="A1036" s="8" t="s">
        <v>116</v>
      </c>
      <c r="B1036" s="6">
        <v>35</v>
      </c>
    </row>
    <row r="1037" spans="1:2" x14ac:dyDescent="0.35">
      <c r="A1037" s="8" t="s">
        <v>2206</v>
      </c>
      <c r="B1037" s="6">
        <v>27</v>
      </c>
    </row>
    <row r="1038" spans="1:2" x14ac:dyDescent="0.35">
      <c r="A1038" s="8" t="s">
        <v>832</v>
      </c>
      <c r="B1038" s="6">
        <v>20</v>
      </c>
    </row>
    <row r="1039" spans="1:2" x14ac:dyDescent="0.35">
      <c r="A1039" s="8" t="s">
        <v>3016</v>
      </c>
      <c r="B1039" s="6">
        <v>36</v>
      </c>
    </row>
    <row r="1040" spans="1:2" x14ac:dyDescent="0.35">
      <c r="A1040" s="8" t="s">
        <v>3558</v>
      </c>
      <c r="B1040" s="6">
        <v>24</v>
      </c>
    </row>
    <row r="1041" spans="1:2" x14ac:dyDescent="0.35">
      <c r="A1041" s="8" t="s">
        <v>2331</v>
      </c>
      <c r="B1041" s="6">
        <v>163</v>
      </c>
    </row>
    <row r="1042" spans="1:2" x14ac:dyDescent="0.35">
      <c r="A1042" s="8" t="s">
        <v>2989</v>
      </c>
      <c r="B1042" s="6">
        <v>364</v>
      </c>
    </row>
    <row r="1043" spans="1:2" x14ac:dyDescent="0.35">
      <c r="A1043" s="8" t="s">
        <v>2493</v>
      </c>
      <c r="B1043" s="6">
        <v>259</v>
      </c>
    </row>
    <row r="1044" spans="1:2" x14ac:dyDescent="0.35">
      <c r="A1044" s="8" t="s">
        <v>1480</v>
      </c>
      <c r="B1044" s="6">
        <v>71</v>
      </c>
    </row>
    <row r="1045" spans="1:2" x14ac:dyDescent="0.35">
      <c r="A1045" s="8" t="s">
        <v>2282</v>
      </c>
      <c r="B1045" s="6">
        <v>11</v>
      </c>
    </row>
    <row r="1046" spans="1:2" x14ac:dyDescent="0.35">
      <c r="A1046" s="8" t="s">
        <v>801</v>
      </c>
      <c r="B1046" s="6">
        <v>56</v>
      </c>
    </row>
    <row r="1047" spans="1:2" x14ac:dyDescent="0.35">
      <c r="A1047" s="8" t="s">
        <v>3401</v>
      </c>
      <c r="B1047" s="6">
        <v>165</v>
      </c>
    </row>
    <row r="1048" spans="1:2" x14ac:dyDescent="0.35">
      <c r="A1048" s="8" t="s">
        <v>3386</v>
      </c>
      <c r="B1048" s="6">
        <v>35</v>
      </c>
    </row>
    <row r="1049" spans="1:2" x14ac:dyDescent="0.35">
      <c r="A1049" s="8" t="s">
        <v>3572</v>
      </c>
      <c r="B1049" s="6">
        <v>78</v>
      </c>
    </row>
    <row r="1050" spans="1:2" x14ac:dyDescent="0.35">
      <c r="A1050" s="8" t="s">
        <v>23</v>
      </c>
      <c r="B1050" s="6">
        <v>101</v>
      </c>
    </row>
    <row r="1051" spans="1:2" x14ac:dyDescent="0.35">
      <c r="A1051" s="8" t="s">
        <v>2094</v>
      </c>
      <c r="B1051" s="6">
        <v>23</v>
      </c>
    </row>
    <row r="1052" spans="1:2" x14ac:dyDescent="0.35">
      <c r="A1052" s="8" t="s">
        <v>395</v>
      </c>
      <c r="B1052" s="6">
        <v>50</v>
      </c>
    </row>
    <row r="1053" spans="1:2" x14ac:dyDescent="0.35">
      <c r="A1053" s="8" t="s">
        <v>1974</v>
      </c>
      <c r="B1053" s="6">
        <v>2051</v>
      </c>
    </row>
    <row r="1054" spans="1:2" x14ac:dyDescent="0.35">
      <c r="A1054" s="8" t="s">
        <v>2065</v>
      </c>
      <c r="B1054" s="6">
        <v>5812</v>
      </c>
    </row>
    <row r="1055" spans="1:2" x14ac:dyDescent="0.35">
      <c r="A1055" s="8" t="s">
        <v>2185</v>
      </c>
      <c r="B1055" s="6">
        <v>266</v>
      </c>
    </row>
    <row r="1056" spans="1:2" x14ac:dyDescent="0.35">
      <c r="A1056" s="8" t="s">
        <v>3043</v>
      </c>
      <c r="B1056" s="6">
        <v>128</v>
      </c>
    </row>
    <row r="1057" spans="1:2" x14ac:dyDescent="0.35">
      <c r="A1057" s="8" t="s">
        <v>1892</v>
      </c>
      <c r="B1057" s="6">
        <v>120</v>
      </c>
    </row>
    <row r="1058" spans="1:2" x14ac:dyDescent="0.35">
      <c r="A1058" s="8" t="s">
        <v>2032</v>
      </c>
      <c r="B1058" s="6">
        <v>508</v>
      </c>
    </row>
    <row r="1059" spans="1:2" x14ac:dyDescent="0.35">
      <c r="A1059" s="8" t="s">
        <v>1032</v>
      </c>
      <c r="B1059" s="6">
        <v>99</v>
      </c>
    </row>
    <row r="1060" spans="1:2" x14ac:dyDescent="0.35">
      <c r="A1060" s="8" t="s">
        <v>2231</v>
      </c>
      <c r="B1060" s="6">
        <v>498</v>
      </c>
    </row>
    <row r="1061" spans="1:2" x14ac:dyDescent="0.35">
      <c r="A1061" s="8" t="s">
        <v>2090</v>
      </c>
      <c r="B1061" s="6">
        <v>62</v>
      </c>
    </row>
    <row r="1062" spans="1:2" x14ac:dyDescent="0.35">
      <c r="A1062" s="8" t="s">
        <v>3751</v>
      </c>
      <c r="B1062" s="6">
        <v>27</v>
      </c>
    </row>
    <row r="1063" spans="1:2" x14ac:dyDescent="0.35">
      <c r="A1063" s="8" t="s">
        <v>1890</v>
      </c>
      <c r="B1063" s="6">
        <v>44</v>
      </c>
    </row>
    <row r="1064" spans="1:2" x14ac:dyDescent="0.35">
      <c r="A1064" s="8" t="s">
        <v>332</v>
      </c>
      <c r="B1064" s="6">
        <v>438</v>
      </c>
    </row>
    <row r="1065" spans="1:2" x14ac:dyDescent="0.35">
      <c r="A1065" s="8" t="s">
        <v>3677</v>
      </c>
      <c r="B1065" s="6">
        <v>34</v>
      </c>
    </row>
    <row r="1066" spans="1:2" x14ac:dyDescent="0.35">
      <c r="A1066" s="8" t="s">
        <v>3430</v>
      </c>
      <c r="B1066" s="6">
        <v>21</v>
      </c>
    </row>
    <row r="1067" spans="1:2" x14ac:dyDescent="0.35">
      <c r="A1067" s="8" t="s">
        <v>3551</v>
      </c>
      <c r="B1067" s="6">
        <v>20</v>
      </c>
    </row>
    <row r="1068" spans="1:2" x14ac:dyDescent="0.35">
      <c r="A1068" s="8" t="s">
        <v>2050</v>
      </c>
      <c r="B1068" s="6">
        <v>742</v>
      </c>
    </row>
    <row r="1069" spans="1:2" x14ac:dyDescent="0.35">
      <c r="A1069" s="8" t="s">
        <v>76</v>
      </c>
      <c r="B1069" s="6">
        <v>29</v>
      </c>
    </row>
    <row r="1070" spans="1:2" x14ac:dyDescent="0.35">
      <c r="A1070" s="8" t="s">
        <v>3218</v>
      </c>
      <c r="B1070" s="6">
        <v>184</v>
      </c>
    </row>
    <row r="1071" spans="1:2" x14ac:dyDescent="0.35">
      <c r="A1071" s="8" t="s">
        <v>3397</v>
      </c>
      <c r="B1071" s="6">
        <v>65</v>
      </c>
    </row>
    <row r="1072" spans="1:2" x14ac:dyDescent="0.35">
      <c r="A1072" s="8" t="s">
        <v>828</v>
      </c>
      <c r="B1072" s="6">
        <v>11</v>
      </c>
    </row>
    <row r="1073" spans="1:2" x14ac:dyDescent="0.35">
      <c r="A1073" s="8" t="s">
        <v>108</v>
      </c>
      <c r="B1073" s="6">
        <v>27</v>
      </c>
    </row>
    <row r="1074" spans="1:2" x14ac:dyDescent="0.35">
      <c r="A1074" s="8" t="s">
        <v>3431</v>
      </c>
      <c r="B1074" s="6">
        <v>42</v>
      </c>
    </row>
    <row r="1075" spans="1:2" x14ac:dyDescent="0.35">
      <c r="A1075" s="8" t="s">
        <v>327</v>
      </c>
      <c r="B1075" s="6">
        <v>1151</v>
      </c>
    </row>
    <row r="1076" spans="1:2" x14ac:dyDescent="0.35">
      <c r="A1076" s="8" t="s">
        <v>3448</v>
      </c>
      <c r="B1076" s="6">
        <v>20</v>
      </c>
    </row>
    <row r="1077" spans="1:2" x14ac:dyDescent="0.35">
      <c r="A1077" s="8" t="s">
        <v>812</v>
      </c>
      <c r="B1077" s="6">
        <v>12</v>
      </c>
    </row>
    <row r="1078" spans="1:2" x14ac:dyDescent="0.35">
      <c r="A1078" s="8" t="s">
        <v>1751</v>
      </c>
      <c r="B1078" s="6">
        <v>125</v>
      </c>
    </row>
    <row r="1079" spans="1:2" x14ac:dyDescent="0.35">
      <c r="A1079" s="8" t="s">
        <v>3316</v>
      </c>
      <c r="B1079" s="6">
        <v>125</v>
      </c>
    </row>
    <row r="1080" spans="1:2" x14ac:dyDescent="0.35">
      <c r="A1080" s="8" t="s">
        <v>1641</v>
      </c>
      <c r="B1080" s="6">
        <v>17</v>
      </c>
    </row>
    <row r="1081" spans="1:2" x14ac:dyDescent="0.35">
      <c r="A1081" s="8" t="s">
        <v>2021</v>
      </c>
      <c r="B1081" s="6">
        <v>122</v>
      </c>
    </row>
    <row r="1082" spans="1:2" x14ac:dyDescent="0.35">
      <c r="A1082" s="8" t="s">
        <v>1923</v>
      </c>
      <c r="B1082" s="6">
        <v>64</v>
      </c>
    </row>
    <row r="1083" spans="1:2" x14ac:dyDescent="0.35">
      <c r="A1083" s="8" t="s">
        <v>2739</v>
      </c>
      <c r="B1083" s="6">
        <v>191</v>
      </c>
    </row>
    <row r="1084" spans="1:2" x14ac:dyDescent="0.35">
      <c r="A1084" s="8" t="s">
        <v>3755</v>
      </c>
      <c r="B1084" s="6">
        <v>26</v>
      </c>
    </row>
    <row r="1085" spans="1:2" x14ac:dyDescent="0.35">
      <c r="A1085" s="8" t="s">
        <v>386</v>
      </c>
      <c r="B1085" s="6">
        <v>237</v>
      </c>
    </row>
    <row r="1086" spans="1:2" x14ac:dyDescent="0.35">
      <c r="A1086" s="8" t="s">
        <v>1672</v>
      </c>
      <c r="B1086" s="6">
        <v>77</v>
      </c>
    </row>
    <row r="1087" spans="1:2" x14ac:dyDescent="0.35">
      <c r="A1087" s="8" t="s">
        <v>660</v>
      </c>
      <c r="B1087" s="6">
        <v>21</v>
      </c>
    </row>
    <row r="1088" spans="1:2" x14ac:dyDescent="0.35">
      <c r="A1088" s="8" t="s">
        <v>2030</v>
      </c>
      <c r="B1088" s="6">
        <v>94</v>
      </c>
    </row>
    <row r="1089" spans="1:2" x14ac:dyDescent="0.35">
      <c r="A1089" s="8" t="s">
        <v>2068</v>
      </c>
      <c r="B1089" s="6">
        <v>10</v>
      </c>
    </row>
    <row r="1090" spans="1:2" x14ac:dyDescent="0.35">
      <c r="A1090" s="8" t="s">
        <v>798</v>
      </c>
      <c r="B1090" s="6">
        <v>71</v>
      </c>
    </row>
    <row r="1091" spans="1:2" x14ac:dyDescent="0.35">
      <c r="A1091" s="8" t="s">
        <v>2496</v>
      </c>
      <c r="B1091" s="6">
        <v>10</v>
      </c>
    </row>
    <row r="1092" spans="1:2" x14ac:dyDescent="0.35">
      <c r="A1092" s="8" t="s">
        <v>2022</v>
      </c>
      <c r="B1092" s="6">
        <v>95</v>
      </c>
    </row>
    <row r="1093" spans="1:2" x14ac:dyDescent="0.35">
      <c r="A1093" s="8" t="s">
        <v>852</v>
      </c>
      <c r="B1093" s="6">
        <v>70</v>
      </c>
    </row>
    <row r="1094" spans="1:2" x14ac:dyDescent="0.35">
      <c r="A1094" s="8" t="s">
        <v>2224</v>
      </c>
      <c r="B1094" s="6">
        <v>100</v>
      </c>
    </row>
    <row r="1095" spans="1:2" x14ac:dyDescent="0.35">
      <c r="A1095" s="8" t="s">
        <v>3771</v>
      </c>
      <c r="B1095" s="6">
        <v>25</v>
      </c>
    </row>
    <row r="1096" spans="1:2" x14ac:dyDescent="0.35">
      <c r="A1096" s="8" t="s">
        <v>3266</v>
      </c>
      <c r="B1096" s="6">
        <v>242</v>
      </c>
    </row>
    <row r="1097" spans="1:2" x14ac:dyDescent="0.35">
      <c r="A1097" s="8" t="s">
        <v>3483</v>
      </c>
      <c r="B1097" s="6">
        <v>44</v>
      </c>
    </row>
    <row r="1098" spans="1:2" x14ac:dyDescent="0.35">
      <c r="A1098" s="8" t="s">
        <v>1647</v>
      </c>
      <c r="B1098" s="6">
        <v>83</v>
      </c>
    </row>
    <row r="1099" spans="1:2" x14ac:dyDescent="0.35">
      <c r="A1099" s="8" t="s">
        <v>797</v>
      </c>
      <c r="B1099" s="6">
        <v>90</v>
      </c>
    </row>
    <row r="1100" spans="1:2" x14ac:dyDescent="0.35">
      <c r="A1100" s="8" t="s">
        <v>3423</v>
      </c>
      <c r="B1100" s="6">
        <v>76</v>
      </c>
    </row>
    <row r="1101" spans="1:2" x14ac:dyDescent="0.35">
      <c r="A1101" s="8" t="s">
        <v>1934</v>
      </c>
      <c r="B1101" s="6">
        <v>110</v>
      </c>
    </row>
    <row r="1102" spans="1:2" x14ac:dyDescent="0.35">
      <c r="A1102" s="8" t="s">
        <v>1931</v>
      </c>
      <c r="B1102" s="6">
        <v>26</v>
      </c>
    </row>
    <row r="1103" spans="1:2" x14ac:dyDescent="0.35">
      <c r="A1103" s="8" t="s">
        <v>3522</v>
      </c>
      <c r="B1103" s="6">
        <v>80</v>
      </c>
    </row>
    <row r="1104" spans="1:2" x14ac:dyDescent="0.35">
      <c r="A1104" s="8" t="s">
        <v>2932</v>
      </c>
      <c r="B1104" s="6">
        <v>38</v>
      </c>
    </row>
    <row r="1105" spans="1:2" x14ac:dyDescent="0.35">
      <c r="A1105" s="8" t="s">
        <v>788</v>
      </c>
      <c r="B1105" s="6">
        <v>17</v>
      </c>
    </row>
    <row r="1106" spans="1:2" x14ac:dyDescent="0.35">
      <c r="A1106" s="8" t="s">
        <v>2007</v>
      </c>
      <c r="B1106" s="6">
        <v>303</v>
      </c>
    </row>
    <row r="1107" spans="1:2" x14ac:dyDescent="0.35">
      <c r="A1107" s="8" t="s">
        <v>3769</v>
      </c>
      <c r="B1107" s="6">
        <v>33</v>
      </c>
    </row>
    <row r="1108" spans="1:2" x14ac:dyDescent="0.35">
      <c r="A1108" s="8" t="s">
        <v>2285</v>
      </c>
      <c r="B1108" s="6">
        <v>59</v>
      </c>
    </row>
    <row r="1109" spans="1:2" x14ac:dyDescent="0.35">
      <c r="A1109" s="8" t="s">
        <v>2819</v>
      </c>
      <c r="B1109" s="6">
        <v>104</v>
      </c>
    </row>
    <row r="1110" spans="1:2" x14ac:dyDescent="0.35">
      <c r="A1110" s="8" t="s">
        <v>315</v>
      </c>
      <c r="B1110" s="6">
        <v>120</v>
      </c>
    </row>
    <row r="1111" spans="1:2" x14ac:dyDescent="0.35">
      <c r="A1111" s="8" t="s">
        <v>3362</v>
      </c>
      <c r="B1111" s="6">
        <v>26</v>
      </c>
    </row>
    <row r="1112" spans="1:2" x14ac:dyDescent="0.35">
      <c r="A1112" s="8" t="s">
        <v>1280</v>
      </c>
      <c r="B1112" s="6">
        <v>189</v>
      </c>
    </row>
    <row r="1113" spans="1:2" x14ac:dyDescent="0.35">
      <c r="A1113" s="8" t="s">
        <v>1387</v>
      </c>
      <c r="B1113" s="6">
        <v>14</v>
      </c>
    </row>
    <row r="1114" spans="1:2" x14ac:dyDescent="0.35">
      <c r="A1114" s="8" t="s">
        <v>3320</v>
      </c>
      <c r="B1114" s="6">
        <v>38</v>
      </c>
    </row>
    <row r="1115" spans="1:2" x14ac:dyDescent="0.35">
      <c r="A1115" s="8" t="s">
        <v>3718</v>
      </c>
      <c r="B1115" s="6">
        <v>44</v>
      </c>
    </row>
    <row r="1116" spans="1:2" x14ac:dyDescent="0.35">
      <c r="A1116" s="8" t="s">
        <v>3497</v>
      </c>
      <c r="B1116" s="6">
        <v>42</v>
      </c>
    </row>
    <row r="1117" spans="1:2" x14ac:dyDescent="0.35">
      <c r="A1117" s="8" t="s">
        <v>2272</v>
      </c>
      <c r="B1117" s="6">
        <v>1328</v>
      </c>
    </row>
    <row r="1118" spans="1:2" x14ac:dyDescent="0.35">
      <c r="A1118" s="8" t="s">
        <v>2603</v>
      </c>
      <c r="B1118" s="6">
        <v>50</v>
      </c>
    </row>
    <row r="1119" spans="1:2" x14ac:dyDescent="0.35">
      <c r="A1119" s="8" t="s">
        <v>1385</v>
      </c>
      <c r="B1119" s="6">
        <v>63</v>
      </c>
    </row>
    <row r="1120" spans="1:2" x14ac:dyDescent="0.35">
      <c r="A1120" s="8" t="s">
        <v>2535</v>
      </c>
      <c r="B1120" s="6">
        <v>78</v>
      </c>
    </row>
    <row r="1121" spans="1:2" x14ac:dyDescent="0.35">
      <c r="A1121" s="8" t="s">
        <v>2619</v>
      </c>
      <c r="B1121" s="6">
        <v>53</v>
      </c>
    </row>
    <row r="1122" spans="1:2" x14ac:dyDescent="0.35">
      <c r="A1122" s="8" t="s">
        <v>3758</v>
      </c>
      <c r="B1122" s="6">
        <v>3</v>
      </c>
    </row>
    <row r="1123" spans="1:2" x14ac:dyDescent="0.35">
      <c r="A1123" s="8" t="s">
        <v>2312</v>
      </c>
      <c r="B1123" s="6">
        <v>104</v>
      </c>
    </row>
    <row r="1124" spans="1:2" x14ac:dyDescent="0.35">
      <c r="A1124" s="8" t="s">
        <v>3553</v>
      </c>
      <c r="B1124" s="6">
        <v>53</v>
      </c>
    </row>
    <row r="1125" spans="1:2" x14ac:dyDescent="0.35">
      <c r="A1125" s="8" t="s">
        <v>1674</v>
      </c>
      <c r="B1125" s="6">
        <v>59</v>
      </c>
    </row>
    <row r="1126" spans="1:2" x14ac:dyDescent="0.35">
      <c r="A1126" s="8" t="s">
        <v>1250</v>
      </c>
      <c r="B1126" s="6">
        <v>81</v>
      </c>
    </row>
    <row r="1127" spans="1:2" x14ac:dyDescent="0.35">
      <c r="A1127" s="8" t="s">
        <v>2104</v>
      </c>
      <c r="B1127" s="6">
        <v>115</v>
      </c>
    </row>
    <row r="1128" spans="1:2" x14ac:dyDescent="0.35">
      <c r="A1128" s="8" t="s">
        <v>3300</v>
      </c>
      <c r="B1128" s="6">
        <v>88</v>
      </c>
    </row>
    <row r="1129" spans="1:2" x14ac:dyDescent="0.35">
      <c r="A1129" s="8" t="s">
        <v>1604</v>
      </c>
      <c r="B1129" s="6">
        <v>30</v>
      </c>
    </row>
    <row r="1130" spans="1:2" x14ac:dyDescent="0.35">
      <c r="A1130" s="8" t="s">
        <v>2729</v>
      </c>
      <c r="B1130" s="6">
        <v>23</v>
      </c>
    </row>
    <row r="1131" spans="1:2" x14ac:dyDescent="0.35">
      <c r="A1131" s="8" t="s">
        <v>2271</v>
      </c>
      <c r="B1131" s="6">
        <v>1670</v>
      </c>
    </row>
    <row r="1132" spans="1:2" x14ac:dyDescent="0.35">
      <c r="A1132" s="8" t="s">
        <v>1362</v>
      </c>
      <c r="B1132" s="6">
        <v>264</v>
      </c>
    </row>
    <row r="1133" spans="1:2" x14ac:dyDescent="0.35">
      <c r="A1133" s="8" t="s">
        <v>2538</v>
      </c>
      <c r="B1133" s="6">
        <v>185</v>
      </c>
    </row>
    <row r="1134" spans="1:2" x14ac:dyDescent="0.35">
      <c r="A1134" s="8" t="s">
        <v>3326</v>
      </c>
      <c r="B1134" s="6">
        <v>57</v>
      </c>
    </row>
    <row r="1135" spans="1:2" x14ac:dyDescent="0.35">
      <c r="A1135" s="8" t="s">
        <v>2332</v>
      </c>
      <c r="B1135" s="6">
        <v>283</v>
      </c>
    </row>
    <row r="1136" spans="1:2" x14ac:dyDescent="0.35">
      <c r="A1136" s="8" t="s">
        <v>3734</v>
      </c>
      <c r="B1136" s="6">
        <v>57</v>
      </c>
    </row>
    <row r="1137" spans="1:2" x14ac:dyDescent="0.35">
      <c r="A1137" s="8" t="s">
        <v>3348</v>
      </c>
      <c r="B1137" s="6">
        <v>14</v>
      </c>
    </row>
    <row r="1138" spans="1:2" x14ac:dyDescent="0.35">
      <c r="A1138" s="8" t="s">
        <v>2228</v>
      </c>
      <c r="B1138" s="6">
        <v>301</v>
      </c>
    </row>
    <row r="1139" spans="1:2" x14ac:dyDescent="0.35">
      <c r="A1139" s="8" t="s">
        <v>749</v>
      </c>
      <c r="B1139" s="6">
        <v>44</v>
      </c>
    </row>
    <row r="1140" spans="1:2" x14ac:dyDescent="0.35">
      <c r="A1140" s="8" t="s">
        <v>1656</v>
      </c>
      <c r="B1140" s="6">
        <v>48</v>
      </c>
    </row>
    <row r="1141" spans="1:2" x14ac:dyDescent="0.35">
      <c r="A1141" s="8" t="s">
        <v>2723</v>
      </c>
      <c r="B1141" s="6">
        <v>176</v>
      </c>
    </row>
    <row r="1142" spans="1:2" x14ac:dyDescent="0.35">
      <c r="A1142" s="8" t="s">
        <v>3313</v>
      </c>
      <c r="B1142" s="6">
        <v>29</v>
      </c>
    </row>
    <row r="1143" spans="1:2" x14ac:dyDescent="0.35">
      <c r="A1143" s="8" t="s">
        <v>3173</v>
      </c>
      <c r="B1143" s="6">
        <v>74</v>
      </c>
    </row>
    <row r="1144" spans="1:2" x14ac:dyDescent="0.35">
      <c r="A1144" s="8" t="s">
        <v>3777</v>
      </c>
      <c r="B1144" s="6">
        <v>30</v>
      </c>
    </row>
    <row r="1145" spans="1:2" x14ac:dyDescent="0.35">
      <c r="A1145" s="8" t="s">
        <v>3672</v>
      </c>
      <c r="B1145" s="6">
        <v>3</v>
      </c>
    </row>
    <row r="1146" spans="1:2" x14ac:dyDescent="0.35">
      <c r="A1146" s="8" t="s">
        <v>3587</v>
      </c>
      <c r="B1146" s="6">
        <v>11</v>
      </c>
    </row>
    <row r="1147" spans="1:2" x14ac:dyDescent="0.35">
      <c r="A1147" s="8" t="s">
        <v>1663</v>
      </c>
      <c r="B1147" s="6">
        <v>62</v>
      </c>
    </row>
    <row r="1148" spans="1:2" x14ac:dyDescent="0.35">
      <c r="A1148" s="8" t="s">
        <v>1847</v>
      </c>
      <c r="B1148" s="6">
        <v>209</v>
      </c>
    </row>
    <row r="1149" spans="1:2" x14ac:dyDescent="0.35">
      <c r="A1149" s="8" t="s">
        <v>1402</v>
      </c>
      <c r="B1149" s="6">
        <v>240</v>
      </c>
    </row>
    <row r="1150" spans="1:2" x14ac:dyDescent="0.35">
      <c r="A1150" s="8" t="s">
        <v>2826</v>
      </c>
      <c r="B1150" s="6">
        <v>19</v>
      </c>
    </row>
    <row r="1151" spans="1:2" x14ac:dyDescent="0.35">
      <c r="A1151" s="8" t="s">
        <v>2027</v>
      </c>
      <c r="B1151" s="6">
        <v>454</v>
      </c>
    </row>
    <row r="1152" spans="1:2" x14ac:dyDescent="0.35">
      <c r="A1152" s="8" t="s">
        <v>3485</v>
      </c>
      <c r="B1152" s="6">
        <v>56</v>
      </c>
    </row>
    <row r="1153" spans="1:2" x14ac:dyDescent="0.35">
      <c r="A1153" s="8" t="s">
        <v>3323</v>
      </c>
      <c r="B1153" s="6">
        <v>49</v>
      </c>
    </row>
    <row r="1154" spans="1:2" x14ac:dyDescent="0.35">
      <c r="A1154" s="8" t="s">
        <v>2177</v>
      </c>
      <c r="B1154" s="6">
        <v>71</v>
      </c>
    </row>
    <row r="1155" spans="1:2" x14ac:dyDescent="0.35">
      <c r="A1155" s="8" t="s">
        <v>2474</v>
      </c>
      <c r="B1155" s="6">
        <v>47</v>
      </c>
    </row>
    <row r="1156" spans="1:2" x14ac:dyDescent="0.35">
      <c r="A1156" s="8" t="s">
        <v>1205</v>
      </c>
      <c r="B1156" s="6">
        <v>57</v>
      </c>
    </row>
    <row r="1157" spans="1:2" x14ac:dyDescent="0.35">
      <c r="A1157" s="8" t="s">
        <v>66</v>
      </c>
      <c r="B1157" s="6">
        <v>24</v>
      </c>
    </row>
    <row r="1158" spans="1:2" x14ac:dyDescent="0.35">
      <c r="A1158" s="8" t="s">
        <v>3722</v>
      </c>
      <c r="B1158" s="6">
        <v>15</v>
      </c>
    </row>
    <row r="1159" spans="1:2" x14ac:dyDescent="0.35">
      <c r="A1159" s="8" t="s">
        <v>2236</v>
      </c>
      <c r="B1159" s="6">
        <v>147</v>
      </c>
    </row>
    <row r="1160" spans="1:2" x14ac:dyDescent="0.35">
      <c r="A1160" s="8" t="s">
        <v>3044</v>
      </c>
      <c r="B1160" s="6">
        <v>156</v>
      </c>
    </row>
    <row r="1161" spans="1:2" x14ac:dyDescent="0.35">
      <c r="A1161" s="8" t="s">
        <v>3394</v>
      </c>
      <c r="B1161" s="6">
        <v>38</v>
      </c>
    </row>
    <row r="1162" spans="1:2" x14ac:dyDescent="0.35">
      <c r="A1162" s="8" t="s">
        <v>2926</v>
      </c>
      <c r="B1162" s="6">
        <v>50</v>
      </c>
    </row>
    <row r="1163" spans="1:2" x14ac:dyDescent="0.35">
      <c r="A1163" s="8" t="s">
        <v>1296</v>
      </c>
      <c r="B1163" s="6">
        <v>64</v>
      </c>
    </row>
    <row r="1164" spans="1:2" x14ac:dyDescent="0.35">
      <c r="A1164" s="8" t="s">
        <v>2639</v>
      </c>
      <c r="B1164" s="6">
        <v>49</v>
      </c>
    </row>
    <row r="1165" spans="1:2" x14ac:dyDescent="0.35">
      <c r="A1165" s="8" t="s">
        <v>114</v>
      </c>
      <c r="B1165" s="6">
        <v>81</v>
      </c>
    </row>
    <row r="1166" spans="1:2" x14ac:dyDescent="0.35">
      <c r="A1166" s="8" t="s">
        <v>2531</v>
      </c>
      <c r="B1166" s="6">
        <v>61</v>
      </c>
    </row>
    <row r="1167" spans="1:2" x14ac:dyDescent="0.35">
      <c r="A1167" s="8" t="s">
        <v>3252</v>
      </c>
      <c r="B1167" s="6">
        <v>50</v>
      </c>
    </row>
    <row r="1168" spans="1:2" x14ac:dyDescent="0.35">
      <c r="A1168" s="8" t="s">
        <v>1201</v>
      </c>
      <c r="B1168" s="6">
        <v>103</v>
      </c>
    </row>
    <row r="1169" spans="1:2" x14ac:dyDescent="0.35">
      <c r="A1169" s="8" t="s">
        <v>1959</v>
      </c>
      <c r="B1169" s="6">
        <v>1356</v>
      </c>
    </row>
    <row r="1170" spans="1:2" x14ac:dyDescent="0.35">
      <c r="A1170" s="8" t="s">
        <v>2220</v>
      </c>
      <c r="B1170" s="6">
        <v>19</v>
      </c>
    </row>
    <row r="1171" spans="1:2" x14ac:dyDescent="0.35">
      <c r="A1171" s="8" t="s">
        <v>404</v>
      </c>
      <c r="B1171" s="6">
        <v>70</v>
      </c>
    </row>
    <row r="1172" spans="1:2" x14ac:dyDescent="0.35">
      <c r="A1172" s="8" t="s">
        <v>830</v>
      </c>
      <c r="B1172" s="6">
        <v>16</v>
      </c>
    </row>
    <row r="1173" spans="1:2" x14ac:dyDescent="0.35">
      <c r="A1173" s="8" t="s">
        <v>3571</v>
      </c>
      <c r="B1173" s="6">
        <v>9</v>
      </c>
    </row>
    <row r="1174" spans="1:2" x14ac:dyDescent="0.35">
      <c r="A1174" s="8" t="s">
        <v>2195</v>
      </c>
      <c r="B1174" s="6">
        <v>878</v>
      </c>
    </row>
    <row r="1175" spans="1:2" x14ac:dyDescent="0.35">
      <c r="A1175" s="8" t="s">
        <v>2238</v>
      </c>
      <c r="B1175" s="6">
        <v>983</v>
      </c>
    </row>
    <row r="1176" spans="1:2" x14ac:dyDescent="0.35">
      <c r="A1176" s="8" t="s">
        <v>3009</v>
      </c>
      <c r="B1176" s="6">
        <v>128</v>
      </c>
    </row>
    <row r="1177" spans="1:2" x14ac:dyDescent="0.35">
      <c r="A1177" s="8" t="s">
        <v>3365</v>
      </c>
      <c r="B1177" s="6">
        <v>18</v>
      </c>
    </row>
    <row r="1178" spans="1:2" x14ac:dyDescent="0.35">
      <c r="A1178" s="8" t="s">
        <v>3403</v>
      </c>
      <c r="B1178" s="6">
        <v>3</v>
      </c>
    </row>
    <row r="1179" spans="1:2" x14ac:dyDescent="0.35">
      <c r="A1179" s="8" t="s">
        <v>2295</v>
      </c>
      <c r="B1179" s="6">
        <v>112</v>
      </c>
    </row>
    <row r="1180" spans="1:2" x14ac:dyDescent="0.35">
      <c r="A1180" s="8" t="s">
        <v>3549</v>
      </c>
      <c r="B1180" s="6">
        <v>64</v>
      </c>
    </row>
    <row r="1181" spans="1:2" x14ac:dyDescent="0.35">
      <c r="A1181" s="8" t="s">
        <v>3537</v>
      </c>
      <c r="B1181" s="6">
        <v>83</v>
      </c>
    </row>
    <row r="1182" spans="1:2" x14ac:dyDescent="0.35">
      <c r="A1182" s="8" t="s">
        <v>71</v>
      </c>
      <c r="B1182" s="6">
        <v>178</v>
      </c>
    </row>
    <row r="1183" spans="1:2" x14ac:dyDescent="0.35">
      <c r="A1183" s="8" t="s">
        <v>393</v>
      </c>
      <c r="B1183" s="6">
        <v>206</v>
      </c>
    </row>
    <row r="1184" spans="1:2" x14ac:dyDescent="0.35">
      <c r="A1184" s="8" t="s">
        <v>3688</v>
      </c>
      <c r="B1184" s="6">
        <v>274</v>
      </c>
    </row>
    <row r="1185" spans="1:2" x14ac:dyDescent="0.35">
      <c r="A1185" s="8" t="s">
        <v>3646</v>
      </c>
      <c r="B1185" s="6">
        <v>73</v>
      </c>
    </row>
    <row r="1186" spans="1:2" x14ac:dyDescent="0.35">
      <c r="A1186" s="8" t="s">
        <v>258</v>
      </c>
      <c r="B1186" s="6">
        <v>560</v>
      </c>
    </row>
    <row r="1187" spans="1:2" x14ac:dyDescent="0.35">
      <c r="A1187" s="8" t="s">
        <v>657</v>
      </c>
      <c r="B1187" s="6">
        <v>87</v>
      </c>
    </row>
    <row r="1188" spans="1:2" x14ac:dyDescent="0.35">
      <c r="A1188" s="8" t="s">
        <v>1856</v>
      </c>
      <c r="B1188" s="6">
        <v>191</v>
      </c>
    </row>
    <row r="1189" spans="1:2" x14ac:dyDescent="0.35">
      <c r="A1189" s="8" t="s">
        <v>2494</v>
      </c>
      <c r="B1189" s="6">
        <v>39</v>
      </c>
    </row>
    <row r="1190" spans="1:2" x14ac:dyDescent="0.35">
      <c r="A1190" s="8" t="s">
        <v>2339</v>
      </c>
      <c r="B1190" s="6">
        <v>123</v>
      </c>
    </row>
    <row r="1191" spans="1:2" x14ac:dyDescent="0.35">
      <c r="A1191" s="8" t="s">
        <v>3213</v>
      </c>
      <c r="B1191" s="6">
        <v>47</v>
      </c>
    </row>
    <row r="1192" spans="1:2" x14ac:dyDescent="0.35">
      <c r="A1192" s="8" t="s">
        <v>2551</v>
      </c>
      <c r="B1192" s="6">
        <v>56</v>
      </c>
    </row>
    <row r="1193" spans="1:2" x14ac:dyDescent="0.35">
      <c r="A1193" s="8" t="s">
        <v>351</v>
      </c>
      <c r="B1193" s="6">
        <v>221</v>
      </c>
    </row>
    <row r="1194" spans="1:2" x14ac:dyDescent="0.35">
      <c r="A1194" s="8" t="s">
        <v>1277</v>
      </c>
      <c r="B1194" s="6">
        <v>68</v>
      </c>
    </row>
    <row r="1195" spans="1:2" x14ac:dyDescent="0.35">
      <c r="A1195" s="8" t="s">
        <v>3655</v>
      </c>
      <c r="B1195" s="6">
        <v>20</v>
      </c>
    </row>
    <row r="1196" spans="1:2" x14ac:dyDescent="0.35">
      <c r="A1196" s="8" t="s">
        <v>2820</v>
      </c>
      <c r="B1196" s="6">
        <v>20</v>
      </c>
    </row>
    <row r="1197" spans="1:2" x14ac:dyDescent="0.35">
      <c r="A1197" s="8" t="s">
        <v>3705</v>
      </c>
      <c r="B1197" s="6">
        <v>39</v>
      </c>
    </row>
    <row r="1198" spans="1:2" x14ac:dyDescent="0.35">
      <c r="A1198" s="8" t="s">
        <v>537</v>
      </c>
      <c r="B1198" s="6">
        <v>39</v>
      </c>
    </row>
    <row r="1199" spans="1:2" x14ac:dyDescent="0.35">
      <c r="A1199" s="8" t="s">
        <v>2728</v>
      </c>
      <c r="B1199" s="6">
        <v>392</v>
      </c>
    </row>
    <row r="1200" spans="1:2" x14ac:dyDescent="0.35">
      <c r="A1200" s="8" t="s">
        <v>2829</v>
      </c>
      <c r="B1200" s="6">
        <v>76</v>
      </c>
    </row>
    <row r="1201" spans="1:2" x14ac:dyDescent="0.35">
      <c r="A1201" s="8" t="s">
        <v>2821</v>
      </c>
      <c r="B1201" s="6">
        <v>35</v>
      </c>
    </row>
    <row r="1202" spans="1:2" x14ac:dyDescent="0.35">
      <c r="A1202" s="8" t="s">
        <v>2928</v>
      </c>
      <c r="B1202" s="6">
        <v>24</v>
      </c>
    </row>
    <row r="1203" spans="1:2" x14ac:dyDescent="0.35">
      <c r="A1203" s="8" t="s">
        <v>1652</v>
      </c>
      <c r="B1203" s="6">
        <v>20</v>
      </c>
    </row>
    <row r="1204" spans="1:2" x14ac:dyDescent="0.35">
      <c r="A1204" s="8" t="s">
        <v>1259</v>
      </c>
      <c r="B1204" s="6">
        <v>670</v>
      </c>
    </row>
    <row r="1205" spans="1:2" x14ac:dyDescent="0.35">
      <c r="A1205" s="8" t="s">
        <v>3297</v>
      </c>
      <c r="B1205" s="6">
        <v>44</v>
      </c>
    </row>
    <row r="1206" spans="1:2" x14ac:dyDescent="0.35">
      <c r="A1206" s="8" t="s">
        <v>306</v>
      </c>
      <c r="B1206" s="6">
        <v>189</v>
      </c>
    </row>
    <row r="1207" spans="1:2" x14ac:dyDescent="0.35">
      <c r="A1207" s="8" t="s">
        <v>1366</v>
      </c>
      <c r="B1207" s="6">
        <v>92</v>
      </c>
    </row>
    <row r="1208" spans="1:2" x14ac:dyDescent="0.35">
      <c r="A1208" s="8" t="s">
        <v>1273</v>
      </c>
      <c r="B1208" s="6">
        <v>28</v>
      </c>
    </row>
    <row r="1209" spans="1:2" x14ac:dyDescent="0.35">
      <c r="A1209" s="8" t="s">
        <v>1197</v>
      </c>
      <c r="B1209" s="6">
        <v>512</v>
      </c>
    </row>
    <row r="1210" spans="1:2" x14ac:dyDescent="0.35">
      <c r="A1210" s="8" t="s">
        <v>2830</v>
      </c>
      <c r="B1210" s="6">
        <v>11</v>
      </c>
    </row>
    <row r="1211" spans="1:2" x14ac:dyDescent="0.35">
      <c r="A1211" s="8" t="s">
        <v>398</v>
      </c>
      <c r="B1211" s="6">
        <v>229</v>
      </c>
    </row>
    <row r="1212" spans="1:2" x14ac:dyDescent="0.35">
      <c r="A1212" s="8" t="s">
        <v>3662</v>
      </c>
      <c r="B1212" s="6">
        <v>14</v>
      </c>
    </row>
    <row r="1213" spans="1:2" x14ac:dyDescent="0.35">
      <c r="A1213" s="8" t="s">
        <v>1283</v>
      </c>
      <c r="B1213" s="6">
        <v>274</v>
      </c>
    </row>
    <row r="1214" spans="1:2" x14ac:dyDescent="0.35">
      <c r="A1214" s="8" t="s">
        <v>2491</v>
      </c>
      <c r="B1214" s="6">
        <v>10</v>
      </c>
    </row>
    <row r="1215" spans="1:2" x14ac:dyDescent="0.35">
      <c r="A1215" s="8" t="s">
        <v>2468</v>
      </c>
      <c r="B1215" s="6">
        <v>43</v>
      </c>
    </row>
    <row r="1216" spans="1:2" x14ac:dyDescent="0.35">
      <c r="A1216" s="8" t="s">
        <v>2458</v>
      </c>
      <c r="B1216" s="6">
        <v>124</v>
      </c>
    </row>
    <row r="1217" spans="1:2" x14ac:dyDescent="0.35">
      <c r="A1217" s="8" t="s">
        <v>294</v>
      </c>
      <c r="B1217" s="6">
        <v>131</v>
      </c>
    </row>
    <row r="1218" spans="1:2" x14ac:dyDescent="0.35">
      <c r="A1218" s="8" t="s">
        <v>1893</v>
      </c>
      <c r="B1218" s="6">
        <v>26</v>
      </c>
    </row>
    <row r="1219" spans="1:2" x14ac:dyDescent="0.35">
      <c r="A1219" s="8" t="s">
        <v>659</v>
      </c>
      <c r="B1219" s="6">
        <v>276</v>
      </c>
    </row>
    <row r="1220" spans="1:2" x14ac:dyDescent="0.35">
      <c r="A1220" s="8" t="s">
        <v>326</v>
      </c>
      <c r="B1220" s="6">
        <v>736</v>
      </c>
    </row>
    <row r="1221" spans="1:2" x14ac:dyDescent="0.35">
      <c r="A1221" s="8" t="s">
        <v>2069</v>
      </c>
      <c r="B1221" s="6">
        <v>76</v>
      </c>
    </row>
    <row r="1222" spans="1:2" x14ac:dyDescent="0.35">
      <c r="A1222" s="8" t="s">
        <v>2320</v>
      </c>
      <c r="B1222" s="6">
        <v>77</v>
      </c>
    </row>
    <row r="1223" spans="1:2" x14ac:dyDescent="0.35">
      <c r="A1223" s="8" t="s">
        <v>1614</v>
      </c>
      <c r="B1223" s="6">
        <v>26</v>
      </c>
    </row>
    <row r="1224" spans="1:2" x14ac:dyDescent="0.35">
      <c r="A1224" s="8" t="s">
        <v>2469</v>
      </c>
      <c r="B1224" s="6">
        <v>58</v>
      </c>
    </row>
    <row r="1225" spans="1:2" x14ac:dyDescent="0.35">
      <c r="A1225" s="8" t="s">
        <v>787</v>
      </c>
      <c r="B1225" s="6">
        <v>44</v>
      </c>
    </row>
    <row r="1226" spans="1:2" x14ac:dyDescent="0.35">
      <c r="A1226" s="8" t="s">
        <v>1659</v>
      </c>
      <c r="B1226" s="6">
        <v>107</v>
      </c>
    </row>
    <row r="1227" spans="1:2" x14ac:dyDescent="0.35">
      <c r="A1227" s="8" t="s">
        <v>3001</v>
      </c>
      <c r="B1227" s="6">
        <v>175</v>
      </c>
    </row>
    <row r="1228" spans="1:2" x14ac:dyDescent="0.35">
      <c r="A1228" s="8" t="s">
        <v>48</v>
      </c>
      <c r="B1228" s="6">
        <v>45</v>
      </c>
    </row>
    <row r="1229" spans="1:2" x14ac:dyDescent="0.35">
      <c r="A1229" s="8" t="s">
        <v>2497</v>
      </c>
      <c r="B1229" s="6">
        <v>56</v>
      </c>
    </row>
    <row r="1230" spans="1:2" x14ac:dyDescent="0.35">
      <c r="A1230" s="8" t="s">
        <v>1932</v>
      </c>
      <c r="B1230" s="6">
        <v>50</v>
      </c>
    </row>
    <row r="1231" spans="1:2" x14ac:dyDescent="0.35">
      <c r="A1231" s="8" t="s">
        <v>336</v>
      </c>
      <c r="B1231" s="6">
        <v>80</v>
      </c>
    </row>
    <row r="1232" spans="1:2" x14ac:dyDescent="0.35">
      <c r="A1232" s="8" t="s">
        <v>1391</v>
      </c>
      <c r="B1232" s="6">
        <v>19</v>
      </c>
    </row>
    <row r="1233" spans="1:2" x14ac:dyDescent="0.35">
      <c r="A1233" s="8" t="s">
        <v>1608</v>
      </c>
      <c r="B1233" s="6">
        <v>205</v>
      </c>
    </row>
    <row r="1234" spans="1:2" x14ac:dyDescent="0.35">
      <c r="A1234" s="8" t="s">
        <v>1264</v>
      </c>
      <c r="B1234" s="6">
        <v>41</v>
      </c>
    </row>
    <row r="1235" spans="1:2" x14ac:dyDescent="0.35">
      <c r="A1235" s="8" t="s">
        <v>3420</v>
      </c>
      <c r="B1235" s="6">
        <v>98</v>
      </c>
    </row>
    <row r="1236" spans="1:2" x14ac:dyDescent="0.35">
      <c r="A1236" s="8" t="s">
        <v>3533</v>
      </c>
      <c r="B1236" s="6">
        <v>204</v>
      </c>
    </row>
    <row r="1237" spans="1:2" x14ac:dyDescent="0.35">
      <c r="A1237" s="8" t="s">
        <v>2083</v>
      </c>
      <c r="B1237" s="6">
        <v>38</v>
      </c>
    </row>
    <row r="1238" spans="1:2" x14ac:dyDescent="0.35">
      <c r="A1238" s="8" t="s">
        <v>1403</v>
      </c>
      <c r="B1238" s="6">
        <v>113</v>
      </c>
    </row>
    <row r="1239" spans="1:2" x14ac:dyDescent="0.35">
      <c r="A1239" s="8" t="s">
        <v>2449</v>
      </c>
      <c r="B1239" s="6">
        <v>9</v>
      </c>
    </row>
    <row r="1240" spans="1:2" x14ac:dyDescent="0.35">
      <c r="A1240" s="8" t="s">
        <v>1953</v>
      </c>
      <c r="B1240" s="6">
        <v>682</v>
      </c>
    </row>
    <row r="1241" spans="1:2" x14ac:dyDescent="0.35">
      <c r="A1241" s="8" t="s">
        <v>397</v>
      </c>
      <c r="B1241" s="6">
        <v>196</v>
      </c>
    </row>
    <row r="1242" spans="1:2" x14ac:dyDescent="0.35">
      <c r="A1242" s="8" t="s">
        <v>1290</v>
      </c>
      <c r="B1242" s="6">
        <v>52</v>
      </c>
    </row>
    <row r="1243" spans="1:2" x14ac:dyDescent="0.35">
      <c r="A1243" s="8" t="s">
        <v>3779</v>
      </c>
      <c r="B1243" s="6">
        <v>27</v>
      </c>
    </row>
    <row r="1244" spans="1:2" x14ac:dyDescent="0.35">
      <c r="A1244" s="8" t="s">
        <v>359</v>
      </c>
      <c r="B1244" s="6">
        <v>267</v>
      </c>
    </row>
    <row r="1245" spans="1:2" x14ac:dyDescent="0.35">
      <c r="A1245" s="8" t="s">
        <v>2178</v>
      </c>
      <c r="B1245" s="6">
        <v>38</v>
      </c>
    </row>
    <row r="1246" spans="1:2" x14ac:dyDescent="0.35">
      <c r="A1246" s="8" t="s">
        <v>50</v>
      </c>
      <c r="B1246" s="6">
        <v>38</v>
      </c>
    </row>
    <row r="1247" spans="1:2" x14ac:dyDescent="0.35">
      <c r="A1247" s="8" t="s">
        <v>2706</v>
      </c>
      <c r="B1247" s="6">
        <v>263</v>
      </c>
    </row>
    <row r="1248" spans="1:2" x14ac:dyDescent="0.35">
      <c r="A1248" s="8" t="s">
        <v>1350</v>
      </c>
      <c r="B1248" s="6">
        <v>172</v>
      </c>
    </row>
    <row r="1249" spans="1:2" x14ac:dyDescent="0.35">
      <c r="A1249" s="8" t="s">
        <v>3282</v>
      </c>
      <c r="B1249" s="6">
        <v>237</v>
      </c>
    </row>
    <row r="1250" spans="1:2" x14ac:dyDescent="0.35">
      <c r="A1250" s="8" t="s">
        <v>3492</v>
      </c>
      <c r="B1250" s="6">
        <v>29</v>
      </c>
    </row>
    <row r="1251" spans="1:2" x14ac:dyDescent="0.35">
      <c r="A1251" s="8" t="s">
        <v>1281</v>
      </c>
      <c r="B1251" s="6">
        <v>130</v>
      </c>
    </row>
    <row r="1252" spans="1:2" x14ac:dyDescent="0.35">
      <c r="A1252" s="8" t="s">
        <v>1954</v>
      </c>
      <c r="B1252" s="6">
        <v>147</v>
      </c>
    </row>
    <row r="1253" spans="1:2" x14ac:dyDescent="0.35">
      <c r="A1253" s="8" t="s">
        <v>3352</v>
      </c>
      <c r="B1253" s="6">
        <v>44</v>
      </c>
    </row>
    <row r="1254" spans="1:2" x14ac:dyDescent="0.35">
      <c r="A1254" s="8" t="s">
        <v>2002</v>
      </c>
      <c r="B1254" s="6">
        <v>1637</v>
      </c>
    </row>
    <row r="1255" spans="1:2" x14ac:dyDescent="0.35">
      <c r="A1255" s="8" t="s">
        <v>385</v>
      </c>
      <c r="B1255" s="6">
        <v>383</v>
      </c>
    </row>
    <row r="1256" spans="1:2" x14ac:dyDescent="0.35">
      <c r="A1256" s="8" t="s">
        <v>3158</v>
      </c>
      <c r="B1256" s="6">
        <v>69</v>
      </c>
    </row>
    <row r="1257" spans="1:2" x14ac:dyDescent="0.35">
      <c r="A1257" s="8" t="s">
        <v>2210</v>
      </c>
      <c r="B1257" s="6">
        <v>15</v>
      </c>
    </row>
    <row r="1258" spans="1:2" x14ac:dyDescent="0.35">
      <c r="A1258" s="8" t="s">
        <v>2321</v>
      </c>
      <c r="B1258" s="6">
        <v>89</v>
      </c>
    </row>
    <row r="1259" spans="1:2" x14ac:dyDescent="0.35">
      <c r="A1259" s="8" t="s">
        <v>2669</v>
      </c>
      <c r="B1259" s="6">
        <v>11</v>
      </c>
    </row>
    <row r="1260" spans="1:2" x14ac:dyDescent="0.35">
      <c r="A1260" s="8" t="s">
        <v>3187</v>
      </c>
      <c r="B1260" s="6">
        <v>244</v>
      </c>
    </row>
    <row r="1261" spans="1:2" x14ac:dyDescent="0.35">
      <c r="A1261" s="8" t="s">
        <v>2040</v>
      </c>
      <c r="B1261" s="6">
        <v>379</v>
      </c>
    </row>
    <row r="1262" spans="1:2" x14ac:dyDescent="0.35">
      <c r="A1262" s="8" t="s">
        <v>2190</v>
      </c>
      <c r="B1262" s="6">
        <v>88</v>
      </c>
    </row>
    <row r="1263" spans="1:2" x14ac:dyDescent="0.35">
      <c r="A1263" s="8" t="s">
        <v>1630</v>
      </c>
      <c r="B1263" s="6">
        <v>82</v>
      </c>
    </row>
    <row r="1264" spans="1:2" x14ac:dyDescent="0.35">
      <c r="A1264" s="8" t="s">
        <v>1378</v>
      </c>
      <c r="B1264" s="6">
        <v>31</v>
      </c>
    </row>
    <row r="1265" spans="1:2" x14ac:dyDescent="0.35">
      <c r="A1265" s="8" t="s">
        <v>1755</v>
      </c>
      <c r="B1265" s="6">
        <v>90</v>
      </c>
    </row>
    <row r="1266" spans="1:2" x14ac:dyDescent="0.35">
      <c r="A1266" s="8" t="s">
        <v>1222</v>
      </c>
      <c r="B1266" s="6">
        <v>103</v>
      </c>
    </row>
    <row r="1267" spans="1:2" x14ac:dyDescent="0.35">
      <c r="A1267" s="8" t="s">
        <v>2530</v>
      </c>
      <c r="B1267" s="6">
        <v>48</v>
      </c>
    </row>
    <row r="1268" spans="1:2" x14ac:dyDescent="0.35">
      <c r="A1268" s="8" t="s">
        <v>2451</v>
      </c>
      <c r="B1268" s="6">
        <v>102</v>
      </c>
    </row>
    <row r="1269" spans="1:2" x14ac:dyDescent="0.35">
      <c r="A1269" s="8" t="s">
        <v>3294</v>
      </c>
      <c r="B1269" s="6">
        <v>24</v>
      </c>
    </row>
    <row r="1270" spans="1:2" x14ac:dyDescent="0.35">
      <c r="A1270" s="8" t="s">
        <v>3481</v>
      </c>
      <c r="B1270" s="6">
        <v>80</v>
      </c>
    </row>
    <row r="1271" spans="1:2" x14ac:dyDescent="0.35">
      <c r="A1271" s="8" t="s">
        <v>528</v>
      </c>
      <c r="B1271" s="6">
        <v>158</v>
      </c>
    </row>
    <row r="1272" spans="1:2" x14ac:dyDescent="0.35">
      <c r="A1272" s="8" t="s">
        <v>833</v>
      </c>
      <c r="B1272" s="6">
        <v>154</v>
      </c>
    </row>
    <row r="1273" spans="1:2" x14ac:dyDescent="0.35">
      <c r="A1273" s="8" t="s">
        <v>388</v>
      </c>
      <c r="B1273" s="6">
        <v>562</v>
      </c>
    </row>
    <row r="1274" spans="1:2" x14ac:dyDescent="0.35">
      <c r="A1274" s="8" t="s">
        <v>3451</v>
      </c>
      <c r="B1274" s="6">
        <v>37</v>
      </c>
    </row>
    <row r="1275" spans="1:2" x14ac:dyDescent="0.35">
      <c r="A1275" s="8" t="s">
        <v>2797</v>
      </c>
      <c r="B1275" s="6">
        <v>94</v>
      </c>
    </row>
    <row r="1276" spans="1:2" x14ac:dyDescent="0.35">
      <c r="A1276" s="8" t="s">
        <v>2963</v>
      </c>
      <c r="B1276" s="6">
        <v>98</v>
      </c>
    </row>
    <row r="1277" spans="1:2" x14ac:dyDescent="0.35">
      <c r="A1277" s="8" t="s">
        <v>3615</v>
      </c>
      <c r="B1277" s="6">
        <v>51</v>
      </c>
    </row>
    <row r="1278" spans="1:2" x14ac:dyDescent="0.35">
      <c r="A1278" s="8" t="s">
        <v>1474</v>
      </c>
      <c r="B1278" s="6">
        <v>47</v>
      </c>
    </row>
    <row r="1279" spans="1:2" x14ac:dyDescent="0.35">
      <c r="A1279" s="8" t="s">
        <v>3625</v>
      </c>
      <c r="B1279" s="6">
        <v>29</v>
      </c>
    </row>
    <row r="1280" spans="1:2" x14ac:dyDescent="0.35">
      <c r="A1280" s="8" t="s">
        <v>3357</v>
      </c>
      <c r="B1280" s="6">
        <v>162</v>
      </c>
    </row>
    <row r="1281" spans="1:2" x14ac:dyDescent="0.35">
      <c r="A1281" s="8" t="s">
        <v>2733</v>
      </c>
      <c r="B1281" s="6">
        <v>119</v>
      </c>
    </row>
    <row r="1282" spans="1:2" x14ac:dyDescent="0.35">
      <c r="A1282" s="8" t="s">
        <v>3366</v>
      </c>
      <c r="B1282" s="6">
        <v>30</v>
      </c>
    </row>
    <row r="1283" spans="1:2" x14ac:dyDescent="0.35">
      <c r="A1283" s="8" t="s">
        <v>3006</v>
      </c>
      <c r="B1283" s="6">
        <v>97</v>
      </c>
    </row>
    <row r="1284" spans="1:2" x14ac:dyDescent="0.35">
      <c r="A1284" s="8" t="s">
        <v>3247</v>
      </c>
      <c r="B1284" s="6">
        <v>57</v>
      </c>
    </row>
    <row r="1285" spans="1:2" x14ac:dyDescent="0.35">
      <c r="A1285" s="8" t="s">
        <v>2046</v>
      </c>
      <c r="B1285" s="6">
        <v>263</v>
      </c>
    </row>
    <row r="1286" spans="1:2" x14ac:dyDescent="0.35">
      <c r="A1286" s="8" t="s">
        <v>2736</v>
      </c>
      <c r="B1286" s="6">
        <v>58</v>
      </c>
    </row>
    <row r="1287" spans="1:2" x14ac:dyDescent="0.35">
      <c r="A1287" s="8" t="s">
        <v>2036</v>
      </c>
      <c r="B1287" s="6">
        <v>644</v>
      </c>
    </row>
    <row r="1288" spans="1:2" x14ac:dyDescent="0.35">
      <c r="A1288" s="8" t="s">
        <v>3267</v>
      </c>
      <c r="B1288" s="6">
        <v>288</v>
      </c>
    </row>
    <row r="1289" spans="1:2" x14ac:dyDescent="0.35">
      <c r="A1289" s="8" t="s">
        <v>2787</v>
      </c>
      <c r="B1289" s="6">
        <v>38</v>
      </c>
    </row>
    <row r="1290" spans="1:2" x14ac:dyDescent="0.35">
      <c r="A1290" s="8" t="s">
        <v>1541</v>
      </c>
      <c r="B1290" s="6">
        <v>98</v>
      </c>
    </row>
    <row r="1291" spans="1:2" x14ac:dyDescent="0.35">
      <c r="A1291" s="8" t="s">
        <v>2333</v>
      </c>
      <c r="B1291" s="6">
        <v>352</v>
      </c>
    </row>
    <row r="1292" spans="1:2" x14ac:dyDescent="0.35">
      <c r="A1292" s="8" t="s">
        <v>1955</v>
      </c>
      <c r="B1292" s="6">
        <v>415</v>
      </c>
    </row>
    <row r="1293" spans="1:2" x14ac:dyDescent="0.35">
      <c r="A1293" s="8" t="s">
        <v>3274</v>
      </c>
      <c r="B1293" s="6">
        <v>286</v>
      </c>
    </row>
    <row r="1294" spans="1:2" x14ac:dyDescent="0.35">
      <c r="A1294" s="8" t="s">
        <v>1193</v>
      </c>
      <c r="B1294" s="6">
        <v>15</v>
      </c>
    </row>
    <row r="1295" spans="1:2" x14ac:dyDescent="0.35">
      <c r="A1295" s="8" t="s">
        <v>1824</v>
      </c>
      <c r="B1295" s="6">
        <v>33</v>
      </c>
    </row>
    <row r="1296" spans="1:2" x14ac:dyDescent="0.35">
      <c r="A1296" s="8" t="s">
        <v>59</v>
      </c>
      <c r="B1296" s="6">
        <v>69</v>
      </c>
    </row>
    <row r="1297" spans="1:2" x14ac:dyDescent="0.35">
      <c r="A1297" s="8" t="s">
        <v>2082</v>
      </c>
      <c r="B1297" s="6">
        <v>55</v>
      </c>
    </row>
    <row r="1298" spans="1:2" x14ac:dyDescent="0.35">
      <c r="A1298" s="8" t="s">
        <v>1511</v>
      </c>
      <c r="B1298" s="6">
        <v>405</v>
      </c>
    </row>
    <row r="1299" spans="1:2" x14ac:dyDescent="0.35">
      <c r="A1299" s="8" t="s">
        <v>3172</v>
      </c>
      <c r="B1299" s="6">
        <v>29</v>
      </c>
    </row>
    <row r="1300" spans="1:2" x14ac:dyDescent="0.35">
      <c r="A1300" s="8" t="s">
        <v>3003</v>
      </c>
      <c r="B1300" s="6">
        <v>17</v>
      </c>
    </row>
    <row r="1301" spans="1:2" x14ac:dyDescent="0.35">
      <c r="A1301" s="8" t="s">
        <v>1946</v>
      </c>
      <c r="B1301" s="6">
        <v>680</v>
      </c>
    </row>
    <row r="1302" spans="1:2" x14ac:dyDescent="0.35">
      <c r="A1302" s="8" t="s">
        <v>34</v>
      </c>
      <c r="B1302" s="6">
        <v>89</v>
      </c>
    </row>
    <row r="1303" spans="1:2" x14ac:dyDescent="0.35">
      <c r="A1303" s="8" t="s">
        <v>3521</v>
      </c>
      <c r="B1303" s="6">
        <v>34</v>
      </c>
    </row>
    <row r="1304" spans="1:2" x14ac:dyDescent="0.35">
      <c r="A1304" s="8" t="s">
        <v>2191</v>
      </c>
      <c r="B1304" s="6">
        <v>537</v>
      </c>
    </row>
    <row r="1305" spans="1:2" x14ac:dyDescent="0.35">
      <c r="A1305" s="8" t="s">
        <v>3038</v>
      </c>
      <c r="B1305" s="6">
        <v>27</v>
      </c>
    </row>
    <row r="1306" spans="1:2" x14ac:dyDescent="0.35">
      <c r="A1306" s="8" t="s">
        <v>93</v>
      </c>
      <c r="B1306" s="6">
        <v>46</v>
      </c>
    </row>
    <row r="1307" spans="1:2" x14ac:dyDescent="0.35">
      <c r="A1307" s="8" t="s">
        <v>2039</v>
      </c>
      <c r="B1307" s="6">
        <v>204</v>
      </c>
    </row>
    <row r="1308" spans="1:2" x14ac:dyDescent="0.35">
      <c r="A1308" s="8" t="s">
        <v>289</v>
      </c>
      <c r="B1308" s="6">
        <v>447</v>
      </c>
    </row>
    <row r="1309" spans="1:2" x14ac:dyDescent="0.35">
      <c r="A1309" s="8" t="s">
        <v>652</v>
      </c>
      <c r="B1309" s="6">
        <v>105</v>
      </c>
    </row>
    <row r="1310" spans="1:2" x14ac:dyDescent="0.35">
      <c r="A1310" s="8" t="s">
        <v>1376</v>
      </c>
      <c r="B1310" s="6">
        <v>109</v>
      </c>
    </row>
    <row r="1311" spans="1:2" x14ac:dyDescent="0.35">
      <c r="A1311" s="8" t="s">
        <v>3005</v>
      </c>
      <c r="B1311" s="6">
        <v>118</v>
      </c>
    </row>
    <row r="1312" spans="1:2" x14ac:dyDescent="0.35">
      <c r="A1312" s="8" t="s">
        <v>3256</v>
      </c>
      <c r="B1312" s="6">
        <v>176</v>
      </c>
    </row>
    <row r="1313" spans="1:2" x14ac:dyDescent="0.35">
      <c r="A1313" s="8" t="s">
        <v>3756</v>
      </c>
      <c r="B1313" s="6">
        <v>88</v>
      </c>
    </row>
    <row r="1314" spans="1:2" x14ac:dyDescent="0.35">
      <c r="A1314" s="8" t="s">
        <v>3535</v>
      </c>
      <c r="B1314" s="6">
        <v>17</v>
      </c>
    </row>
    <row r="1315" spans="1:2" x14ac:dyDescent="0.35">
      <c r="A1315" s="8" t="s">
        <v>3599</v>
      </c>
      <c r="B1315" s="6">
        <v>4</v>
      </c>
    </row>
    <row r="1316" spans="1:2" x14ac:dyDescent="0.35">
      <c r="A1316" s="8" t="s">
        <v>6</v>
      </c>
      <c r="B1316" s="6">
        <v>284</v>
      </c>
    </row>
    <row r="1317" spans="1:2" x14ac:dyDescent="0.35">
      <c r="A1317" s="8" t="s">
        <v>2223</v>
      </c>
      <c r="B1317" s="6">
        <v>30</v>
      </c>
    </row>
    <row r="1318" spans="1:2" x14ac:dyDescent="0.35">
      <c r="A1318" s="8" t="s">
        <v>3452</v>
      </c>
      <c r="B1318" s="6">
        <v>14</v>
      </c>
    </row>
    <row r="1319" spans="1:2" x14ac:dyDescent="0.35">
      <c r="A1319" s="8" t="s">
        <v>2554</v>
      </c>
      <c r="B1319" s="6">
        <v>67</v>
      </c>
    </row>
    <row r="1320" spans="1:2" x14ac:dyDescent="0.35">
      <c r="A1320" s="8" t="s">
        <v>2523</v>
      </c>
      <c r="B1320" s="6">
        <v>26</v>
      </c>
    </row>
    <row r="1321" spans="1:2" x14ac:dyDescent="0.35">
      <c r="A1321" s="8" t="s">
        <v>1024</v>
      </c>
      <c r="B1321" s="6">
        <v>131</v>
      </c>
    </row>
    <row r="1322" spans="1:2" x14ac:dyDescent="0.35">
      <c r="A1322" s="8" t="s">
        <v>3413</v>
      </c>
      <c r="B1322" s="6">
        <v>44</v>
      </c>
    </row>
    <row r="1323" spans="1:2" x14ac:dyDescent="0.35">
      <c r="A1323" s="8" t="s">
        <v>3476</v>
      </c>
      <c r="B1323" s="6">
        <v>39</v>
      </c>
    </row>
    <row r="1324" spans="1:2" x14ac:dyDescent="0.35">
      <c r="A1324" s="8" t="s">
        <v>2828</v>
      </c>
      <c r="B1324" s="6">
        <v>97</v>
      </c>
    </row>
    <row r="1325" spans="1:2" x14ac:dyDescent="0.35">
      <c r="A1325" s="8" t="s">
        <v>2038</v>
      </c>
      <c r="B1325" s="6">
        <v>429</v>
      </c>
    </row>
    <row r="1326" spans="1:2" x14ac:dyDescent="0.35">
      <c r="A1326" s="8" t="s">
        <v>2170</v>
      </c>
      <c r="B1326" s="6">
        <v>7</v>
      </c>
    </row>
    <row r="1327" spans="1:2" x14ac:dyDescent="0.35">
      <c r="A1327" s="8" t="s">
        <v>842</v>
      </c>
      <c r="B1327" s="6">
        <v>94</v>
      </c>
    </row>
    <row r="1328" spans="1:2" x14ac:dyDescent="0.35">
      <c r="A1328" s="8" t="s">
        <v>3702</v>
      </c>
      <c r="B1328" s="6">
        <v>35</v>
      </c>
    </row>
    <row r="1329" spans="1:2" x14ac:dyDescent="0.35">
      <c r="A1329" s="8" t="s">
        <v>2534</v>
      </c>
      <c r="B1329" s="6">
        <v>14</v>
      </c>
    </row>
    <row r="1330" spans="1:2" x14ac:dyDescent="0.35">
      <c r="A1330" s="8" t="s">
        <v>3367</v>
      </c>
      <c r="B1330" s="6">
        <v>23</v>
      </c>
    </row>
    <row r="1331" spans="1:2" x14ac:dyDescent="0.35">
      <c r="A1331" s="8" t="s">
        <v>3773</v>
      </c>
      <c r="B1331" s="6">
        <v>94</v>
      </c>
    </row>
    <row r="1332" spans="1:2" x14ac:dyDescent="0.35">
      <c r="A1332" s="8" t="s">
        <v>810</v>
      </c>
      <c r="B1332" s="6">
        <v>52</v>
      </c>
    </row>
    <row r="1333" spans="1:2" x14ac:dyDescent="0.35">
      <c r="A1333" s="8" t="s">
        <v>3607</v>
      </c>
      <c r="B1333" s="6">
        <v>27</v>
      </c>
    </row>
    <row r="1334" spans="1:2" x14ac:dyDescent="0.35">
      <c r="A1334" s="8" t="s">
        <v>1033</v>
      </c>
      <c r="B1334" s="6">
        <v>96</v>
      </c>
    </row>
    <row r="1335" spans="1:2" x14ac:dyDescent="0.35">
      <c r="A1335" s="8" t="s">
        <v>2189</v>
      </c>
      <c r="B1335" s="6">
        <v>514</v>
      </c>
    </row>
    <row r="1336" spans="1:2" x14ac:dyDescent="0.35">
      <c r="A1336" s="8" t="s">
        <v>644</v>
      </c>
      <c r="B1336" s="6">
        <v>152</v>
      </c>
    </row>
    <row r="1337" spans="1:2" x14ac:dyDescent="0.35">
      <c r="A1337" s="8" t="s">
        <v>2721</v>
      </c>
      <c r="B1337" s="6">
        <v>269</v>
      </c>
    </row>
    <row r="1338" spans="1:2" x14ac:dyDescent="0.35">
      <c r="A1338" s="8" t="s">
        <v>1977</v>
      </c>
      <c r="B1338" s="6">
        <v>473</v>
      </c>
    </row>
    <row r="1339" spans="1:2" x14ac:dyDescent="0.35">
      <c r="A1339" s="8" t="s">
        <v>2080</v>
      </c>
      <c r="B1339" s="6">
        <v>607</v>
      </c>
    </row>
    <row r="1340" spans="1:2" x14ac:dyDescent="0.35">
      <c r="A1340" s="8" t="s">
        <v>2735</v>
      </c>
      <c r="B1340" s="6">
        <v>339</v>
      </c>
    </row>
    <row r="1341" spans="1:2" x14ac:dyDescent="0.35">
      <c r="A1341" s="8" t="s">
        <v>2031</v>
      </c>
      <c r="B1341" s="6">
        <v>625</v>
      </c>
    </row>
    <row r="1342" spans="1:2" x14ac:dyDescent="0.35">
      <c r="A1342" s="8" t="s">
        <v>2273</v>
      </c>
      <c r="B1342" s="6">
        <v>944</v>
      </c>
    </row>
    <row r="1343" spans="1:2" x14ac:dyDescent="0.35">
      <c r="A1343" s="8" t="s">
        <v>3049</v>
      </c>
      <c r="B1343" s="6">
        <v>54</v>
      </c>
    </row>
    <row r="1344" spans="1:2" x14ac:dyDescent="0.35">
      <c r="A1344" s="8" t="s">
        <v>399</v>
      </c>
      <c r="B1344" s="6">
        <v>67</v>
      </c>
    </row>
    <row r="1345" spans="1:2" x14ac:dyDescent="0.35">
      <c r="A1345" s="8" t="s">
        <v>2838</v>
      </c>
      <c r="B1345" s="6">
        <v>54</v>
      </c>
    </row>
    <row r="1346" spans="1:2" x14ac:dyDescent="0.35">
      <c r="A1346" s="8" t="s">
        <v>2335</v>
      </c>
      <c r="B1346" s="6">
        <v>67</v>
      </c>
    </row>
    <row r="1347" spans="1:2" x14ac:dyDescent="0.35">
      <c r="A1347" s="8" t="s">
        <v>2808</v>
      </c>
      <c r="B1347" s="6">
        <v>69</v>
      </c>
    </row>
    <row r="1348" spans="1:2" x14ac:dyDescent="0.35">
      <c r="A1348" s="8" t="s">
        <v>2727</v>
      </c>
      <c r="B1348" s="6">
        <v>707</v>
      </c>
    </row>
    <row r="1349" spans="1:2" x14ac:dyDescent="0.35">
      <c r="A1349" s="8" t="s">
        <v>2628</v>
      </c>
      <c r="B1349" s="6">
        <v>21</v>
      </c>
    </row>
    <row r="1350" spans="1:2" x14ac:dyDescent="0.35">
      <c r="A1350" s="8" t="s">
        <v>2638</v>
      </c>
      <c r="B1350" s="6">
        <v>14</v>
      </c>
    </row>
    <row r="1351" spans="1:2" x14ac:dyDescent="0.35">
      <c r="A1351" s="8" t="s">
        <v>2208</v>
      </c>
      <c r="B1351" s="6">
        <v>7</v>
      </c>
    </row>
    <row r="1352" spans="1:2" x14ac:dyDescent="0.35">
      <c r="A1352" s="8" t="s">
        <v>3500</v>
      </c>
      <c r="B1352" s="6">
        <v>42</v>
      </c>
    </row>
    <row r="1353" spans="1:2" x14ac:dyDescent="0.35">
      <c r="A1353" s="8" t="s">
        <v>378</v>
      </c>
      <c r="B1353" s="6">
        <v>133</v>
      </c>
    </row>
    <row r="1354" spans="1:2" x14ac:dyDescent="0.35">
      <c r="A1354" s="8" t="s">
        <v>2235</v>
      </c>
      <c r="B1354" s="6">
        <v>28</v>
      </c>
    </row>
    <row r="1355" spans="1:2" x14ac:dyDescent="0.35">
      <c r="A1355" s="8" t="s">
        <v>3600</v>
      </c>
      <c r="B1355" s="6">
        <v>53</v>
      </c>
    </row>
    <row r="1356" spans="1:2" x14ac:dyDescent="0.35">
      <c r="A1356" s="8" t="s">
        <v>2045</v>
      </c>
      <c r="B1356" s="6">
        <v>180</v>
      </c>
    </row>
    <row r="1357" spans="1:2" x14ac:dyDescent="0.35">
      <c r="A1357" s="8" t="s">
        <v>2169</v>
      </c>
      <c r="B1357" s="6">
        <v>340</v>
      </c>
    </row>
    <row r="1358" spans="1:2" x14ac:dyDescent="0.35">
      <c r="A1358" s="8" t="s">
        <v>2976</v>
      </c>
      <c r="B1358" s="6">
        <v>14</v>
      </c>
    </row>
    <row r="1359" spans="1:2" x14ac:dyDescent="0.35">
      <c r="A1359" s="8" t="s">
        <v>3508</v>
      </c>
      <c r="B1359" s="6">
        <v>33</v>
      </c>
    </row>
    <row r="1360" spans="1:2" x14ac:dyDescent="0.35">
      <c r="A1360" s="8" t="s">
        <v>2168</v>
      </c>
      <c r="B1360" s="6">
        <v>8</v>
      </c>
    </row>
    <row r="1361" spans="1:2" x14ac:dyDescent="0.35">
      <c r="A1361" s="8" t="s">
        <v>1479</v>
      </c>
      <c r="B1361" s="6">
        <v>20242</v>
      </c>
    </row>
    <row r="1362" spans="1:2" x14ac:dyDescent="0.35">
      <c r="A1362" s="8" t="s">
        <v>3331</v>
      </c>
      <c r="B1362" s="6">
        <v>65</v>
      </c>
    </row>
    <row r="1363" spans="1:2" x14ac:dyDescent="0.35">
      <c r="A1363" s="8" t="s">
        <v>2033</v>
      </c>
      <c r="B1363" s="6">
        <v>531</v>
      </c>
    </row>
    <row r="1364" spans="1:2" x14ac:dyDescent="0.35">
      <c r="A1364" s="8" t="s">
        <v>8</v>
      </c>
      <c r="B1364" s="6">
        <v>58</v>
      </c>
    </row>
    <row r="1365" spans="1:2" x14ac:dyDescent="0.35">
      <c r="A1365" s="8" t="s">
        <v>3356</v>
      </c>
      <c r="B1365" s="6">
        <v>21</v>
      </c>
    </row>
    <row r="1366" spans="1:2" x14ac:dyDescent="0.35">
      <c r="A1366" s="8" t="s">
        <v>2278</v>
      </c>
      <c r="B1366" s="6">
        <v>207</v>
      </c>
    </row>
    <row r="1367" spans="1:2" x14ac:dyDescent="0.35">
      <c r="A1367" s="8" t="s">
        <v>1643</v>
      </c>
      <c r="B1367" s="6">
        <v>28</v>
      </c>
    </row>
    <row r="1368" spans="1:2" x14ac:dyDescent="0.35">
      <c r="A1368" s="8" t="s">
        <v>3749</v>
      </c>
      <c r="B1368" s="6">
        <v>15</v>
      </c>
    </row>
    <row r="1369" spans="1:2" x14ac:dyDescent="0.35">
      <c r="A1369" s="8" t="s">
        <v>3445</v>
      </c>
      <c r="B1369" s="6">
        <v>25</v>
      </c>
    </row>
    <row r="1370" spans="1:2" x14ac:dyDescent="0.35">
      <c r="A1370" s="8" t="s">
        <v>2119</v>
      </c>
      <c r="B1370" s="6">
        <v>17</v>
      </c>
    </row>
    <row r="1371" spans="1:2" x14ac:dyDescent="0.35">
      <c r="A1371" s="8" t="s">
        <v>2014</v>
      </c>
      <c r="B1371" s="6">
        <v>4562</v>
      </c>
    </row>
    <row r="1372" spans="1:2" x14ac:dyDescent="0.35">
      <c r="A1372" s="8" t="s">
        <v>732</v>
      </c>
      <c r="B1372" s="6">
        <v>71</v>
      </c>
    </row>
    <row r="1373" spans="1:2" x14ac:dyDescent="0.35">
      <c r="A1373" s="8" t="s">
        <v>1761</v>
      </c>
      <c r="B1373" s="6">
        <v>102</v>
      </c>
    </row>
    <row r="1374" spans="1:2" x14ac:dyDescent="0.35">
      <c r="A1374" s="8" t="s">
        <v>257</v>
      </c>
      <c r="B1374" s="6">
        <v>275</v>
      </c>
    </row>
    <row r="1375" spans="1:2" x14ac:dyDescent="0.35">
      <c r="A1375" s="8" t="s">
        <v>857</v>
      </c>
      <c r="B1375" s="6">
        <v>28</v>
      </c>
    </row>
    <row r="1376" spans="1:2" x14ac:dyDescent="0.35">
      <c r="A1376" s="8" t="s">
        <v>3583</v>
      </c>
      <c r="B1376" s="6">
        <v>112</v>
      </c>
    </row>
    <row r="1377" spans="1:2" x14ac:dyDescent="0.35">
      <c r="A1377" s="8" t="s">
        <v>1616</v>
      </c>
      <c r="B1377" s="6">
        <v>136</v>
      </c>
    </row>
    <row r="1378" spans="1:2" x14ac:dyDescent="0.35">
      <c r="A1378" s="8" t="s">
        <v>1390</v>
      </c>
      <c r="B1378" s="6">
        <v>34</v>
      </c>
    </row>
    <row r="1379" spans="1:2" x14ac:dyDescent="0.35">
      <c r="A1379" s="8" t="s">
        <v>402</v>
      </c>
      <c r="B1379" s="6">
        <v>73</v>
      </c>
    </row>
    <row r="1380" spans="1:2" x14ac:dyDescent="0.35">
      <c r="A1380" s="8" t="s">
        <v>2289</v>
      </c>
      <c r="B1380" s="6">
        <v>25</v>
      </c>
    </row>
    <row r="1381" spans="1:2" x14ac:dyDescent="0.35">
      <c r="A1381" s="8" t="s">
        <v>2205</v>
      </c>
      <c r="B1381" s="6">
        <v>73</v>
      </c>
    </row>
    <row r="1382" spans="1:2" x14ac:dyDescent="0.35">
      <c r="A1382" s="8" t="s">
        <v>278</v>
      </c>
      <c r="B1382" s="6">
        <v>951</v>
      </c>
    </row>
    <row r="1383" spans="1:2" x14ac:dyDescent="0.35">
      <c r="A1383" s="8" t="s">
        <v>3359</v>
      </c>
      <c r="B1383" s="6">
        <v>72</v>
      </c>
    </row>
    <row r="1384" spans="1:2" x14ac:dyDescent="0.35">
      <c r="A1384" s="8" t="s">
        <v>109</v>
      </c>
      <c r="B1384" s="6">
        <v>69</v>
      </c>
    </row>
    <row r="1385" spans="1:2" x14ac:dyDescent="0.35">
      <c r="A1385" s="8" t="s">
        <v>349</v>
      </c>
      <c r="B1385" s="6">
        <v>119</v>
      </c>
    </row>
    <row r="1386" spans="1:2" x14ac:dyDescent="0.35">
      <c r="A1386" s="8" t="s">
        <v>3020</v>
      </c>
      <c r="B1386" s="6">
        <v>30</v>
      </c>
    </row>
    <row r="1387" spans="1:2" x14ac:dyDescent="0.35">
      <c r="A1387" s="8" t="s">
        <v>2803</v>
      </c>
      <c r="B1387" s="6">
        <v>141</v>
      </c>
    </row>
    <row r="1388" spans="1:2" x14ac:dyDescent="0.35">
      <c r="A1388" s="8" t="s">
        <v>3240</v>
      </c>
      <c r="B1388" s="6">
        <v>34</v>
      </c>
    </row>
    <row r="1389" spans="1:2" x14ac:dyDescent="0.35">
      <c r="A1389" s="8" t="s">
        <v>1623</v>
      </c>
      <c r="B1389" s="6">
        <v>65</v>
      </c>
    </row>
    <row r="1390" spans="1:2" x14ac:dyDescent="0.35">
      <c r="A1390" s="8" t="s">
        <v>2005</v>
      </c>
      <c r="B1390" s="6">
        <v>354</v>
      </c>
    </row>
    <row r="1391" spans="1:2" x14ac:dyDescent="0.35">
      <c r="A1391" s="8" t="s">
        <v>3262</v>
      </c>
      <c r="B1391" s="6">
        <v>134</v>
      </c>
    </row>
    <row r="1392" spans="1:2" x14ac:dyDescent="0.35">
      <c r="A1392" s="8" t="s">
        <v>2240</v>
      </c>
      <c r="B1392" s="6">
        <v>426</v>
      </c>
    </row>
    <row r="1393" spans="1:2" x14ac:dyDescent="0.35">
      <c r="A1393" s="8" t="s">
        <v>2041</v>
      </c>
      <c r="B1393" s="6">
        <v>271</v>
      </c>
    </row>
    <row r="1394" spans="1:2" x14ac:dyDescent="0.35">
      <c r="A1394" s="8" t="s">
        <v>2629</v>
      </c>
      <c r="B1394" s="6">
        <v>100</v>
      </c>
    </row>
    <row r="1395" spans="1:2" x14ac:dyDescent="0.35">
      <c r="A1395" s="8" t="s">
        <v>1223</v>
      </c>
      <c r="B1395" s="6">
        <v>138</v>
      </c>
    </row>
    <row r="1396" spans="1:2" x14ac:dyDescent="0.35">
      <c r="A1396" s="8" t="s">
        <v>376</v>
      </c>
      <c r="B1396" s="6">
        <v>14</v>
      </c>
    </row>
    <row r="1397" spans="1:2" x14ac:dyDescent="0.35">
      <c r="A1397" s="8" t="s">
        <v>2634</v>
      </c>
      <c r="B1397" s="6">
        <v>25</v>
      </c>
    </row>
    <row r="1398" spans="1:2" x14ac:dyDescent="0.35">
      <c r="A1398" s="8" t="s">
        <v>75</v>
      </c>
      <c r="B1398" s="6">
        <v>18</v>
      </c>
    </row>
    <row r="1399" spans="1:2" x14ac:dyDescent="0.35">
      <c r="A1399" s="8" t="s">
        <v>2085</v>
      </c>
      <c r="B1399" s="6">
        <v>46</v>
      </c>
    </row>
    <row r="1400" spans="1:2" x14ac:dyDescent="0.35">
      <c r="A1400" s="8" t="s">
        <v>3598</v>
      </c>
      <c r="B1400" s="6">
        <v>17</v>
      </c>
    </row>
    <row r="1401" spans="1:2" x14ac:dyDescent="0.35">
      <c r="A1401" s="8" t="s">
        <v>827</v>
      </c>
      <c r="B1401" s="6">
        <v>49</v>
      </c>
    </row>
    <row r="1402" spans="1:2" x14ac:dyDescent="0.35">
      <c r="A1402" s="8" t="s">
        <v>3519</v>
      </c>
      <c r="B1402" s="6">
        <v>21</v>
      </c>
    </row>
    <row r="1403" spans="1:2" x14ac:dyDescent="0.35">
      <c r="A1403" s="8" t="s">
        <v>3666</v>
      </c>
      <c r="B1403" s="6">
        <v>17</v>
      </c>
    </row>
    <row r="1404" spans="1:2" x14ac:dyDescent="0.35">
      <c r="A1404" s="8" t="s">
        <v>2044</v>
      </c>
      <c r="B1404" s="6">
        <v>193</v>
      </c>
    </row>
    <row r="1405" spans="1:2" x14ac:dyDescent="0.35">
      <c r="A1405" s="8" t="s">
        <v>3719</v>
      </c>
      <c r="B1405" s="6">
        <v>35</v>
      </c>
    </row>
    <row r="1406" spans="1:2" x14ac:dyDescent="0.35">
      <c r="A1406" s="8" t="s">
        <v>3783</v>
      </c>
      <c r="B1406" s="6">
        <v>71</v>
      </c>
    </row>
    <row r="1407" spans="1:2" x14ac:dyDescent="0.35">
      <c r="A1407" s="8" t="s">
        <v>1962</v>
      </c>
      <c r="B1407" s="6">
        <v>1633</v>
      </c>
    </row>
    <row r="1408" spans="1:2" x14ac:dyDescent="0.35">
      <c r="A1408" s="8" t="s">
        <v>3467</v>
      </c>
      <c r="B1408" s="6">
        <v>17</v>
      </c>
    </row>
    <row r="1409" spans="1:2" x14ac:dyDescent="0.35">
      <c r="A1409" s="8" t="s">
        <v>759</v>
      </c>
      <c r="B1409" s="6">
        <v>19</v>
      </c>
    </row>
    <row r="1410" spans="1:2" x14ac:dyDescent="0.35">
      <c r="A1410" s="8" t="s">
        <v>1970</v>
      </c>
      <c r="B1410" s="6">
        <v>1887</v>
      </c>
    </row>
    <row r="1411" spans="1:2" x14ac:dyDescent="0.35">
      <c r="A1411" s="8" t="s">
        <v>2964</v>
      </c>
      <c r="B1411" s="6">
        <v>196</v>
      </c>
    </row>
    <row r="1412" spans="1:2" x14ac:dyDescent="0.35">
      <c r="A1412" s="8" t="s">
        <v>2488</v>
      </c>
      <c r="B1412" s="6">
        <v>65</v>
      </c>
    </row>
    <row r="1413" spans="1:2" x14ac:dyDescent="0.35">
      <c r="A1413" s="8" t="s">
        <v>3715</v>
      </c>
      <c r="B1413" s="6">
        <v>46</v>
      </c>
    </row>
    <row r="1414" spans="1:2" x14ac:dyDescent="0.35">
      <c r="A1414" s="8" t="s">
        <v>2253</v>
      </c>
      <c r="B1414" s="6">
        <v>249</v>
      </c>
    </row>
    <row r="1415" spans="1:2" x14ac:dyDescent="0.35">
      <c r="A1415" s="8" t="s">
        <v>2196</v>
      </c>
      <c r="B1415" s="6">
        <v>115</v>
      </c>
    </row>
    <row r="1416" spans="1:2" x14ac:dyDescent="0.35">
      <c r="A1416" s="8" t="s">
        <v>1352</v>
      </c>
      <c r="B1416" s="6">
        <v>120</v>
      </c>
    </row>
    <row r="1417" spans="1:2" x14ac:dyDescent="0.35">
      <c r="A1417" s="8" t="s">
        <v>3459</v>
      </c>
      <c r="B1417" s="6">
        <v>19</v>
      </c>
    </row>
    <row r="1418" spans="1:2" x14ac:dyDescent="0.35">
      <c r="A1418" s="8" t="s">
        <v>2936</v>
      </c>
      <c r="B1418" s="6">
        <v>34</v>
      </c>
    </row>
    <row r="1419" spans="1:2" x14ac:dyDescent="0.35">
      <c r="A1419" s="8" t="s">
        <v>3010</v>
      </c>
      <c r="B1419" s="6">
        <v>15</v>
      </c>
    </row>
    <row r="1420" spans="1:2" x14ac:dyDescent="0.35">
      <c r="A1420" s="8" t="s">
        <v>3440</v>
      </c>
      <c r="B1420" s="6">
        <v>43</v>
      </c>
    </row>
    <row r="1421" spans="1:2" x14ac:dyDescent="0.35">
      <c r="A1421" s="8" t="s">
        <v>1860</v>
      </c>
      <c r="B1421" s="6">
        <v>56</v>
      </c>
    </row>
    <row r="1422" spans="1:2" x14ac:dyDescent="0.35">
      <c r="A1422" s="8" t="s">
        <v>339</v>
      </c>
      <c r="B1422" s="6">
        <v>236</v>
      </c>
    </row>
    <row r="1423" spans="1:2" x14ac:dyDescent="0.35">
      <c r="A1423" s="8" t="s">
        <v>1396</v>
      </c>
      <c r="B1423" s="6">
        <v>82</v>
      </c>
    </row>
    <row r="1424" spans="1:2" x14ac:dyDescent="0.35">
      <c r="A1424" s="8" t="s">
        <v>377</v>
      </c>
      <c r="B1424" s="6">
        <v>48</v>
      </c>
    </row>
    <row r="1425" spans="1:2" x14ac:dyDescent="0.35">
      <c r="A1425" s="8" t="s">
        <v>1297</v>
      </c>
      <c r="B1425" s="6">
        <v>23</v>
      </c>
    </row>
    <row r="1426" spans="1:2" x14ac:dyDescent="0.35">
      <c r="A1426" s="8" t="s">
        <v>2025</v>
      </c>
      <c r="B1426" s="6">
        <v>105</v>
      </c>
    </row>
    <row r="1427" spans="1:2" x14ac:dyDescent="0.35">
      <c r="A1427" s="8" t="s">
        <v>2498</v>
      </c>
      <c r="B1427" s="6">
        <v>20</v>
      </c>
    </row>
    <row r="1428" spans="1:2" x14ac:dyDescent="0.35">
      <c r="A1428" s="8" t="s">
        <v>2070</v>
      </c>
      <c r="B1428" s="6">
        <v>263</v>
      </c>
    </row>
    <row r="1429" spans="1:2" x14ac:dyDescent="0.35">
      <c r="A1429" s="8" t="s">
        <v>1515</v>
      </c>
      <c r="B1429" s="6">
        <v>176</v>
      </c>
    </row>
    <row r="1430" spans="1:2" x14ac:dyDescent="0.35">
      <c r="A1430" s="8" t="s">
        <v>1468</v>
      </c>
      <c r="B1430" s="6">
        <v>600</v>
      </c>
    </row>
    <row r="1431" spans="1:2" x14ac:dyDescent="0.35">
      <c r="A1431" s="8" t="s">
        <v>1853</v>
      </c>
      <c r="B1431" s="6">
        <v>131</v>
      </c>
    </row>
    <row r="1432" spans="1:2" x14ac:dyDescent="0.35">
      <c r="A1432" s="8" t="s">
        <v>834</v>
      </c>
      <c r="B1432" s="6">
        <v>41</v>
      </c>
    </row>
    <row r="1433" spans="1:2" x14ac:dyDescent="0.35">
      <c r="A1433" s="8" t="s">
        <v>2982</v>
      </c>
      <c r="B1433" s="6">
        <v>59</v>
      </c>
    </row>
    <row r="1434" spans="1:2" x14ac:dyDescent="0.35">
      <c r="A1434" s="8" t="s">
        <v>3395</v>
      </c>
      <c r="B1434" s="6">
        <v>28</v>
      </c>
    </row>
    <row r="1435" spans="1:2" x14ac:dyDescent="0.35">
      <c r="A1435" s="8" t="s">
        <v>27</v>
      </c>
      <c r="B1435" s="6">
        <v>14</v>
      </c>
    </row>
    <row r="1436" spans="1:2" x14ac:dyDescent="0.35">
      <c r="A1436" s="8" t="s">
        <v>3686</v>
      </c>
      <c r="B1436" s="6">
        <v>62</v>
      </c>
    </row>
    <row r="1437" spans="1:2" x14ac:dyDescent="0.35">
      <c r="A1437" s="8" t="s">
        <v>2722</v>
      </c>
      <c r="B1437" s="6">
        <v>185</v>
      </c>
    </row>
    <row r="1438" spans="1:2" x14ac:dyDescent="0.35">
      <c r="A1438" s="8" t="s">
        <v>1975</v>
      </c>
      <c r="B1438" s="6">
        <v>402</v>
      </c>
    </row>
    <row r="1439" spans="1:2" x14ac:dyDescent="0.35">
      <c r="A1439" s="8" t="s">
        <v>2059</v>
      </c>
      <c r="B1439" s="6">
        <v>410</v>
      </c>
    </row>
    <row r="1440" spans="1:2" x14ac:dyDescent="0.35">
      <c r="A1440" s="8" t="s">
        <v>2724</v>
      </c>
      <c r="B1440" s="6">
        <v>1019</v>
      </c>
    </row>
    <row r="1441" spans="1:2" x14ac:dyDescent="0.35">
      <c r="A1441" s="8" t="s">
        <v>2999</v>
      </c>
      <c r="B1441" s="6">
        <v>20</v>
      </c>
    </row>
    <row r="1442" spans="1:2" x14ac:dyDescent="0.35">
      <c r="A1442" s="8" t="s">
        <v>2811</v>
      </c>
      <c r="B1442" s="6">
        <v>108</v>
      </c>
    </row>
    <row r="1443" spans="1:2" x14ac:dyDescent="0.35">
      <c r="A1443" s="8" t="s">
        <v>2985</v>
      </c>
      <c r="B1443" s="6">
        <v>111</v>
      </c>
    </row>
    <row r="1444" spans="1:2" x14ac:dyDescent="0.35">
      <c r="A1444" s="8" t="s">
        <v>3442</v>
      </c>
      <c r="B1444" s="6">
        <v>45</v>
      </c>
    </row>
    <row r="1445" spans="1:2" x14ac:dyDescent="0.35">
      <c r="A1445" s="8" t="s">
        <v>3656</v>
      </c>
      <c r="B1445" s="6">
        <v>13</v>
      </c>
    </row>
    <row r="1446" spans="1:2" x14ac:dyDescent="0.35">
      <c r="A1446" s="8" t="s">
        <v>3581</v>
      </c>
      <c r="B1446" s="6">
        <v>49</v>
      </c>
    </row>
    <row r="1447" spans="1:2" x14ac:dyDescent="0.35">
      <c r="A1447" s="8" t="s">
        <v>1204</v>
      </c>
      <c r="B1447" s="6">
        <v>101</v>
      </c>
    </row>
    <row r="1448" spans="1:2" x14ac:dyDescent="0.35">
      <c r="A1448" s="8" t="s">
        <v>3700</v>
      </c>
      <c r="B1448" s="6">
        <v>30</v>
      </c>
    </row>
    <row r="1449" spans="1:2" x14ac:dyDescent="0.35">
      <c r="A1449" s="8" t="s">
        <v>3475</v>
      </c>
      <c r="B1449" s="6">
        <v>6</v>
      </c>
    </row>
    <row r="1450" spans="1:2" x14ac:dyDescent="0.35">
      <c r="A1450" s="8" t="s">
        <v>3315</v>
      </c>
      <c r="B1450" s="6">
        <v>89</v>
      </c>
    </row>
    <row r="1451" spans="1:2" x14ac:dyDescent="0.35">
      <c r="A1451" s="8" t="s">
        <v>3601</v>
      </c>
      <c r="B1451" s="6">
        <v>49</v>
      </c>
    </row>
    <row r="1452" spans="1:2" x14ac:dyDescent="0.35">
      <c r="A1452" s="8" t="s">
        <v>3370</v>
      </c>
      <c r="B1452" s="6">
        <v>9</v>
      </c>
    </row>
    <row r="1453" spans="1:2" x14ac:dyDescent="0.35">
      <c r="A1453" s="8" t="s">
        <v>346</v>
      </c>
      <c r="B1453" s="6">
        <v>179</v>
      </c>
    </row>
    <row r="1454" spans="1:2" x14ac:dyDescent="0.35">
      <c r="A1454" s="8" t="s">
        <v>86</v>
      </c>
      <c r="B1454" s="6">
        <v>7</v>
      </c>
    </row>
    <row r="1455" spans="1:2" x14ac:dyDescent="0.35">
      <c r="A1455" s="8" t="s">
        <v>1626</v>
      </c>
      <c r="B1455" s="6">
        <v>104</v>
      </c>
    </row>
    <row r="1456" spans="1:2" x14ac:dyDescent="0.35">
      <c r="A1456" s="8" t="s">
        <v>42</v>
      </c>
      <c r="B1456" s="6">
        <v>16</v>
      </c>
    </row>
    <row r="1457" spans="1:2" x14ac:dyDescent="0.35">
      <c r="A1457" s="8" t="s">
        <v>1462</v>
      </c>
      <c r="B1457" s="6">
        <v>340</v>
      </c>
    </row>
    <row r="1458" spans="1:2" x14ac:dyDescent="0.35">
      <c r="A1458" s="8" t="s">
        <v>1602</v>
      </c>
      <c r="B1458" s="6">
        <v>56</v>
      </c>
    </row>
    <row r="1459" spans="1:2" x14ac:dyDescent="0.35">
      <c r="A1459" s="8" t="s">
        <v>1850</v>
      </c>
      <c r="B1459" s="6">
        <v>8</v>
      </c>
    </row>
    <row r="1460" spans="1:2" x14ac:dyDescent="0.35">
      <c r="A1460" s="8" t="s">
        <v>790</v>
      </c>
      <c r="B1460" s="6">
        <v>14</v>
      </c>
    </row>
    <row r="1461" spans="1:2" x14ac:dyDescent="0.35">
      <c r="A1461" s="8" t="s">
        <v>300</v>
      </c>
      <c r="B1461" s="6">
        <v>244</v>
      </c>
    </row>
    <row r="1462" spans="1:2" x14ac:dyDescent="0.35">
      <c r="A1462" s="8" t="s">
        <v>1253</v>
      </c>
      <c r="B1462" s="6">
        <v>141</v>
      </c>
    </row>
    <row r="1463" spans="1:2" x14ac:dyDescent="0.35">
      <c r="A1463" s="8" t="s">
        <v>819</v>
      </c>
      <c r="B1463" s="6">
        <v>19</v>
      </c>
    </row>
    <row r="1464" spans="1:2" x14ac:dyDescent="0.35">
      <c r="A1464" s="8" t="s">
        <v>3234</v>
      </c>
      <c r="B1464" s="6">
        <v>115</v>
      </c>
    </row>
    <row r="1465" spans="1:2" x14ac:dyDescent="0.35">
      <c r="A1465" s="8" t="s">
        <v>2176</v>
      </c>
      <c r="B1465" s="6">
        <v>26</v>
      </c>
    </row>
    <row r="1466" spans="1:2" x14ac:dyDescent="0.35">
      <c r="A1466" s="8" t="s">
        <v>1271</v>
      </c>
      <c r="B1466" s="6">
        <v>169</v>
      </c>
    </row>
    <row r="1467" spans="1:2" x14ac:dyDescent="0.35">
      <c r="A1467" s="8" t="s">
        <v>2020</v>
      </c>
      <c r="B1467" s="6">
        <v>1780</v>
      </c>
    </row>
    <row r="1468" spans="1:2" x14ac:dyDescent="0.35">
      <c r="A1468" s="8" t="s">
        <v>2550</v>
      </c>
      <c r="B1468" s="6">
        <v>150</v>
      </c>
    </row>
    <row r="1469" spans="1:2" x14ac:dyDescent="0.35">
      <c r="A1469" s="8" t="s">
        <v>2610</v>
      </c>
      <c r="B1469" s="6">
        <v>577</v>
      </c>
    </row>
    <row r="1470" spans="1:2" x14ac:dyDescent="0.35">
      <c r="A1470" s="8" t="s">
        <v>3495</v>
      </c>
      <c r="B1470" s="6">
        <v>78</v>
      </c>
    </row>
    <row r="1471" spans="1:2" x14ac:dyDescent="0.35">
      <c r="A1471" s="8" t="s">
        <v>3752</v>
      </c>
      <c r="B1471" s="6">
        <v>28</v>
      </c>
    </row>
    <row r="1472" spans="1:2" x14ac:dyDescent="0.35">
      <c r="A1472" s="8" t="s">
        <v>3826</v>
      </c>
      <c r="B1472" s="6">
        <v>8</v>
      </c>
    </row>
    <row r="1473" spans="1:2" x14ac:dyDescent="0.35">
      <c r="A1473" s="8" t="s">
        <v>409</v>
      </c>
      <c r="B1473" s="6">
        <v>38</v>
      </c>
    </row>
    <row r="1474" spans="1:2" x14ac:dyDescent="0.35">
      <c r="A1474" s="8" t="s">
        <v>742</v>
      </c>
      <c r="B1474" s="6">
        <v>94</v>
      </c>
    </row>
    <row r="1475" spans="1:2" x14ac:dyDescent="0.35">
      <c r="A1475" s="8" t="s">
        <v>356</v>
      </c>
      <c r="B1475" s="6">
        <v>165</v>
      </c>
    </row>
    <row r="1476" spans="1:2" x14ac:dyDescent="0.35">
      <c r="A1476" s="8" t="s">
        <v>2063</v>
      </c>
      <c r="B1476" s="6">
        <v>203</v>
      </c>
    </row>
    <row r="1477" spans="1:2" x14ac:dyDescent="0.35">
      <c r="A1477" s="8" t="s">
        <v>2316</v>
      </c>
      <c r="B1477" s="6">
        <v>64</v>
      </c>
    </row>
    <row r="1478" spans="1:2" x14ac:dyDescent="0.35">
      <c r="A1478" s="8" t="s">
        <v>3312</v>
      </c>
      <c r="B1478" s="6">
        <v>41</v>
      </c>
    </row>
    <row r="1479" spans="1:2" x14ac:dyDescent="0.35">
      <c r="A1479" s="8" t="s">
        <v>783</v>
      </c>
      <c r="B1479" s="6">
        <v>14</v>
      </c>
    </row>
    <row r="1480" spans="1:2" x14ac:dyDescent="0.35">
      <c r="A1480" s="8" t="s">
        <v>1022</v>
      </c>
      <c r="B1480" s="6">
        <v>478</v>
      </c>
    </row>
    <row r="1481" spans="1:2" x14ac:dyDescent="0.35">
      <c r="A1481" s="8" t="s">
        <v>2263</v>
      </c>
      <c r="B1481" s="6">
        <v>181</v>
      </c>
    </row>
    <row r="1482" spans="1:2" x14ac:dyDescent="0.35">
      <c r="A1482" s="8" t="s">
        <v>3301</v>
      </c>
      <c r="B1482" s="6">
        <v>70</v>
      </c>
    </row>
    <row r="1483" spans="1:2" x14ac:dyDescent="0.35">
      <c r="A1483" s="8" t="s">
        <v>2929</v>
      </c>
      <c r="B1483" s="6">
        <v>32</v>
      </c>
    </row>
    <row r="1484" spans="1:2" x14ac:dyDescent="0.35">
      <c r="A1484" s="8" t="s">
        <v>2060</v>
      </c>
      <c r="B1484" s="6">
        <v>375</v>
      </c>
    </row>
    <row r="1485" spans="1:2" x14ac:dyDescent="0.35">
      <c r="A1485" s="8" t="s">
        <v>860</v>
      </c>
      <c r="B1485" s="6">
        <v>98</v>
      </c>
    </row>
    <row r="1486" spans="1:2" x14ac:dyDescent="0.35">
      <c r="A1486" s="8" t="s">
        <v>1661</v>
      </c>
      <c r="B1486" s="6">
        <v>36</v>
      </c>
    </row>
    <row r="1487" spans="1:2" x14ac:dyDescent="0.35">
      <c r="A1487" s="8" t="s">
        <v>2199</v>
      </c>
      <c r="B1487" s="6">
        <v>651</v>
      </c>
    </row>
    <row r="1488" spans="1:2" x14ac:dyDescent="0.35">
      <c r="A1488" s="8" t="s">
        <v>1628</v>
      </c>
      <c r="B1488" s="6">
        <v>38</v>
      </c>
    </row>
    <row r="1489" spans="1:2" x14ac:dyDescent="0.35">
      <c r="A1489" s="8" t="s">
        <v>1190</v>
      </c>
      <c r="B1489" s="6">
        <v>86</v>
      </c>
    </row>
    <row r="1490" spans="1:2" x14ac:dyDescent="0.35">
      <c r="A1490" s="8" t="s">
        <v>271</v>
      </c>
      <c r="B1490" s="6">
        <v>61</v>
      </c>
    </row>
    <row r="1491" spans="1:2" x14ac:dyDescent="0.35">
      <c r="A1491" s="8" t="s">
        <v>1400</v>
      </c>
      <c r="B1491" s="6">
        <v>184</v>
      </c>
    </row>
    <row r="1492" spans="1:2" x14ac:dyDescent="0.35">
      <c r="A1492" s="8" t="s">
        <v>296</v>
      </c>
      <c r="B1492" s="6">
        <v>665</v>
      </c>
    </row>
    <row r="1493" spans="1:2" x14ac:dyDescent="0.35">
      <c r="A1493" s="8" t="s">
        <v>3507</v>
      </c>
      <c r="B1493" s="6">
        <v>15</v>
      </c>
    </row>
    <row r="1494" spans="1:2" x14ac:dyDescent="0.35">
      <c r="A1494" s="8" t="s">
        <v>55</v>
      </c>
      <c r="B1494" s="6">
        <v>117</v>
      </c>
    </row>
    <row r="1495" spans="1:2" x14ac:dyDescent="0.35">
      <c r="A1495" s="8" t="s">
        <v>3807</v>
      </c>
      <c r="B1495" s="6">
        <v>26</v>
      </c>
    </row>
    <row r="1496" spans="1:2" x14ac:dyDescent="0.35">
      <c r="A1496" s="8" t="s">
        <v>3176</v>
      </c>
      <c r="B1496" s="6">
        <v>55</v>
      </c>
    </row>
    <row r="1497" spans="1:2" x14ac:dyDescent="0.35">
      <c r="A1497" s="8" t="s">
        <v>3318</v>
      </c>
      <c r="B1497" s="6">
        <v>32</v>
      </c>
    </row>
    <row r="1498" spans="1:2" x14ac:dyDescent="0.35">
      <c r="A1498" s="8" t="s">
        <v>2100</v>
      </c>
      <c r="B1498" s="6">
        <v>63</v>
      </c>
    </row>
    <row r="1499" spans="1:2" x14ac:dyDescent="0.35">
      <c r="A1499" s="8" t="s">
        <v>2165</v>
      </c>
      <c r="B1499" s="6">
        <v>83</v>
      </c>
    </row>
    <row r="1500" spans="1:2" x14ac:dyDescent="0.35">
      <c r="A1500" s="8" t="s">
        <v>3377</v>
      </c>
      <c r="B1500" s="6">
        <v>21</v>
      </c>
    </row>
    <row r="1501" spans="1:2" x14ac:dyDescent="0.35">
      <c r="A1501" s="8" t="s">
        <v>3245</v>
      </c>
      <c r="B1501" s="6">
        <v>270</v>
      </c>
    </row>
    <row r="1502" spans="1:2" x14ac:dyDescent="0.35">
      <c r="A1502" s="8" t="s">
        <v>3419</v>
      </c>
      <c r="B1502" s="6">
        <v>34</v>
      </c>
    </row>
    <row r="1503" spans="1:2" x14ac:dyDescent="0.35">
      <c r="A1503" s="8" t="s">
        <v>3667</v>
      </c>
      <c r="B1503" s="6">
        <v>12</v>
      </c>
    </row>
    <row r="1504" spans="1:2" x14ac:dyDescent="0.35">
      <c r="A1504" s="8" t="s">
        <v>344</v>
      </c>
      <c r="B1504" s="6">
        <v>524</v>
      </c>
    </row>
    <row r="1505" spans="1:2" x14ac:dyDescent="0.35">
      <c r="A1505" s="8" t="s">
        <v>1635</v>
      </c>
      <c r="B1505" s="6">
        <v>32</v>
      </c>
    </row>
    <row r="1506" spans="1:2" x14ac:dyDescent="0.35">
      <c r="A1506" s="8" t="s">
        <v>1392</v>
      </c>
      <c r="B1506" s="6">
        <v>13</v>
      </c>
    </row>
    <row r="1507" spans="1:2" x14ac:dyDescent="0.35">
      <c r="A1507" s="8" t="s">
        <v>814</v>
      </c>
      <c r="B1507" s="6">
        <v>96</v>
      </c>
    </row>
    <row r="1508" spans="1:2" x14ac:dyDescent="0.35">
      <c r="A1508" s="8" t="s">
        <v>756</v>
      </c>
      <c r="B1508" s="6">
        <v>68</v>
      </c>
    </row>
    <row r="1509" spans="1:2" x14ac:dyDescent="0.35">
      <c r="A1509" s="8" t="s">
        <v>3827</v>
      </c>
      <c r="B1509" s="6">
        <v>3</v>
      </c>
    </row>
    <row r="1510" spans="1:2" x14ac:dyDescent="0.35">
      <c r="A1510" s="8" t="s">
        <v>1274</v>
      </c>
      <c r="B1510" s="6">
        <v>54</v>
      </c>
    </row>
    <row r="1511" spans="1:2" x14ac:dyDescent="0.35">
      <c r="A1511" s="8" t="s">
        <v>1514</v>
      </c>
      <c r="B1511" s="6">
        <v>215</v>
      </c>
    </row>
    <row r="1512" spans="1:2" x14ac:dyDescent="0.35">
      <c r="A1512" s="8" t="s">
        <v>1944</v>
      </c>
      <c r="B1512" s="6">
        <v>2478</v>
      </c>
    </row>
    <row r="1513" spans="1:2" x14ac:dyDescent="0.35">
      <c r="A1513" s="8" t="s">
        <v>800</v>
      </c>
      <c r="B1513" s="6">
        <v>28</v>
      </c>
    </row>
    <row r="1514" spans="1:2" x14ac:dyDescent="0.35">
      <c r="A1514" s="8" t="s">
        <v>2499</v>
      </c>
      <c r="B1514" s="6">
        <v>170</v>
      </c>
    </row>
    <row r="1515" spans="1:2" x14ac:dyDescent="0.35">
      <c r="A1515" s="8" t="s">
        <v>1505</v>
      </c>
      <c r="B1515" s="6">
        <v>269</v>
      </c>
    </row>
    <row r="1516" spans="1:2" x14ac:dyDescent="0.35">
      <c r="A1516" s="8" t="s">
        <v>2275</v>
      </c>
      <c r="B1516" s="6">
        <v>99</v>
      </c>
    </row>
    <row r="1517" spans="1:2" x14ac:dyDescent="0.35">
      <c r="A1517" s="8" t="s">
        <v>2626</v>
      </c>
      <c r="B1517" s="6">
        <v>50</v>
      </c>
    </row>
    <row r="1518" spans="1:2" x14ac:dyDescent="0.35">
      <c r="A1518" s="8" t="s">
        <v>2283</v>
      </c>
      <c r="B1518" s="6">
        <v>12</v>
      </c>
    </row>
    <row r="1519" spans="1:2" x14ac:dyDescent="0.35">
      <c r="A1519" s="8" t="s">
        <v>1650</v>
      </c>
      <c r="B1519" s="6">
        <v>81</v>
      </c>
    </row>
    <row r="1520" spans="1:2" x14ac:dyDescent="0.35">
      <c r="A1520" s="8" t="s">
        <v>1023</v>
      </c>
      <c r="B1520" s="6">
        <v>74</v>
      </c>
    </row>
    <row r="1521" spans="1:2" x14ac:dyDescent="0.35">
      <c r="A1521" s="8" t="s">
        <v>836</v>
      </c>
      <c r="B1521" s="6">
        <v>40</v>
      </c>
    </row>
    <row r="1522" spans="1:2" x14ac:dyDescent="0.35">
      <c r="A1522" s="8" t="s">
        <v>2276</v>
      </c>
      <c r="B1522" s="6">
        <v>79</v>
      </c>
    </row>
    <row r="1523" spans="1:2" x14ac:dyDescent="0.35">
      <c r="A1523" s="8" t="s">
        <v>1655</v>
      </c>
      <c r="B1523" s="6">
        <v>34</v>
      </c>
    </row>
    <row r="1524" spans="1:2" x14ac:dyDescent="0.35">
      <c r="A1524" s="8" t="s">
        <v>3699</v>
      </c>
      <c r="B1524" s="6">
        <v>21</v>
      </c>
    </row>
    <row r="1525" spans="1:2" x14ac:dyDescent="0.35">
      <c r="A1525" s="8" t="s">
        <v>1369</v>
      </c>
      <c r="B1525" s="6">
        <v>87</v>
      </c>
    </row>
    <row r="1526" spans="1:2" x14ac:dyDescent="0.35">
      <c r="A1526" s="8" t="s">
        <v>2242</v>
      </c>
      <c r="B1526" s="6">
        <v>163</v>
      </c>
    </row>
    <row r="1527" spans="1:2" x14ac:dyDescent="0.35">
      <c r="A1527" s="8" t="s">
        <v>3809</v>
      </c>
      <c r="B1527" s="6">
        <v>11</v>
      </c>
    </row>
    <row r="1528" spans="1:2" x14ac:dyDescent="0.35">
      <c r="A1528" s="8" t="s">
        <v>3034</v>
      </c>
      <c r="B1528" s="6">
        <v>1260</v>
      </c>
    </row>
    <row r="1529" spans="1:2" x14ac:dyDescent="0.35">
      <c r="A1529" s="8" t="s">
        <v>3004</v>
      </c>
      <c r="B1529" s="6">
        <v>277</v>
      </c>
    </row>
    <row r="1530" spans="1:2" x14ac:dyDescent="0.35">
      <c r="A1530" s="8" t="s">
        <v>2640</v>
      </c>
      <c r="B1530" s="6">
        <v>69</v>
      </c>
    </row>
    <row r="1531" spans="1:2" x14ac:dyDescent="0.35">
      <c r="A1531" s="8" t="s">
        <v>3036</v>
      </c>
      <c r="B1531" s="6">
        <v>329</v>
      </c>
    </row>
    <row r="1532" spans="1:2" x14ac:dyDescent="0.35">
      <c r="A1532" s="8" t="s">
        <v>3271</v>
      </c>
      <c r="B1532" s="6">
        <v>51</v>
      </c>
    </row>
    <row r="1533" spans="1:2" x14ac:dyDescent="0.35">
      <c r="A1533" s="8" t="s">
        <v>3829</v>
      </c>
      <c r="B1533" s="6">
        <v>9</v>
      </c>
    </row>
    <row r="1534" spans="1:2" x14ac:dyDescent="0.35">
      <c r="A1534" s="8" t="s">
        <v>2840</v>
      </c>
      <c r="B1534" s="6">
        <v>132</v>
      </c>
    </row>
    <row r="1535" spans="1:2" x14ac:dyDescent="0.35">
      <c r="A1535" s="8" t="s">
        <v>1465</v>
      </c>
      <c r="B1535" s="6">
        <v>234</v>
      </c>
    </row>
    <row r="1536" spans="1:2" x14ac:dyDescent="0.35">
      <c r="A1536" s="8" t="s">
        <v>392</v>
      </c>
      <c r="B1536" s="6">
        <v>193</v>
      </c>
    </row>
    <row r="1537" spans="1:2" x14ac:dyDescent="0.35">
      <c r="A1537" s="8" t="s">
        <v>2967</v>
      </c>
      <c r="B1537" s="6">
        <v>71</v>
      </c>
    </row>
    <row r="1538" spans="1:2" x14ac:dyDescent="0.35">
      <c r="A1538" s="8" t="s">
        <v>3474</v>
      </c>
      <c r="B1538" s="6">
        <v>17</v>
      </c>
    </row>
    <row r="1539" spans="1:2" x14ac:dyDescent="0.35">
      <c r="A1539" s="8" t="s">
        <v>3261</v>
      </c>
      <c r="B1539" s="6">
        <v>49</v>
      </c>
    </row>
    <row r="1540" spans="1:2" x14ac:dyDescent="0.35">
      <c r="A1540" s="8" t="s">
        <v>72</v>
      </c>
      <c r="B1540" s="6">
        <v>17</v>
      </c>
    </row>
    <row r="1541" spans="1:2" x14ac:dyDescent="0.35">
      <c r="A1541" s="8" t="s">
        <v>2019</v>
      </c>
      <c r="B1541" s="6">
        <v>450</v>
      </c>
    </row>
    <row r="1542" spans="1:2" x14ac:dyDescent="0.35">
      <c r="A1542" s="8" t="s">
        <v>3347</v>
      </c>
      <c r="B1542" s="6">
        <v>22</v>
      </c>
    </row>
    <row r="1543" spans="1:2" x14ac:dyDescent="0.35">
      <c r="A1543" s="8" t="s">
        <v>2996</v>
      </c>
      <c r="B1543" s="6">
        <v>392</v>
      </c>
    </row>
    <row r="1544" spans="1:2" x14ac:dyDescent="0.35">
      <c r="A1544" s="8" t="s">
        <v>3404</v>
      </c>
      <c r="B1544" s="6">
        <v>17</v>
      </c>
    </row>
    <row r="1545" spans="1:2" x14ac:dyDescent="0.35">
      <c r="A1545" s="8" t="s">
        <v>3659</v>
      </c>
      <c r="B1545" s="6">
        <v>40</v>
      </c>
    </row>
    <row r="1546" spans="1:2" x14ac:dyDescent="0.35">
      <c r="A1546" s="8" t="s">
        <v>2095</v>
      </c>
      <c r="B1546" s="6">
        <v>72</v>
      </c>
    </row>
    <row r="1547" spans="1:2" x14ac:dyDescent="0.35">
      <c r="A1547" s="8" t="s">
        <v>1293</v>
      </c>
      <c r="B1547" s="6">
        <v>52</v>
      </c>
    </row>
    <row r="1548" spans="1:2" x14ac:dyDescent="0.35">
      <c r="A1548" s="8" t="s">
        <v>3504</v>
      </c>
      <c r="B1548" s="6">
        <v>39</v>
      </c>
    </row>
    <row r="1549" spans="1:2" x14ac:dyDescent="0.35">
      <c r="A1549" s="8" t="s">
        <v>88</v>
      </c>
      <c r="B1549" s="6">
        <v>17</v>
      </c>
    </row>
    <row r="1550" spans="1:2" x14ac:dyDescent="0.35">
      <c r="A1550" s="8" t="s">
        <v>2832</v>
      </c>
      <c r="B1550" s="6">
        <v>95</v>
      </c>
    </row>
    <row r="1551" spans="1:2" x14ac:dyDescent="0.35">
      <c r="A1551" s="8" t="s">
        <v>3613</v>
      </c>
      <c r="B1551" s="6">
        <v>72</v>
      </c>
    </row>
    <row r="1552" spans="1:2" x14ac:dyDescent="0.35">
      <c r="A1552" s="8" t="s">
        <v>2823</v>
      </c>
      <c r="B1552" s="6">
        <v>14</v>
      </c>
    </row>
    <row r="1553" spans="1:2" x14ac:dyDescent="0.35">
      <c r="A1553" s="8" t="s">
        <v>3782</v>
      </c>
      <c r="B1553" s="6">
        <v>30</v>
      </c>
    </row>
    <row r="1554" spans="1:2" x14ac:dyDescent="0.35">
      <c r="A1554" s="8" t="s">
        <v>3721</v>
      </c>
      <c r="B1554" s="6">
        <v>89</v>
      </c>
    </row>
    <row r="1555" spans="1:2" x14ac:dyDescent="0.35">
      <c r="A1555" s="8" t="s">
        <v>2555</v>
      </c>
      <c r="B1555" s="6">
        <v>35</v>
      </c>
    </row>
    <row r="1556" spans="1:2" x14ac:dyDescent="0.35">
      <c r="A1556" s="8" t="s">
        <v>3496</v>
      </c>
      <c r="B1556" s="6">
        <v>49</v>
      </c>
    </row>
    <row r="1557" spans="1:2" x14ac:dyDescent="0.35">
      <c r="A1557" s="8" t="s">
        <v>3254</v>
      </c>
      <c r="B1557" s="6">
        <v>186</v>
      </c>
    </row>
    <row r="1558" spans="1:2" x14ac:dyDescent="0.35">
      <c r="A1558" s="8" t="s">
        <v>3512</v>
      </c>
      <c r="B1558" s="6">
        <v>44</v>
      </c>
    </row>
    <row r="1559" spans="1:2" x14ac:dyDescent="0.35">
      <c r="A1559" s="8" t="s">
        <v>1267</v>
      </c>
      <c r="B1559" s="6">
        <v>50</v>
      </c>
    </row>
    <row r="1560" spans="1:2" x14ac:dyDescent="0.35">
      <c r="A1560" s="8" t="s">
        <v>3317</v>
      </c>
      <c r="B1560" s="6">
        <v>18</v>
      </c>
    </row>
    <row r="1561" spans="1:2" x14ac:dyDescent="0.35">
      <c r="A1561" s="8" t="s">
        <v>3595</v>
      </c>
      <c r="B1561" s="6">
        <v>15</v>
      </c>
    </row>
    <row r="1562" spans="1:2" x14ac:dyDescent="0.35">
      <c r="A1562" s="8" t="s">
        <v>846</v>
      </c>
      <c r="B1562" s="6">
        <v>177</v>
      </c>
    </row>
    <row r="1563" spans="1:2" x14ac:dyDescent="0.35">
      <c r="A1563" s="8" t="s">
        <v>2296</v>
      </c>
      <c r="B1563" s="6">
        <v>34</v>
      </c>
    </row>
    <row r="1564" spans="1:2" x14ac:dyDescent="0.35">
      <c r="A1564" s="8" t="s">
        <v>1838</v>
      </c>
      <c r="B1564" s="6">
        <v>30</v>
      </c>
    </row>
    <row r="1565" spans="1:2" x14ac:dyDescent="0.35">
      <c r="A1565" s="8" t="s">
        <v>1950</v>
      </c>
      <c r="B1565" s="6">
        <v>943</v>
      </c>
    </row>
    <row r="1566" spans="1:2" x14ac:dyDescent="0.35">
      <c r="A1566" s="8" t="s">
        <v>3222</v>
      </c>
      <c r="B1566" s="6">
        <v>84</v>
      </c>
    </row>
    <row r="1567" spans="1:2" x14ac:dyDescent="0.35">
      <c r="A1567" s="8" t="s">
        <v>2961</v>
      </c>
      <c r="B1567" s="6">
        <v>108</v>
      </c>
    </row>
    <row r="1568" spans="1:2" x14ac:dyDescent="0.35">
      <c r="A1568" s="8" t="s">
        <v>3509</v>
      </c>
      <c r="B1568" s="6">
        <v>15</v>
      </c>
    </row>
    <row r="1569" spans="1:2" x14ac:dyDescent="0.35">
      <c r="A1569" s="8" t="s">
        <v>3830</v>
      </c>
      <c r="B1569" s="6">
        <v>20</v>
      </c>
    </row>
    <row r="1570" spans="1:2" x14ac:dyDescent="0.35">
      <c r="A1570" s="8" t="s">
        <v>539</v>
      </c>
      <c r="B1570" s="6">
        <v>60</v>
      </c>
    </row>
    <row r="1571" spans="1:2" x14ac:dyDescent="0.35">
      <c r="A1571" s="8" t="s">
        <v>3544</v>
      </c>
      <c r="B1571" s="6">
        <v>8</v>
      </c>
    </row>
    <row r="1572" spans="1:2" x14ac:dyDescent="0.35">
      <c r="A1572" s="8" t="s">
        <v>3346</v>
      </c>
      <c r="B1572" s="6">
        <v>18</v>
      </c>
    </row>
    <row r="1573" spans="1:2" x14ac:dyDescent="0.35">
      <c r="A1573" s="8" t="s">
        <v>3620</v>
      </c>
      <c r="B1573" s="6">
        <v>21</v>
      </c>
    </row>
    <row r="1574" spans="1:2" x14ac:dyDescent="0.35">
      <c r="A1574" s="8" t="s">
        <v>1036</v>
      </c>
      <c r="B1574" s="6">
        <v>76</v>
      </c>
    </row>
    <row r="1575" spans="1:2" x14ac:dyDescent="0.35">
      <c r="A1575" s="8" t="s">
        <v>1348</v>
      </c>
      <c r="B1575" s="6">
        <v>31</v>
      </c>
    </row>
    <row r="1576" spans="1:2" x14ac:dyDescent="0.35">
      <c r="A1576" s="8" t="s">
        <v>3469</v>
      </c>
      <c r="B1576" s="6">
        <v>9</v>
      </c>
    </row>
    <row r="1577" spans="1:2" x14ac:dyDescent="0.35">
      <c r="A1577" s="8" t="s">
        <v>3463</v>
      </c>
      <c r="B1577" s="6">
        <v>93</v>
      </c>
    </row>
    <row r="1578" spans="1:2" x14ac:dyDescent="0.35">
      <c r="A1578" s="8" t="s">
        <v>3039</v>
      </c>
      <c r="B1578" s="6">
        <v>236</v>
      </c>
    </row>
    <row r="1579" spans="1:2" x14ac:dyDescent="0.35">
      <c r="A1579" s="8" t="s">
        <v>757</v>
      </c>
      <c r="B1579" s="6">
        <v>22</v>
      </c>
    </row>
    <row r="1580" spans="1:2" x14ac:dyDescent="0.35">
      <c r="A1580" s="8" t="s">
        <v>658</v>
      </c>
      <c r="B1580" s="6">
        <v>99</v>
      </c>
    </row>
    <row r="1581" spans="1:2" x14ac:dyDescent="0.35">
      <c r="A1581" s="8" t="s">
        <v>1216</v>
      </c>
      <c r="B1581" s="6">
        <v>549</v>
      </c>
    </row>
    <row r="1582" spans="1:2" x14ac:dyDescent="0.35">
      <c r="A1582" s="8" t="s">
        <v>808</v>
      </c>
      <c r="B1582" s="6">
        <v>57</v>
      </c>
    </row>
    <row r="1583" spans="1:2" x14ac:dyDescent="0.35">
      <c r="A1583" s="8" t="s">
        <v>3694</v>
      </c>
      <c r="B1583" s="6">
        <v>30</v>
      </c>
    </row>
    <row r="1584" spans="1:2" x14ac:dyDescent="0.35">
      <c r="A1584" s="8" t="s">
        <v>735</v>
      </c>
      <c r="B1584" s="6">
        <v>57</v>
      </c>
    </row>
    <row r="1585" spans="1:2" x14ac:dyDescent="0.35">
      <c r="A1585" s="8" t="s">
        <v>3510</v>
      </c>
      <c r="B1585" s="6">
        <v>19</v>
      </c>
    </row>
    <row r="1586" spans="1:2" x14ac:dyDescent="0.35">
      <c r="A1586" s="8" t="s">
        <v>3032</v>
      </c>
      <c r="B1586" s="6">
        <v>25</v>
      </c>
    </row>
    <row r="1587" spans="1:2" x14ac:dyDescent="0.35">
      <c r="A1587" s="8" t="s">
        <v>648</v>
      </c>
      <c r="B1587" s="6">
        <v>17</v>
      </c>
    </row>
    <row r="1588" spans="1:2" x14ac:dyDescent="0.35">
      <c r="A1588" s="8" t="s">
        <v>1526</v>
      </c>
      <c r="B1588" s="6">
        <v>140</v>
      </c>
    </row>
    <row r="1589" spans="1:2" x14ac:dyDescent="0.35">
      <c r="A1589" s="8" t="s">
        <v>1666</v>
      </c>
      <c r="B1589" s="6">
        <v>93</v>
      </c>
    </row>
    <row r="1590" spans="1:2" x14ac:dyDescent="0.35">
      <c r="A1590" s="8" t="s">
        <v>734</v>
      </c>
      <c r="B1590" s="6">
        <v>169</v>
      </c>
    </row>
    <row r="1591" spans="1:2" x14ac:dyDescent="0.35">
      <c r="A1591" s="8" t="s">
        <v>3621</v>
      </c>
      <c r="B1591" s="6">
        <v>34</v>
      </c>
    </row>
    <row r="1592" spans="1:2" x14ac:dyDescent="0.35">
      <c r="A1592" s="8" t="s">
        <v>2544</v>
      </c>
      <c r="B1592" s="6">
        <v>57</v>
      </c>
    </row>
    <row r="1593" spans="1:2" x14ac:dyDescent="0.35">
      <c r="A1593" s="8" t="s">
        <v>107</v>
      </c>
      <c r="B1593" s="6">
        <v>60</v>
      </c>
    </row>
    <row r="1594" spans="1:2" x14ac:dyDescent="0.35">
      <c r="A1594" s="8" t="s">
        <v>1375</v>
      </c>
      <c r="B1594" s="6">
        <v>66</v>
      </c>
    </row>
    <row r="1595" spans="1:2" x14ac:dyDescent="0.35">
      <c r="A1595" s="8" t="s">
        <v>2055</v>
      </c>
      <c r="B1595" s="6">
        <v>621</v>
      </c>
    </row>
    <row r="1596" spans="1:2" x14ac:dyDescent="0.35">
      <c r="A1596" s="8" t="s">
        <v>1379</v>
      </c>
      <c r="B1596" s="6">
        <v>133</v>
      </c>
    </row>
    <row r="1597" spans="1:2" x14ac:dyDescent="0.35">
      <c r="A1597" s="8" t="s">
        <v>10</v>
      </c>
      <c r="B1597" s="6">
        <v>12</v>
      </c>
    </row>
    <row r="1598" spans="1:2" x14ac:dyDescent="0.35">
      <c r="A1598" s="8" t="s">
        <v>1612</v>
      </c>
      <c r="B1598" s="6">
        <v>27</v>
      </c>
    </row>
    <row r="1599" spans="1:2" x14ac:dyDescent="0.35">
      <c r="A1599" s="8" t="s">
        <v>1284</v>
      </c>
      <c r="B1599" s="6">
        <v>22</v>
      </c>
    </row>
    <row r="1600" spans="1:2" x14ac:dyDescent="0.35">
      <c r="A1600" s="8" t="s">
        <v>9</v>
      </c>
      <c r="B1600" s="6">
        <v>57</v>
      </c>
    </row>
    <row r="1601" spans="1:2" x14ac:dyDescent="0.35">
      <c r="A1601" s="8" t="s">
        <v>53</v>
      </c>
      <c r="B1601" s="6">
        <v>119</v>
      </c>
    </row>
    <row r="1602" spans="1:2" x14ac:dyDescent="0.35">
      <c r="A1602" s="8" t="s">
        <v>1980</v>
      </c>
      <c r="B1602" s="6">
        <v>813</v>
      </c>
    </row>
    <row r="1603" spans="1:2" x14ac:dyDescent="0.35">
      <c r="A1603" s="8" t="s">
        <v>2110</v>
      </c>
      <c r="B1603" s="6">
        <v>40</v>
      </c>
    </row>
    <row r="1604" spans="1:2" x14ac:dyDescent="0.35">
      <c r="A1604" s="8" t="s">
        <v>85</v>
      </c>
      <c r="B1604" s="6">
        <v>13</v>
      </c>
    </row>
    <row r="1605" spans="1:2" x14ac:dyDescent="0.35">
      <c r="A1605" s="8" t="s">
        <v>1021</v>
      </c>
      <c r="B1605" s="6">
        <v>30</v>
      </c>
    </row>
    <row r="1606" spans="1:2" x14ac:dyDescent="0.35">
      <c r="A1606" s="8" t="s">
        <v>338</v>
      </c>
      <c r="B1606" s="6">
        <v>31</v>
      </c>
    </row>
    <row r="1607" spans="1:2" x14ac:dyDescent="0.35">
      <c r="A1607" s="8" t="s">
        <v>854</v>
      </c>
      <c r="B1607" s="6">
        <v>10</v>
      </c>
    </row>
    <row r="1608" spans="1:2" x14ac:dyDescent="0.35">
      <c r="A1608" s="8" t="s">
        <v>802</v>
      </c>
      <c r="B1608" s="6">
        <v>51</v>
      </c>
    </row>
    <row r="1609" spans="1:2" x14ac:dyDescent="0.35">
      <c r="A1609" s="8" t="s">
        <v>1536</v>
      </c>
      <c r="B1609" s="6">
        <v>110</v>
      </c>
    </row>
    <row r="1610" spans="1:2" x14ac:dyDescent="0.35">
      <c r="A1610" s="8" t="s">
        <v>3019</v>
      </c>
      <c r="B1610" s="6">
        <v>226</v>
      </c>
    </row>
    <row r="1611" spans="1:2" x14ac:dyDescent="0.35">
      <c r="A1611" s="8" t="s">
        <v>2009</v>
      </c>
      <c r="B1611" s="6">
        <v>41</v>
      </c>
    </row>
    <row r="1612" spans="1:2" x14ac:dyDescent="0.35">
      <c r="A1612" s="8" t="s">
        <v>2061</v>
      </c>
      <c r="B1612" s="6">
        <v>1364</v>
      </c>
    </row>
    <row r="1613" spans="1:2" x14ac:dyDescent="0.35">
      <c r="A1613" s="8" t="s">
        <v>1532</v>
      </c>
      <c r="B1613" s="6">
        <v>73</v>
      </c>
    </row>
    <row r="1614" spans="1:2" x14ac:dyDescent="0.35">
      <c r="A1614" s="8" t="s">
        <v>2459</v>
      </c>
      <c r="B1614" s="6">
        <v>80</v>
      </c>
    </row>
    <row r="1615" spans="1:2" x14ac:dyDescent="0.35">
      <c r="A1615" s="8" t="s">
        <v>2066</v>
      </c>
      <c r="B1615" s="6">
        <v>1556</v>
      </c>
    </row>
    <row r="1616" spans="1:2" x14ac:dyDescent="0.35">
      <c r="A1616" s="8" t="s">
        <v>530</v>
      </c>
      <c r="B1616" s="6">
        <v>18</v>
      </c>
    </row>
    <row r="1617" spans="1:2" x14ac:dyDescent="0.35">
      <c r="A1617" s="8" t="s">
        <v>1361</v>
      </c>
      <c r="B1617" s="6">
        <v>81</v>
      </c>
    </row>
    <row r="1618" spans="1:2" x14ac:dyDescent="0.35">
      <c r="A1618" s="8" t="s">
        <v>1749</v>
      </c>
      <c r="B1618" s="6">
        <v>181</v>
      </c>
    </row>
    <row r="1619" spans="1:2" x14ac:dyDescent="0.35">
      <c r="A1619" s="8" t="s">
        <v>1611</v>
      </c>
      <c r="B1619" s="6">
        <v>112</v>
      </c>
    </row>
    <row r="1620" spans="1:2" x14ac:dyDescent="0.35">
      <c r="A1620" s="8" t="s">
        <v>645</v>
      </c>
      <c r="B1620" s="6">
        <v>1021</v>
      </c>
    </row>
    <row r="1621" spans="1:2" x14ac:dyDescent="0.35">
      <c r="A1621" s="8" t="s">
        <v>284</v>
      </c>
      <c r="B1621" s="6">
        <v>202</v>
      </c>
    </row>
    <row r="1622" spans="1:2" x14ac:dyDescent="0.35">
      <c r="A1622" s="8" t="s">
        <v>310</v>
      </c>
      <c r="B1622" s="6">
        <v>238</v>
      </c>
    </row>
    <row r="1623" spans="1:2" x14ac:dyDescent="0.35">
      <c r="A1623" s="8" t="s">
        <v>341</v>
      </c>
      <c r="B1623" s="6">
        <v>299</v>
      </c>
    </row>
    <row r="1624" spans="1:2" x14ac:dyDescent="0.35">
      <c r="A1624" s="8" t="s">
        <v>3675</v>
      </c>
      <c r="B1624" s="6">
        <v>31</v>
      </c>
    </row>
    <row r="1625" spans="1:2" x14ac:dyDescent="0.35">
      <c r="A1625" s="8" t="s">
        <v>2470</v>
      </c>
      <c r="B1625" s="6">
        <v>47</v>
      </c>
    </row>
    <row r="1626" spans="1:2" x14ac:dyDescent="0.35">
      <c r="A1626" s="8" t="s">
        <v>816</v>
      </c>
      <c r="B1626" s="6">
        <v>43</v>
      </c>
    </row>
    <row r="1627" spans="1:2" x14ac:dyDescent="0.35">
      <c r="A1627" s="8" t="s">
        <v>2281</v>
      </c>
      <c r="B1627" s="6">
        <v>480</v>
      </c>
    </row>
    <row r="1628" spans="1:2" x14ac:dyDescent="0.35">
      <c r="A1628" s="8" t="s">
        <v>3757</v>
      </c>
      <c r="B1628" s="6">
        <v>91</v>
      </c>
    </row>
    <row r="1629" spans="1:2" x14ac:dyDescent="0.35">
      <c r="A1629" s="8" t="s">
        <v>2934</v>
      </c>
      <c r="B1629" s="6">
        <v>37</v>
      </c>
    </row>
    <row r="1630" spans="1:2" x14ac:dyDescent="0.35">
      <c r="A1630" s="8" t="s">
        <v>2319</v>
      </c>
      <c r="B1630" s="6">
        <v>163</v>
      </c>
    </row>
    <row r="1631" spans="1:2" x14ac:dyDescent="0.35">
      <c r="A1631" s="8" t="s">
        <v>2997</v>
      </c>
      <c r="B1631" s="6">
        <v>115</v>
      </c>
    </row>
    <row r="1632" spans="1:2" x14ac:dyDescent="0.35">
      <c r="A1632" s="8" t="s">
        <v>2337</v>
      </c>
      <c r="B1632" s="6">
        <v>2165</v>
      </c>
    </row>
    <row r="1633" spans="1:2" x14ac:dyDescent="0.35">
      <c r="A1633" s="8" t="s">
        <v>823</v>
      </c>
      <c r="B1633" s="6">
        <v>69</v>
      </c>
    </row>
    <row r="1634" spans="1:2" x14ac:dyDescent="0.35">
      <c r="A1634" s="8" t="s">
        <v>2043</v>
      </c>
      <c r="B1634" s="6">
        <v>140</v>
      </c>
    </row>
    <row r="1635" spans="1:2" x14ac:dyDescent="0.35">
      <c r="A1635" s="8" t="s">
        <v>413</v>
      </c>
      <c r="B1635" s="6">
        <v>55</v>
      </c>
    </row>
    <row r="1636" spans="1:2" x14ac:dyDescent="0.35">
      <c r="A1636" s="8" t="s">
        <v>2618</v>
      </c>
      <c r="B1636" s="6">
        <v>77</v>
      </c>
    </row>
    <row r="1637" spans="1:2" x14ac:dyDescent="0.35">
      <c r="A1637" s="8" t="s">
        <v>2624</v>
      </c>
      <c r="B1637" s="6">
        <v>3468</v>
      </c>
    </row>
    <row r="1638" spans="1:2" x14ac:dyDescent="0.35">
      <c r="A1638" s="8" t="s">
        <v>656</v>
      </c>
      <c r="B1638" s="6">
        <v>274</v>
      </c>
    </row>
    <row r="1639" spans="1:2" x14ac:dyDescent="0.35">
      <c r="A1639" s="8" t="s">
        <v>2018</v>
      </c>
      <c r="B1639" s="6">
        <v>426</v>
      </c>
    </row>
    <row r="1640" spans="1:2" x14ac:dyDescent="0.35">
      <c r="A1640" s="8" t="s">
        <v>313</v>
      </c>
      <c r="B1640" s="6">
        <v>146</v>
      </c>
    </row>
    <row r="1641" spans="1:2" x14ac:dyDescent="0.35">
      <c r="A1641" s="8" t="s">
        <v>1957</v>
      </c>
      <c r="B1641" s="6">
        <v>365</v>
      </c>
    </row>
    <row r="1642" spans="1:2" x14ac:dyDescent="0.35">
      <c r="A1642" s="8" t="s">
        <v>2192</v>
      </c>
      <c r="B1642" s="6">
        <v>25</v>
      </c>
    </row>
    <row r="1643" spans="1:2" x14ac:dyDescent="0.35">
      <c r="A1643" s="8" t="s">
        <v>3493</v>
      </c>
      <c r="B1643" s="6">
        <v>13</v>
      </c>
    </row>
    <row r="1644" spans="1:2" x14ac:dyDescent="0.35">
      <c r="A1644" s="8" t="s">
        <v>64</v>
      </c>
      <c r="B1644" s="6">
        <v>48</v>
      </c>
    </row>
    <row r="1645" spans="1:2" x14ac:dyDescent="0.35">
      <c r="A1645" s="8" t="s">
        <v>295</v>
      </c>
      <c r="B1645" s="6">
        <v>50</v>
      </c>
    </row>
    <row r="1646" spans="1:2" x14ac:dyDescent="0.35">
      <c r="A1646" s="8" t="s">
        <v>2637</v>
      </c>
      <c r="B1646" s="6">
        <v>26</v>
      </c>
    </row>
    <row r="1647" spans="1:2" x14ac:dyDescent="0.35">
      <c r="A1647" s="8" t="s">
        <v>2215</v>
      </c>
      <c r="B1647" s="6">
        <v>24</v>
      </c>
    </row>
    <row r="1648" spans="1:2" x14ac:dyDescent="0.35">
      <c r="A1648" s="8" t="s">
        <v>3557</v>
      </c>
      <c r="B1648" s="6">
        <v>22</v>
      </c>
    </row>
    <row r="1649" spans="1:2" x14ac:dyDescent="0.35">
      <c r="A1649" s="8" t="s">
        <v>3398</v>
      </c>
      <c r="B1649" s="6">
        <v>46</v>
      </c>
    </row>
    <row r="1650" spans="1:2" x14ac:dyDescent="0.35">
      <c r="A1650" s="8" t="s">
        <v>14</v>
      </c>
      <c r="B1650" s="6">
        <v>827</v>
      </c>
    </row>
    <row r="1651" spans="1:2" x14ac:dyDescent="0.35">
      <c r="A1651" s="8" t="s">
        <v>63</v>
      </c>
      <c r="B1651" s="6">
        <v>23</v>
      </c>
    </row>
    <row r="1652" spans="1:2" x14ac:dyDescent="0.35">
      <c r="A1652" s="8" t="s">
        <v>3465</v>
      </c>
      <c r="B1652" s="6">
        <v>61</v>
      </c>
    </row>
    <row r="1653" spans="1:2" x14ac:dyDescent="0.35">
      <c r="A1653" s="8" t="s">
        <v>2994</v>
      </c>
      <c r="B1653" s="6">
        <v>59</v>
      </c>
    </row>
    <row r="1654" spans="1:2" x14ac:dyDescent="0.35">
      <c r="A1654" s="8" t="s">
        <v>1889</v>
      </c>
      <c r="B1654" s="6">
        <v>89</v>
      </c>
    </row>
    <row r="1655" spans="1:2" x14ac:dyDescent="0.35">
      <c r="A1655" s="8" t="s">
        <v>3155</v>
      </c>
      <c r="B1655" s="6">
        <v>302</v>
      </c>
    </row>
    <row r="1656" spans="1:2" x14ac:dyDescent="0.35">
      <c r="A1656" s="8" t="s">
        <v>3649</v>
      </c>
      <c r="B1656" s="6">
        <v>9</v>
      </c>
    </row>
    <row r="1657" spans="1:2" x14ac:dyDescent="0.35">
      <c r="A1657" s="8" t="s">
        <v>3033</v>
      </c>
      <c r="B1657" s="6">
        <v>23</v>
      </c>
    </row>
    <row r="1658" spans="1:2" x14ac:dyDescent="0.35">
      <c r="A1658" s="8" t="s">
        <v>2833</v>
      </c>
      <c r="B1658" s="6">
        <v>35</v>
      </c>
    </row>
    <row r="1659" spans="1:2" x14ac:dyDescent="0.35">
      <c r="A1659" s="8" t="s">
        <v>78</v>
      </c>
      <c r="B1659" s="6">
        <v>15</v>
      </c>
    </row>
    <row r="1660" spans="1:2" x14ac:dyDescent="0.35">
      <c r="A1660" s="8" t="s">
        <v>2636</v>
      </c>
      <c r="B1660" s="6">
        <v>50</v>
      </c>
    </row>
    <row r="1661" spans="1:2" x14ac:dyDescent="0.35">
      <c r="A1661" s="8" t="s">
        <v>3747</v>
      </c>
      <c r="B1661" s="6">
        <v>28</v>
      </c>
    </row>
    <row r="1662" spans="1:2" x14ac:dyDescent="0.35">
      <c r="A1662" s="8" t="s">
        <v>2612</v>
      </c>
      <c r="B1662" s="6">
        <v>294</v>
      </c>
    </row>
    <row r="1663" spans="1:2" x14ac:dyDescent="0.35">
      <c r="A1663" s="8" t="s">
        <v>2631</v>
      </c>
      <c r="B1663" s="6">
        <v>286</v>
      </c>
    </row>
    <row r="1664" spans="1:2" x14ac:dyDescent="0.35">
      <c r="A1664" s="8" t="s">
        <v>3724</v>
      </c>
      <c r="B1664" s="6">
        <v>33</v>
      </c>
    </row>
    <row r="1665" spans="1:2" x14ac:dyDescent="0.35">
      <c r="A1665" s="8" t="s">
        <v>2666</v>
      </c>
      <c r="B1665" s="6">
        <v>206</v>
      </c>
    </row>
    <row r="1666" spans="1:2" x14ac:dyDescent="0.35">
      <c r="A1666" s="8" t="s">
        <v>381</v>
      </c>
      <c r="B1666" s="6">
        <v>49</v>
      </c>
    </row>
    <row r="1667" spans="1:2" x14ac:dyDescent="0.35">
      <c r="A1667" s="8" t="s">
        <v>785</v>
      </c>
      <c r="B1667" s="6">
        <v>10</v>
      </c>
    </row>
    <row r="1668" spans="1:2" x14ac:dyDescent="0.35">
      <c r="A1668" s="8" t="s">
        <v>1843</v>
      </c>
      <c r="B1668" s="6">
        <v>21</v>
      </c>
    </row>
    <row r="1669" spans="1:2" x14ac:dyDescent="0.35">
      <c r="A1669" s="8" t="s">
        <v>3503</v>
      </c>
      <c r="B1669" s="6">
        <v>8</v>
      </c>
    </row>
    <row r="1670" spans="1:2" x14ac:dyDescent="0.35">
      <c r="A1670" s="8" t="s">
        <v>2171</v>
      </c>
      <c r="B1670" s="6">
        <v>19</v>
      </c>
    </row>
    <row r="1671" spans="1:2" x14ac:dyDescent="0.35">
      <c r="A1671" s="8" t="s">
        <v>2814</v>
      </c>
      <c r="B1671" s="6">
        <v>64</v>
      </c>
    </row>
    <row r="1672" spans="1:2" x14ac:dyDescent="0.35">
      <c r="A1672" s="8" t="s">
        <v>2054</v>
      </c>
      <c r="B1672" s="6">
        <v>121</v>
      </c>
    </row>
    <row r="1673" spans="1:2" x14ac:dyDescent="0.35">
      <c r="A1673" s="8" t="s">
        <v>1401</v>
      </c>
      <c r="B1673" s="6">
        <v>34</v>
      </c>
    </row>
    <row r="1674" spans="1:2" x14ac:dyDescent="0.35">
      <c r="A1674" s="8" t="s">
        <v>2268</v>
      </c>
      <c r="B1674" s="6">
        <v>404</v>
      </c>
    </row>
    <row r="1675" spans="1:2" x14ac:dyDescent="0.35">
      <c r="A1675" s="8" t="s">
        <v>2837</v>
      </c>
      <c r="B1675" s="6">
        <v>21</v>
      </c>
    </row>
    <row r="1676" spans="1:2" x14ac:dyDescent="0.35">
      <c r="A1676" s="8" t="s">
        <v>1882</v>
      </c>
      <c r="B1676" s="6">
        <v>70</v>
      </c>
    </row>
    <row r="1677" spans="1:2" x14ac:dyDescent="0.35">
      <c r="A1677" s="8" t="s">
        <v>3353</v>
      </c>
      <c r="B1677" s="6">
        <v>55</v>
      </c>
    </row>
    <row r="1678" spans="1:2" x14ac:dyDescent="0.35">
      <c r="A1678" s="8" t="s">
        <v>350</v>
      </c>
      <c r="B1678" s="6">
        <v>167</v>
      </c>
    </row>
    <row r="1679" spans="1:2" x14ac:dyDescent="0.35">
      <c r="A1679" s="8" t="s">
        <v>2227</v>
      </c>
      <c r="B1679" s="6">
        <v>321</v>
      </c>
    </row>
    <row r="1680" spans="1:2" x14ac:dyDescent="0.35">
      <c r="A1680" s="8" t="s">
        <v>1522</v>
      </c>
      <c r="B1680" s="6">
        <v>235</v>
      </c>
    </row>
    <row r="1681" spans="1:2" x14ac:dyDescent="0.35">
      <c r="A1681" s="8" t="s">
        <v>1030</v>
      </c>
      <c r="B1681" s="6">
        <v>141</v>
      </c>
    </row>
    <row r="1682" spans="1:2" x14ac:dyDescent="0.35">
      <c r="A1682" s="8" t="s">
        <v>3231</v>
      </c>
      <c r="B1682" s="6">
        <v>28</v>
      </c>
    </row>
    <row r="1683" spans="1:2" x14ac:dyDescent="0.35">
      <c r="A1683" s="8" t="s">
        <v>330</v>
      </c>
      <c r="B1683" s="6">
        <v>167</v>
      </c>
    </row>
    <row r="1684" spans="1:2" x14ac:dyDescent="0.35">
      <c r="A1684" s="8" t="s">
        <v>2627</v>
      </c>
      <c r="B1684" s="6">
        <v>45</v>
      </c>
    </row>
    <row r="1685" spans="1:2" x14ac:dyDescent="0.35">
      <c r="A1685" s="8" t="s">
        <v>3236</v>
      </c>
      <c r="B1685" s="6">
        <v>110</v>
      </c>
    </row>
    <row r="1686" spans="1:2" x14ac:dyDescent="0.35">
      <c r="A1686" s="8" t="s">
        <v>387</v>
      </c>
      <c r="B1686" s="6">
        <v>13</v>
      </c>
    </row>
    <row r="1687" spans="1:2" x14ac:dyDescent="0.35">
      <c r="A1687" s="8" t="s">
        <v>1254</v>
      </c>
      <c r="B1687" s="6">
        <v>711</v>
      </c>
    </row>
    <row r="1688" spans="1:2" x14ac:dyDescent="0.35">
      <c r="A1688" s="8" t="s">
        <v>3810</v>
      </c>
      <c r="B1688" s="6">
        <v>27</v>
      </c>
    </row>
    <row r="1689" spans="1:2" x14ac:dyDescent="0.35">
      <c r="A1689" s="8" t="s">
        <v>3603</v>
      </c>
      <c r="B1689" s="6">
        <v>69</v>
      </c>
    </row>
    <row r="1690" spans="1:2" x14ac:dyDescent="0.35">
      <c r="A1690" s="8" t="s">
        <v>2809</v>
      </c>
      <c r="B1690" s="6">
        <v>21</v>
      </c>
    </row>
    <row r="1691" spans="1:2" x14ac:dyDescent="0.35">
      <c r="A1691" s="8" t="s">
        <v>2475</v>
      </c>
      <c r="B1691" s="6">
        <v>38</v>
      </c>
    </row>
    <row r="1692" spans="1:2" x14ac:dyDescent="0.35">
      <c r="A1692" s="8" t="s">
        <v>2661</v>
      </c>
      <c r="B1692" s="6">
        <v>60</v>
      </c>
    </row>
    <row r="1693" spans="1:2" x14ac:dyDescent="0.35">
      <c r="A1693" s="8" t="s">
        <v>3157</v>
      </c>
      <c r="B1693" s="6">
        <v>41</v>
      </c>
    </row>
    <row r="1694" spans="1:2" x14ac:dyDescent="0.35">
      <c r="A1694" s="8" t="s">
        <v>1670</v>
      </c>
      <c r="B1694" s="6">
        <v>52</v>
      </c>
    </row>
    <row r="1695" spans="1:2" x14ac:dyDescent="0.35">
      <c r="A1695" s="8" t="s">
        <v>2114</v>
      </c>
      <c r="B1695" s="6">
        <v>107</v>
      </c>
    </row>
    <row r="1696" spans="1:2" x14ac:dyDescent="0.35">
      <c r="A1696" s="8" t="s">
        <v>2492</v>
      </c>
      <c r="B1696" s="6">
        <v>27</v>
      </c>
    </row>
    <row r="1697" spans="1:2" x14ac:dyDescent="0.35">
      <c r="A1697" s="8" t="s">
        <v>2202</v>
      </c>
      <c r="B1697" s="6">
        <v>28</v>
      </c>
    </row>
    <row r="1698" spans="1:2" x14ac:dyDescent="0.35">
      <c r="A1698" s="8" t="s">
        <v>3389</v>
      </c>
      <c r="B1698" s="6">
        <v>22</v>
      </c>
    </row>
    <row r="1699" spans="1:2" x14ac:dyDescent="0.35">
      <c r="A1699" s="8" t="s">
        <v>3832</v>
      </c>
      <c r="B1699" s="6">
        <v>8</v>
      </c>
    </row>
    <row r="1700" spans="1:2" x14ac:dyDescent="0.35">
      <c r="A1700" s="8" t="s">
        <v>1930</v>
      </c>
      <c r="B1700" s="6">
        <v>75</v>
      </c>
    </row>
    <row r="1701" spans="1:2" x14ac:dyDescent="0.35">
      <c r="A1701" s="8" t="s">
        <v>752</v>
      </c>
      <c r="B1701" s="6">
        <v>62</v>
      </c>
    </row>
    <row r="1702" spans="1:2" x14ac:dyDescent="0.35">
      <c r="A1702" s="8" t="s">
        <v>3150</v>
      </c>
      <c r="B1702" s="6">
        <v>104</v>
      </c>
    </row>
    <row r="1703" spans="1:2" x14ac:dyDescent="0.35">
      <c r="A1703" s="8" t="s">
        <v>1288</v>
      </c>
      <c r="B1703" s="6">
        <v>25</v>
      </c>
    </row>
    <row r="1704" spans="1:2" x14ac:dyDescent="0.35">
      <c r="A1704" s="8" t="s">
        <v>3523</v>
      </c>
      <c r="B1704" s="6">
        <v>74</v>
      </c>
    </row>
    <row r="1705" spans="1:2" x14ac:dyDescent="0.35">
      <c r="A1705" s="8" t="s">
        <v>419</v>
      </c>
      <c r="B1705" s="6">
        <v>104</v>
      </c>
    </row>
    <row r="1706" spans="1:2" x14ac:dyDescent="0.35">
      <c r="A1706" s="8" t="s">
        <v>369</v>
      </c>
      <c r="B1706" s="6">
        <v>159</v>
      </c>
    </row>
    <row r="1707" spans="1:2" x14ac:dyDescent="0.35">
      <c r="A1707" s="8" t="s">
        <v>82</v>
      </c>
      <c r="B1707" s="6">
        <v>47</v>
      </c>
    </row>
    <row r="1708" spans="1:2" x14ac:dyDescent="0.35">
      <c r="A1708" s="8" t="s">
        <v>3713</v>
      </c>
      <c r="B1708" s="6">
        <v>24</v>
      </c>
    </row>
    <row r="1709" spans="1:2" x14ac:dyDescent="0.35">
      <c r="A1709" s="8" t="s">
        <v>3380</v>
      </c>
      <c r="B1709" s="6">
        <v>48</v>
      </c>
    </row>
    <row r="1710" spans="1:2" x14ac:dyDescent="0.35">
      <c r="A1710" s="8" t="s">
        <v>2831</v>
      </c>
      <c r="B1710" s="6">
        <v>52</v>
      </c>
    </row>
    <row r="1711" spans="1:2" x14ac:dyDescent="0.35">
      <c r="A1711" s="8" t="s">
        <v>838</v>
      </c>
      <c r="B1711" s="6">
        <v>62</v>
      </c>
    </row>
    <row r="1712" spans="1:2" x14ac:dyDescent="0.35">
      <c r="A1712" s="8" t="s">
        <v>3524</v>
      </c>
      <c r="B1712" s="6">
        <v>7</v>
      </c>
    </row>
    <row r="1713" spans="1:2" x14ac:dyDescent="0.35">
      <c r="A1713" s="8" t="s">
        <v>3614</v>
      </c>
      <c r="B1713" s="6">
        <v>45</v>
      </c>
    </row>
    <row r="1714" spans="1:2" x14ac:dyDescent="0.35">
      <c r="A1714" s="8" t="s">
        <v>1642</v>
      </c>
      <c r="B1714" s="6">
        <v>26</v>
      </c>
    </row>
    <row r="1715" spans="1:2" x14ac:dyDescent="0.35">
      <c r="A1715" s="8" t="s">
        <v>3502</v>
      </c>
      <c r="B1715" s="6">
        <v>38</v>
      </c>
    </row>
    <row r="1716" spans="1:2" x14ac:dyDescent="0.35">
      <c r="A1716" s="8" t="s">
        <v>1835</v>
      </c>
      <c r="B1716" s="6">
        <v>90</v>
      </c>
    </row>
    <row r="1717" spans="1:2" x14ac:dyDescent="0.35">
      <c r="A1717" s="8" t="s">
        <v>3654</v>
      </c>
      <c r="B1717" s="6">
        <v>20</v>
      </c>
    </row>
    <row r="1718" spans="1:2" x14ac:dyDescent="0.35">
      <c r="A1718" s="8" t="s">
        <v>1373</v>
      </c>
      <c r="B1718" s="6">
        <v>16</v>
      </c>
    </row>
    <row r="1719" spans="1:2" x14ac:dyDescent="0.35">
      <c r="A1719" s="8" t="s">
        <v>1393</v>
      </c>
      <c r="B1719" s="6">
        <v>104</v>
      </c>
    </row>
    <row r="1720" spans="1:2" x14ac:dyDescent="0.35">
      <c r="A1720" s="8" t="s">
        <v>3696</v>
      </c>
      <c r="B1720" s="6">
        <v>40</v>
      </c>
    </row>
    <row r="1721" spans="1:2" x14ac:dyDescent="0.35">
      <c r="A1721" s="8" t="s">
        <v>1346</v>
      </c>
      <c r="B1721" s="6">
        <v>7</v>
      </c>
    </row>
    <row r="1722" spans="1:2" x14ac:dyDescent="0.35">
      <c r="A1722" s="8" t="s">
        <v>3153</v>
      </c>
      <c r="B1722" s="6">
        <v>241</v>
      </c>
    </row>
    <row r="1723" spans="1:2" x14ac:dyDescent="0.35">
      <c r="A1723" s="8" t="s">
        <v>7</v>
      </c>
      <c r="B1723" s="6">
        <v>47</v>
      </c>
    </row>
    <row r="1724" spans="1:2" x14ac:dyDescent="0.35">
      <c r="A1724" s="8" t="s">
        <v>2188</v>
      </c>
      <c r="B1724" s="6">
        <v>3562</v>
      </c>
    </row>
    <row r="1725" spans="1:2" x14ac:dyDescent="0.35">
      <c r="A1725" s="8" t="s">
        <v>2230</v>
      </c>
      <c r="B1725" s="6">
        <v>539</v>
      </c>
    </row>
    <row r="1726" spans="1:2" x14ac:dyDescent="0.35">
      <c r="A1726" s="8" t="s">
        <v>3657</v>
      </c>
      <c r="B1726" s="6">
        <v>22</v>
      </c>
    </row>
    <row r="1727" spans="1:2" x14ac:dyDescent="0.35">
      <c r="A1727" s="8" t="s">
        <v>2834</v>
      </c>
      <c r="B1727" s="6">
        <v>21</v>
      </c>
    </row>
    <row r="1728" spans="1:2" x14ac:dyDescent="0.35">
      <c r="A1728" s="8" t="s">
        <v>3602</v>
      </c>
      <c r="B1728" s="6">
        <v>57</v>
      </c>
    </row>
    <row r="1729" spans="1:2" x14ac:dyDescent="0.35">
      <c r="A1729" s="8" t="s">
        <v>2792</v>
      </c>
      <c r="B1729" s="6">
        <v>24</v>
      </c>
    </row>
    <row r="1730" spans="1:2" x14ac:dyDescent="0.35">
      <c r="A1730" s="8" t="s">
        <v>1300</v>
      </c>
      <c r="B1730" s="6">
        <v>32</v>
      </c>
    </row>
    <row r="1731" spans="1:2" x14ac:dyDescent="0.35">
      <c r="A1731" s="8" t="s">
        <v>724</v>
      </c>
      <c r="B1731" s="6">
        <v>100</v>
      </c>
    </row>
    <row r="1732" spans="1:2" x14ac:dyDescent="0.35">
      <c r="A1732" s="8" t="s">
        <v>347</v>
      </c>
      <c r="B1732" s="6">
        <v>188</v>
      </c>
    </row>
    <row r="1733" spans="1:2" x14ac:dyDescent="0.35">
      <c r="A1733" s="8" t="s">
        <v>11</v>
      </c>
      <c r="B1733" s="6">
        <v>20</v>
      </c>
    </row>
    <row r="1734" spans="1:2" x14ac:dyDescent="0.35">
      <c r="A1734" s="8" t="s">
        <v>2713</v>
      </c>
      <c r="B1734" s="6">
        <v>1420</v>
      </c>
    </row>
    <row r="1735" spans="1:2" x14ac:dyDescent="0.35">
      <c r="A1735" s="8" t="s">
        <v>2927</v>
      </c>
      <c r="B1735" s="6">
        <v>21</v>
      </c>
    </row>
    <row r="1736" spans="1:2" x14ac:dyDescent="0.35">
      <c r="A1736" s="8" t="s">
        <v>725</v>
      </c>
      <c r="B1736" s="6">
        <v>143</v>
      </c>
    </row>
    <row r="1737" spans="1:2" x14ac:dyDescent="0.35">
      <c r="A1737" s="8" t="s">
        <v>2789</v>
      </c>
      <c r="B1737" s="6">
        <v>24</v>
      </c>
    </row>
    <row r="1738" spans="1:2" x14ac:dyDescent="0.35">
      <c r="A1738" s="8" t="s">
        <v>729</v>
      </c>
      <c r="B1738" s="6">
        <v>130</v>
      </c>
    </row>
    <row r="1739" spans="1:2" x14ac:dyDescent="0.35">
      <c r="A1739" s="8" t="s">
        <v>33</v>
      </c>
      <c r="B1739" s="6">
        <v>1</v>
      </c>
    </row>
    <row r="1740" spans="1:2" x14ac:dyDescent="0.35">
      <c r="A1740" s="8" t="s">
        <v>1219</v>
      </c>
      <c r="B1740" s="6">
        <v>89</v>
      </c>
    </row>
    <row r="1741" spans="1:2" x14ac:dyDescent="0.35">
      <c r="A1741" s="8" t="s">
        <v>3815</v>
      </c>
      <c r="B1741" s="6">
        <v>10</v>
      </c>
    </row>
    <row r="1742" spans="1:2" x14ac:dyDescent="0.35">
      <c r="A1742" s="8" t="s">
        <v>1535</v>
      </c>
      <c r="B1742" s="6">
        <v>369</v>
      </c>
    </row>
    <row r="1743" spans="1:2" x14ac:dyDescent="0.35">
      <c r="A1743" s="8" t="s">
        <v>47</v>
      </c>
      <c r="B1743" s="6">
        <v>61</v>
      </c>
    </row>
    <row r="1744" spans="1:2" x14ac:dyDescent="0.35">
      <c r="A1744" s="8" t="s">
        <v>2042</v>
      </c>
      <c r="B1744" s="6">
        <v>120</v>
      </c>
    </row>
    <row r="1745" spans="1:2" x14ac:dyDescent="0.35">
      <c r="A1745" s="8" t="s">
        <v>65</v>
      </c>
      <c r="B1745" s="6">
        <v>64</v>
      </c>
    </row>
    <row r="1746" spans="1:2" x14ac:dyDescent="0.35">
      <c r="A1746" s="8" t="s">
        <v>3148</v>
      </c>
      <c r="B1746" s="6">
        <v>57</v>
      </c>
    </row>
    <row r="1747" spans="1:2" x14ac:dyDescent="0.35">
      <c r="A1747" s="8" t="s">
        <v>279</v>
      </c>
      <c r="B1747" s="6">
        <v>415</v>
      </c>
    </row>
    <row r="1748" spans="1:2" x14ac:dyDescent="0.35">
      <c r="A1748" s="8" t="s">
        <v>723</v>
      </c>
      <c r="B1748" s="6">
        <v>153</v>
      </c>
    </row>
    <row r="1749" spans="1:2" x14ac:dyDescent="0.35">
      <c r="A1749" s="8" t="s">
        <v>3449</v>
      </c>
      <c r="B1749" s="6">
        <v>39</v>
      </c>
    </row>
    <row r="1750" spans="1:2" x14ac:dyDescent="0.35">
      <c r="A1750" s="8" t="s">
        <v>804</v>
      </c>
      <c r="B1750" s="6">
        <v>38</v>
      </c>
    </row>
    <row r="1751" spans="1:2" x14ac:dyDescent="0.35">
      <c r="A1751" s="8" t="s">
        <v>2247</v>
      </c>
      <c r="B1751" s="6">
        <v>57</v>
      </c>
    </row>
    <row r="1752" spans="1:2" x14ac:dyDescent="0.35">
      <c r="A1752" s="8" t="s">
        <v>1945</v>
      </c>
      <c r="B1752" s="6">
        <v>1789</v>
      </c>
    </row>
    <row r="1753" spans="1:2" x14ac:dyDescent="0.35">
      <c r="A1753" s="8" t="s">
        <v>3673</v>
      </c>
      <c r="B1753" s="6">
        <v>16</v>
      </c>
    </row>
    <row r="1754" spans="1:2" x14ac:dyDescent="0.35">
      <c r="A1754" s="8" t="s">
        <v>3050</v>
      </c>
      <c r="B1754" s="6">
        <v>9</v>
      </c>
    </row>
    <row r="1755" spans="1:2" x14ac:dyDescent="0.35">
      <c r="A1755" s="8" t="s">
        <v>3208</v>
      </c>
      <c r="B1755" s="6">
        <v>82</v>
      </c>
    </row>
    <row r="1756" spans="1:2" x14ac:dyDescent="0.35">
      <c r="A1756" s="8" t="s">
        <v>3026</v>
      </c>
      <c r="B1756" s="6">
        <v>25</v>
      </c>
    </row>
    <row r="1757" spans="1:2" x14ac:dyDescent="0.35">
      <c r="A1757" s="8" t="s">
        <v>374</v>
      </c>
      <c r="B1757" s="6">
        <v>89</v>
      </c>
    </row>
    <row r="1758" spans="1:2" x14ac:dyDescent="0.35">
      <c r="A1758" s="8" t="s">
        <v>3669</v>
      </c>
      <c r="B1758" s="6">
        <v>57</v>
      </c>
    </row>
    <row r="1759" spans="1:2" x14ac:dyDescent="0.35">
      <c r="A1759" s="8" t="s">
        <v>1624</v>
      </c>
      <c r="B1759" s="6">
        <v>18</v>
      </c>
    </row>
    <row r="1760" spans="1:2" x14ac:dyDescent="0.35">
      <c r="A1760" s="8" t="s">
        <v>3239</v>
      </c>
      <c r="B1760" s="6">
        <v>104</v>
      </c>
    </row>
    <row r="1761" spans="1:2" x14ac:dyDescent="0.35">
      <c r="A1761" s="8" t="s">
        <v>1220</v>
      </c>
      <c r="B1761" s="6">
        <v>253</v>
      </c>
    </row>
    <row r="1762" spans="1:2" x14ac:dyDescent="0.35">
      <c r="A1762" s="8" t="s">
        <v>3590</v>
      </c>
      <c r="B1762" s="6">
        <v>18</v>
      </c>
    </row>
    <row r="1763" spans="1:2" x14ac:dyDescent="0.35">
      <c r="A1763" s="8" t="s">
        <v>1897</v>
      </c>
      <c r="B1763" s="6">
        <v>13</v>
      </c>
    </row>
    <row r="1764" spans="1:2" x14ac:dyDescent="0.35">
      <c r="A1764" s="8" t="s">
        <v>301</v>
      </c>
      <c r="B1764" s="6">
        <v>298</v>
      </c>
    </row>
    <row r="1765" spans="1:2" x14ac:dyDescent="0.35">
      <c r="A1765" s="8" t="s">
        <v>2975</v>
      </c>
      <c r="B1765" s="6">
        <v>113</v>
      </c>
    </row>
    <row r="1766" spans="1:2" x14ac:dyDescent="0.35">
      <c r="A1766" s="8" t="s">
        <v>1534</v>
      </c>
      <c r="B1766" s="6">
        <v>740</v>
      </c>
    </row>
    <row r="1767" spans="1:2" x14ac:dyDescent="0.35">
      <c r="A1767" s="8" t="s">
        <v>3812</v>
      </c>
      <c r="B1767" s="6">
        <v>20</v>
      </c>
    </row>
    <row r="1768" spans="1:2" x14ac:dyDescent="0.35">
      <c r="A1768" s="8" t="s">
        <v>355</v>
      </c>
      <c r="B1768" s="6">
        <v>29</v>
      </c>
    </row>
    <row r="1769" spans="1:2" x14ac:dyDescent="0.35">
      <c r="A1769" s="8" t="s">
        <v>1471</v>
      </c>
      <c r="B1769" s="6">
        <v>81</v>
      </c>
    </row>
    <row r="1770" spans="1:2" x14ac:dyDescent="0.35">
      <c r="A1770" s="8" t="s">
        <v>3506</v>
      </c>
      <c r="B1770" s="6">
        <v>72</v>
      </c>
    </row>
    <row r="1771" spans="1:2" x14ac:dyDescent="0.35">
      <c r="A1771" s="8" t="s">
        <v>2099</v>
      </c>
      <c r="B1771" s="6">
        <v>32</v>
      </c>
    </row>
    <row r="1772" spans="1:2" x14ac:dyDescent="0.35">
      <c r="A1772" s="8" t="s">
        <v>2481</v>
      </c>
      <c r="B1772" s="6">
        <v>95</v>
      </c>
    </row>
    <row r="1773" spans="1:2" x14ac:dyDescent="0.35">
      <c r="A1773" s="8" t="s">
        <v>1935</v>
      </c>
      <c r="B1773" s="6">
        <v>77</v>
      </c>
    </row>
    <row r="1774" spans="1:2" x14ac:dyDescent="0.35">
      <c r="A1774" s="8" t="s">
        <v>3035</v>
      </c>
      <c r="B1774" s="6">
        <v>307</v>
      </c>
    </row>
    <row r="1775" spans="1:2" x14ac:dyDescent="0.35">
      <c r="A1775" s="8" t="s">
        <v>1618</v>
      </c>
      <c r="B1775" s="6">
        <v>158</v>
      </c>
    </row>
    <row r="1776" spans="1:2" x14ac:dyDescent="0.35">
      <c r="A1776" s="8" t="s">
        <v>3368</v>
      </c>
      <c r="B1776" s="6">
        <v>54</v>
      </c>
    </row>
    <row r="1777" spans="1:2" x14ac:dyDescent="0.35">
      <c r="A1777" s="8" t="s">
        <v>260</v>
      </c>
      <c r="B1777" s="6">
        <v>942</v>
      </c>
    </row>
    <row r="1778" spans="1:2" x14ac:dyDescent="0.35">
      <c r="A1778" s="8" t="s">
        <v>1477</v>
      </c>
      <c r="B1778" s="6">
        <v>916</v>
      </c>
    </row>
    <row r="1779" spans="1:2" x14ac:dyDescent="0.35">
      <c r="A1779" s="8" t="s">
        <v>2720</v>
      </c>
      <c r="B1779" s="6">
        <v>173</v>
      </c>
    </row>
    <row r="1780" spans="1:2" x14ac:dyDescent="0.35">
      <c r="A1780" s="8" t="s">
        <v>2807</v>
      </c>
      <c r="B1780" s="6">
        <v>93</v>
      </c>
    </row>
    <row r="1781" spans="1:2" x14ac:dyDescent="0.35">
      <c r="A1781" s="8" t="s">
        <v>3306</v>
      </c>
      <c r="B1781" s="6">
        <v>54</v>
      </c>
    </row>
    <row r="1782" spans="1:2" x14ac:dyDescent="0.35">
      <c r="A1782" s="8" t="s">
        <v>2714</v>
      </c>
      <c r="B1782" s="6">
        <v>305</v>
      </c>
    </row>
    <row r="1783" spans="1:2" x14ac:dyDescent="0.35">
      <c r="A1783" s="8" t="s">
        <v>3384</v>
      </c>
      <c r="B1783" s="6">
        <v>15</v>
      </c>
    </row>
    <row r="1784" spans="1:2" x14ac:dyDescent="0.35">
      <c r="A1784" s="8" t="s">
        <v>2968</v>
      </c>
      <c r="B1784" s="6">
        <v>47</v>
      </c>
    </row>
    <row r="1785" spans="1:2" x14ac:dyDescent="0.35">
      <c r="A1785" s="8" t="s">
        <v>1658</v>
      </c>
      <c r="B1785" s="6">
        <v>221</v>
      </c>
    </row>
    <row r="1786" spans="1:2" x14ac:dyDescent="0.35">
      <c r="A1786" s="8" t="s">
        <v>1372</v>
      </c>
      <c r="B1786" s="6">
        <v>70</v>
      </c>
    </row>
    <row r="1787" spans="1:2" x14ac:dyDescent="0.35">
      <c r="A1787" s="8" t="s">
        <v>407</v>
      </c>
      <c r="B1787" s="6">
        <v>35</v>
      </c>
    </row>
    <row r="1788" spans="1:2" x14ac:dyDescent="0.35">
      <c r="A1788" s="8" t="s">
        <v>1609</v>
      </c>
      <c r="B1788" s="6">
        <v>23</v>
      </c>
    </row>
    <row r="1789" spans="1:2" x14ac:dyDescent="0.35">
      <c r="A1789" s="8" t="s">
        <v>1287</v>
      </c>
      <c r="B1789" s="6">
        <v>20</v>
      </c>
    </row>
    <row r="1790" spans="1:2" x14ac:dyDescent="0.35">
      <c r="A1790" s="8" t="s">
        <v>3295</v>
      </c>
      <c r="B1790" s="6">
        <v>27</v>
      </c>
    </row>
    <row r="1791" spans="1:2" x14ac:dyDescent="0.35">
      <c r="A1791" s="8" t="s">
        <v>3703</v>
      </c>
      <c r="B1791" s="6">
        <v>13</v>
      </c>
    </row>
    <row r="1792" spans="1:2" x14ac:dyDescent="0.35">
      <c r="A1792" s="8" t="s">
        <v>2225</v>
      </c>
      <c r="B1792" s="6">
        <v>296</v>
      </c>
    </row>
    <row r="1793" spans="1:2" x14ac:dyDescent="0.35">
      <c r="A1793" s="8" t="s">
        <v>1302</v>
      </c>
      <c r="B1793" s="6">
        <v>29</v>
      </c>
    </row>
    <row r="1794" spans="1:2" x14ac:dyDescent="0.35">
      <c r="A1794" s="8" t="s">
        <v>3291</v>
      </c>
      <c r="B1794" s="6">
        <v>14</v>
      </c>
    </row>
    <row r="1795" spans="1:2" x14ac:dyDescent="0.35">
      <c r="A1795" s="8" t="s">
        <v>3432</v>
      </c>
      <c r="B1795" s="6">
        <v>71</v>
      </c>
    </row>
    <row r="1796" spans="1:2" x14ac:dyDescent="0.35">
      <c r="A1796" s="8" t="s">
        <v>2309</v>
      </c>
      <c r="B1796" s="6">
        <v>614</v>
      </c>
    </row>
    <row r="1797" spans="1:2" x14ac:dyDescent="0.35">
      <c r="A1797" s="8" t="s">
        <v>2465</v>
      </c>
      <c r="B1797" s="6">
        <v>43</v>
      </c>
    </row>
    <row r="1798" spans="1:2" x14ac:dyDescent="0.35">
      <c r="A1798" s="8" t="s">
        <v>3424</v>
      </c>
      <c r="B1798" s="6">
        <v>104</v>
      </c>
    </row>
    <row r="1799" spans="1:2" x14ac:dyDescent="0.35">
      <c r="A1799" s="8" t="s">
        <v>3147</v>
      </c>
      <c r="B1799" s="6">
        <v>213</v>
      </c>
    </row>
    <row r="1800" spans="1:2" x14ac:dyDescent="0.35">
      <c r="A1800" s="8" t="s">
        <v>2802</v>
      </c>
      <c r="B1800" s="6">
        <v>90</v>
      </c>
    </row>
    <row r="1801" spans="1:2" x14ac:dyDescent="0.35">
      <c r="A1801" s="8" t="s">
        <v>267</v>
      </c>
      <c r="B1801" s="6">
        <v>36</v>
      </c>
    </row>
    <row r="1802" spans="1:2" x14ac:dyDescent="0.35">
      <c r="A1802" s="8" t="s">
        <v>3482</v>
      </c>
      <c r="B1802" s="6">
        <v>133</v>
      </c>
    </row>
    <row r="1803" spans="1:2" x14ac:dyDescent="0.35">
      <c r="A1803" s="8" t="s">
        <v>3567</v>
      </c>
      <c r="B1803" s="6">
        <v>19</v>
      </c>
    </row>
    <row r="1804" spans="1:2" x14ac:dyDescent="0.35">
      <c r="A1804" s="8" t="s">
        <v>3286</v>
      </c>
      <c r="B1804" s="6">
        <v>122</v>
      </c>
    </row>
    <row r="1805" spans="1:2" x14ac:dyDescent="0.35">
      <c r="A1805" s="8" t="s">
        <v>3171</v>
      </c>
      <c r="B1805" s="6">
        <v>117</v>
      </c>
    </row>
    <row r="1806" spans="1:2" x14ac:dyDescent="0.35">
      <c r="A1806" s="8" t="s">
        <v>2978</v>
      </c>
      <c r="B1806" s="6">
        <v>16</v>
      </c>
    </row>
    <row r="1807" spans="1:2" x14ac:dyDescent="0.35">
      <c r="A1807" s="8" t="s">
        <v>1922</v>
      </c>
      <c r="B1807" s="6">
        <v>38</v>
      </c>
    </row>
    <row r="1808" spans="1:2" x14ac:dyDescent="0.35">
      <c r="A1808" s="8" t="s">
        <v>1622</v>
      </c>
      <c r="B1808" s="6">
        <v>37</v>
      </c>
    </row>
    <row r="1809" spans="1:2" x14ac:dyDescent="0.35">
      <c r="A1809" s="8" t="s">
        <v>1266</v>
      </c>
      <c r="B1809" s="6">
        <v>66</v>
      </c>
    </row>
    <row r="1810" spans="1:2" x14ac:dyDescent="0.35">
      <c r="A1810" s="8" t="s">
        <v>1383</v>
      </c>
      <c r="B1810" s="6">
        <v>148</v>
      </c>
    </row>
    <row r="1811" spans="1:2" x14ac:dyDescent="0.35">
      <c r="A1811" s="8" t="s">
        <v>3609</v>
      </c>
      <c r="B1811" s="6">
        <v>31</v>
      </c>
    </row>
    <row r="1812" spans="1:2" x14ac:dyDescent="0.35">
      <c r="A1812" s="8" t="s">
        <v>3594</v>
      </c>
      <c r="B1812" s="6">
        <v>62</v>
      </c>
    </row>
    <row r="1813" spans="1:2" x14ac:dyDescent="0.35">
      <c r="A1813" s="8" t="s">
        <v>2539</v>
      </c>
      <c r="B1813" s="6">
        <v>59</v>
      </c>
    </row>
    <row r="1814" spans="1:2" x14ac:dyDescent="0.35">
      <c r="A1814" s="8" t="s">
        <v>390</v>
      </c>
      <c r="B1814" s="6">
        <v>1510</v>
      </c>
    </row>
    <row r="1815" spans="1:2" x14ac:dyDescent="0.35">
      <c r="A1815" s="8" t="s">
        <v>304</v>
      </c>
      <c r="B1815" s="6">
        <v>82</v>
      </c>
    </row>
    <row r="1816" spans="1:2" x14ac:dyDescent="0.35">
      <c r="A1816" s="8" t="s">
        <v>1926</v>
      </c>
      <c r="B1816" s="6">
        <v>52</v>
      </c>
    </row>
    <row r="1817" spans="1:2" x14ac:dyDescent="0.35">
      <c r="A1817" s="8" t="s">
        <v>3374</v>
      </c>
      <c r="B1817" s="6">
        <v>17</v>
      </c>
    </row>
    <row r="1818" spans="1:2" x14ac:dyDescent="0.35">
      <c r="A1818" s="8" t="s">
        <v>1744</v>
      </c>
      <c r="B1818" s="6">
        <v>67</v>
      </c>
    </row>
    <row r="1819" spans="1:2" x14ac:dyDescent="0.35">
      <c r="A1819" s="8" t="s">
        <v>2251</v>
      </c>
      <c r="B1819" s="6">
        <v>571</v>
      </c>
    </row>
    <row r="1820" spans="1:2" x14ac:dyDescent="0.35">
      <c r="A1820" s="8" t="s">
        <v>266</v>
      </c>
      <c r="B1820" s="6">
        <v>58</v>
      </c>
    </row>
    <row r="1821" spans="1:2" x14ac:dyDescent="0.35">
      <c r="A1821" s="8" t="s">
        <v>3343</v>
      </c>
      <c r="B1821" s="6">
        <v>23</v>
      </c>
    </row>
    <row r="1822" spans="1:2" x14ac:dyDescent="0.35">
      <c r="A1822" s="8" t="s">
        <v>3499</v>
      </c>
      <c r="B1822" s="6">
        <v>42</v>
      </c>
    </row>
    <row r="1823" spans="1:2" x14ac:dyDescent="0.35">
      <c r="A1823" s="8" t="s">
        <v>3589</v>
      </c>
      <c r="B1823" s="6">
        <v>73</v>
      </c>
    </row>
    <row r="1824" spans="1:2" x14ac:dyDescent="0.35">
      <c r="A1824" s="8" t="s">
        <v>2990</v>
      </c>
      <c r="B1824" s="6">
        <v>27</v>
      </c>
    </row>
    <row r="1825" spans="1:2" x14ac:dyDescent="0.35">
      <c r="A1825" s="8" t="s">
        <v>2793</v>
      </c>
      <c r="B1825" s="6">
        <v>73</v>
      </c>
    </row>
    <row r="1826" spans="1:2" x14ac:dyDescent="0.35">
      <c r="A1826" s="8" t="s">
        <v>1031</v>
      </c>
      <c r="B1826" s="6">
        <v>159</v>
      </c>
    </row>
    <row r="1827" spans="1:2" x14ac:dyDescent="0.35">
      <c r="A1827" s="8" t="s">
        <v>3246</v>
      </c>
      <c r="B1827" s="6">
        <v>193</v>
      </c>
    </row>
    <row r="1828" spans="1:2" x14ac:dyDescent="0.35">
      <c r="A1828" s="8" t="s">
        <v>1676</v>
      </c>
      <c r="B1828" s="6">
        <v>34</v>
      </c>
    </row>
    <row r="1829" spans="1:2" x14ac:dyDescent="0.35">
      <c r="A1829" s="8" t="s">
        <v>2103</v>
      </c>
      <c r="B1829" s="6">
        <v>38</v>
      </c>
    </row>
    <row r="1830" spans="1:2" x14ac:dyDescent="0.35">
      <c r="A1830" s="8" t="s">
        <v>3383</v>
      </c>
      <c r="B1830" s="6">
        <v>64</v>
      </c>
    </row>
    <row r="1831" spans="1:2" x14ac:dyDescent="0.35">
      <c r="A1831" s="8" t="s">
        <v>406</v>
      </c>
      <c r="B1831" s="6">
        <v>55</v>
      </c>
    </row>
    <row r="1832" spans="1:2" x14ac:dyDescent="0.35">
      <c r="A1832" s="8" t="s">
        <v>1754</v>
      </c>
      <c r="B1832" s="6">
        <v>35</v>
      </c>
    </row>
    <row r="1833" spans="1:2" x14ac:dyDescent="0.35">
      <c r="A1833" s="8" t="s">
        <v>3692</v>
      </c>
      <c r="B1833" s="6">
        <v>33</v>
      </c>
    </row>
    <row r="1834" spans="1:2" x14ac:dyDescent="0.35">
      <c r="A1834" s="8" t="s">
        <v>3221</v>
      </c>
      <c r="B1834" s="6">
        <v>113</v>
      </c>
    </row>
    <row r="1835" spans="1:2" x14ac:dyDescent="0.35">
      <c r="A1835" s="8" t="s">
        <v>3564</v>
      </c>
      <c r="B1835" s="6">
        <v>12</v>
      </c>
    </row>
    <row r="1836" spans="1:2" x14ac:dyDescent="0.35">
      <c r="A1836" s="8" t="s">
        <v>2338</v>
      </c>
      <c r="B1836" s="6">
        <v>179</v>
      </c>
    </row>
    <row r="1837" spans="1:2" x14ac:dyDescent="0.35">
      <c r="A1837" s="8" t="s">
        <v>3275</v>
      </c>
      <c r="B1837" s="6">
        <v>12</v>
      </c>
    </row>
    <row r="1838" spans="1:2" x14ac:dyDescent="0.35">
      <c r="A1838" s="8" t="s">
        <v>2056</v>
      </c>
      <c r="B1838" s="6">
        <v>101</v>
      </c>
    </row>
    <row r="1839" spans="1:2" x14ac:dyDescent="0.35">
      <c r="A1839" s="8" t="s">
        <v>3456</v>
      </c>
      <c r="B1839" s="6">
        <v>55</v>
      </c>
    </row>
    <row r="1840" spans="1:2" x14ac:dyDescent="0.35">
      <c r="A1840" s="8" t="s">
        <v>3243</v>
      </c>
      <c r="B1840" s="6">
        <v>71</v>
      </c>
    </row>
    <row r="1841" spans="1:2" x14ac:dyDescent="0.35">
      <c r="A1841" s="8" t="s">
        <v>3712</v>
      </c>
      <c r="B1841" s="6">
        <v>27</v>
      </c>
    </row>
    <row r="1842" spans="1:2" x14ac:dyDescent="0.35">
      <c r="A1842" s="8" t="s">
        <v>3618</v>
      </c>
      <c r="B1842" s="6">
        <v>197</v>
      </c>
    </row>
    <row r="1843" spans="1:2" x14ac:dyDescent="0.35">
      <c r="A1843" s="8" t="s">
        <v>3310</v>
      </c>
      <c r="B1843" s="6">
        <v>31</v>
      </c>
    </row>
    <row r="1844" spans="1:2" x14ac:dyDescent="0.35">
      <c r="A1844" s="8" t="s">
        <v>31</v>
      </c>
      <c r="B1844" s="6">
        <v>117</v>
      </c>
    </row>
    <row r="1845" spans="1:2" x14ac:dyDescent="0.35">
      <c r="A1845" s="8" t="s">
        <v>39</v>
      </c>
      <c r="B1845" s="6">
        <v>253</v>
      </c>
    </row>
    <row r="1846" spans="1:2" x14ac:dyDescent="0.35">
      <c r="A1846" s="8" t="s">
        <v>3305</v>
      </c>
      <c r="B1846" s="6">
        <v>20</v>
      </c>
    </row>
    <row r="1847" spans="1:2" x14ac:dyDescent="0.35">
      <c r="A1847" s="8" t="s">
        <v>3175</v>
      </c>
      <c r="B1847" s="6">
        <v>60</v>
      </c>
    </row>
    <row r="1848" spans="1:2" x14ac:dyDescent="0.35">
      <c r="A1848" s="8" t="s">
        <v>3576</v>
      </c>
      <c r="B1848" s="6">
        <v>27</v>
      </c>
    </row>
    <row r="1849" spans="1:2" x14ac:dyDescent="0.35">
      <c r="A1849" s="8" t="s">
        <v>1025</v>
      </c>
      <c r="B1849" s="6">
        <v>61</v>
      </c>
    </row>
    <row r="1850" spans="1:2" x14ac:dyDescent="0.35">
      <c r="A1850" s="8" t="s">
        <v>263</v>
      </c>
      <c r="B1850" s="6">
        <v>145</v>
      </c>
    </row>
    <row r="1851" spans="1:2" x14ac:dyDescent="0.35">
      <c r="A1851" s="8" t="s">
        <v>3338</v>
      </c>
      <c r="B1851" s="6">
        <v>112</v>
      </c>
    </row>
    <row r="1852" spans="1:2" x14ac:dyDescent="0.35">
      <c r="A1852" s="8" t="s">
        <v>1936</v>
      </c>
      <c r="B1852" s="6">
        <v>50</v>
      </c>
    </row>
    <row r="1853" spans="1:2" x14ac:dyDescent="0.35">
      <c r="A1853" s="8" t="s">
        <v>3766</v>
      </c>
      <c r="B1853" s="6">
        <v>15</v>
      </c>
    </row>
    <row r="1854" spans="1:2" x14ac:dyDescent="0.35">
      <c r="A1854" s="8" t="s">
        <v>405</v>
      </c>
      <c r="B1854" s="6">
        <v>271</v>
      </c>
    </row>
    <row r="1855" spans="1:2" x14ac:dyDescent="0.35">
      <c r="A1855" s="8" t="s">
        <v>2179</v>
      </c>
      <c r="B1855" s="6">
        <v>859</v>
      </c>
    </row>
    <row r="1856" spans="1:2" x14ac:dyDescent="0.35">
      <c r="A1856" s="8" t="s">
        <v>2466</v>
      </c>
      <c r="B1856" s="6">
        <v>48</v>
      </c>
    </row>
    <row r="1857" spans="1:2" x14ac:dyDescent="0.35">
      <c r="A1857" s="8" t="s">
        <v>38</v>
      </c>
      <c r="B1857" s="6">
        <v>44</v>
      </c>
    </row>
    <row r="1858" spans="1:2" x14ac:dyDescent="0.35">
      <c r="A1858" s="8" t="s">
        <v>335</v>
      </c>
      <c r="B1858" s="6">
        <v>69</v>
      </c>
    </row>
    <row r="1859" spans="1:2" x14ac:dyDescent="0.35">
      <c r="A1859" s="8" t="s">
        <v>1470</v>
      </c>
      <c r="B1859" s="6">
        <v>321</v>
      </c>
    </row>
    <row r="1860" spans="1:2" x14ac:dyDescent="0.35">
      <c r="A1860" s="8" t="s">
        <v>1473</v>
      </c>
      <c r="B1860" s="6">
        <v>336</v>
      </c>
    </row>
    <row r="1861" spans="1:2" x14ac:dyDescent="0.35">
      <c r="A1861" s="8" t="s">
        <v>3584</v>
      </c>
      <c r="B1861" s="6">
        <v>23</v>
      </c>
    </row>
    <row r="1862" spans="1:2" x14ac:dyDescent="0.35">
      <c r="A1862" s="8" t="s">
        <v>410</v>
      </c>
      <c r="B1862" s="6">
        <v>15</v>
      </c>
    </row>
    <row r="1863" spans="1:2" x14ac:dyDescent="0.35">
      <c r="A1863" s="8" t="s">
        <v>52</v>
      </c>
      <c r="B1863" s="6">
        <v>22</v>
      </c>
    </row>
    <row r="1864" spans="1:2" x14ac:dyDescent="0.35">
      <c r="A1864" s="8" t="s">
        <v>3569</v>
      </c>
      <c r="B1864" s="6">
        <v>26</v>
      </c>
    </row>
    <row r="1865" spans="1:2" x14ac:dyDescent="0.35">
      <c r="A1865" s="8" t="s">
        <v>3299</v>
      </c>
      <c r="B1865" s="6">
        <v>63</v>
      </c>
    </row>
    <row r="1866" spans="1:2" x14ac:dyDescent="0.35">
      <c r="A1866" s="8" t="s">
        <v>730</v>
      </c>
      <c r="B1866" s="6">
        <v>120</v>
      </c>
    </row>
    <row r="1867" spans="1:2" x14ac:dyDescent="0.35">
      <c r="A1867" s="8" t="s">
        <v>3392</v>
      </c>
      <c r="B1867" s="6">
        <v>44</v>
      </c>
    </row>
    <row r="1868" spans="1:2" x14ac:dyDescent="0.35">
      <c r="A1868" s="8" t="s">
        <v>3491</v>
      </c>
      <c r="B1868" s="6">
        <v>35</v>
      </c>
    </row>
    <row r="1869" spans="1:2" x14ac:dyDescent="0.35">
      <c r="A1869" s="8" t="s">
        <v>274</v>
      </c>
      <c r="B1869" s="6">
        <v>118</v>
      </c>
    </row>
    <row r="1870" spans="1:2" x14ac:dyDescent="0.35">
      <c r="A1870" s="8" t="s">
        <v>3515</v>
      </c>
      <c r="B1870" s="6">
        <v>11</v>
      </c>
    </row>
    <row r="1871" spans="1:2" x14ac:dyDescent="0.35">
      <c r="A1871" s="8" t="s">
        <v>1359</v>
      </c>
      <c r="B1871" s="6">
        <v>49</v>
      </c>
    </row>
    <row r="1872" spans="1:2" x14ac:dyDescent="0.35">
      <c r="A1872" s="8" t="s">
        <v>1603</v>
      </c>
      <c r="B1872" s="6">
        <v>32</v>
      </c>
    </row>
    <row r="1873" spans="1:2" x14ac:dyDescent="0.35">
      <c r="A1873" s="8" t="s">
        <v>272</v>
      </c>
      <c r="B1873" s="6">
        <v>287</v>
      </c>
    </row>
    <row r="1874" spans="1:2" x14ac:dyDescent="0.35">
      <c r="A1874" s="8" t="s">
        <v>3808</v>
      </c>
      <c r="B1874" s="6">
        <v>19</v>
      </c>
    </row>
    <row r="1875" spans="1:2" x14ac:dyDescent="0.35">
      <c r="A1875" s="8" t="s">
        <v>3251</v>
      </c>
      <c r="B1875" s="6">
        <v>20</v>
      </c>
    </row>
    <row r="1876" spans="1:2" x14ac:dyDescent="0.35">
      <c r="A1876" s="8" t="s">
        <v>2734</v>
      </c>
      <c r="B1876" s="6">
        <v>163</v>
      </c>
    </row>
    <row r="1877" spans="1:2" x14ac:dyDescent="0.35">
      <c r="A1877" s="8" t="s">
        <v>809</v>
      </c>
      <c r="B1877" s="6">
        <v>43</v>
      </c>
    </row>
    <row r="1878" spans="1:2" x14ac:dyDescent="0.35">
      <c r="A1878" s="8" t="s">
        <v>2549</v>
      </c>
      <c r="B1878" s="6">
        <v>37</v>
      </c>
    </row>
    <row r="1879" spans="1:2" x14ac:dyDescent="0.35">
      <c r="A1879" s="8" t="s">
        <v>2662</v>
      </c>
      <c r="B1879" s="6">
        <v>80</v>
      </c>
    </row>
    <row r="1880" spans="1:2" x14ac:dyDescent="0.35">
      <c r="A1880" s="8" t="s">
        <v>3165</v>
      </c>
      <c r="B1880" s="6">
        <v>21</v>
      </c>
    </row>
    <row r="1881" spans="1:2" x14ac:dyDescent="0.35">
      <c r="A1881" s="8" t="s">
        <v>2605</v>
      </c>
      <c r="B1881" s="6">
        <v>1762</v>
      </c>
    </row>
    <row r="1882" spans="1:2" x14ac:dyDescent="0.35">
      <c r="A1882" s="8" t="s">
        <v>3447</v>
      </c>
      <c r="B1882" s="6">
        <v>45</v>
      </c>
    </row>
    <row r="1883" spans="1:2" x14ac:dyDescent="0.35">
      <c r="A1883" s="8" t="s">
        <v>3548</v>
      </c>
      <c r="B1883" s="6">
        <v>42</v>
      </c>
    </row>
    <row r="1884" spans="1:2" x14ac:dyDescent="0.35">
      <c r="A1884" s="8" t="s">
        <v>1540</v>
      </c>
      <c r="B1884" s="6">
        <v>284</v>
      </c>
    </row>
    <row r="1885" spans="1:2" x14ac:dyDescent="0.35">
      <c r="A1885" s="8" t="s">
        <v>3774</v>
      </c>
      <c r="B1885" s="6">
        <v>59</v>
      </c>
    </row>
    <row r="1886" spans="1:2" x14ac:dyDescent="0.35">
      <c r="A1886" s="8" t="s">
        <v>1654</v>
      </c>
      <c r="B1886" s="6">
        <v>168</v>
      </c>
    </row>
    <row r="1887" spans="1:2" x14ac:dyDescent="0.35">
      <c r="A1887" s="8" t="s">
        <v>844</v>
      </c>
      <c r="B1887" s="6">
        <v>127</v>
      </c>
    </row>
    <row r="1888" spans="1:2" x14ac:dyDescent="0.35">
      <c r="A1888" s="8" t="s">
        <v>2825</v>
      </c>
      <c r="B1888" s="6">
        <v>51</v>
      </c>
    </row>
    <row r="1889" spans="1:2" x14ac:dyDescent="0.35">
      <c r="A1889" s="8" t="s">
        <v>3023</v>
      </c>
      <c r="B1889" s="6">
        <v>6</v>
      </c>
    </row>
    <row r="1890" spans="1:2" x14ac:dyDescent="0.35">
      <c r="A1890" s="8" t="s">
        <v>850</v>
      </c>
      <c r="B1890" s="6">
        <v>115</v>
      </c>
    </row>
    <row r="1891" spans="1:2" x14ac:dyDescent="0.35">
      <c r="A1891" s="8" t="s">
        <v>3014</v>
      </c>
      <c r="B1891" s="6">
        <v>557</v>
      </c>
    </row>
    <row r="1892" spans="1:2" x14ac:dyDescent="0.35">
      <c r="A1892" s="8" t="s">
        <v>3453</v>
      </c>
      <c r="B1892" s="6">
        <v>21</v>
      </c>
    </row>
    <row r="1893" spans="1:2" x14ac:dyDescent="0.35">
      <c r="A1893" s="8" t="s">
        <v>2490</v>
      </c>
      <c r="B1893" s="6">
        <v>16</v>
      </c>
    </row>
    <row r="1894" spans="1:2" x14ac:dyDescent="0.35">
      <c r="A1894" s="8" t="s">
        <v>1298</v>
      </c>
      <c r="B1894" s="6">
        <v>238</v>
      </c>
    </row>
    <row r="1895" spans="1:2" x14ac:dyDescent="0.35">
      <c r="A1895" s="8" t="s">
        <v>1640</v>
      </c>
      <c r="B1895" s="6">
        <v>19</v>
      </c>
    </row>
    <row r="1896" spans="1:2" x14ac:dyDescent="0.35">
      <c r="A1896" s="8" t="s">
        <v>3344</v>
      </c>
      <c r="B1896" s="6">
        <v>40</v>
      </c>
    </row>
    <row r="1897" spans="1:2" x14ac:dyDescent="0.35">
      <c r="A1897" s="8" t="s">
        <v>3025</v>
      </c>
      <c r="B1897" s="6">
        <v>145</v>
      </c>
    </row>
    <row r="1898" spans="1:2" x14ac:dyDescent="0.35">
      <c r="A1898" s="8" t="s">
        <v>2532</v>
      </c>
      <c r="B1898" s="6">
        <v>60</v>
      </c>
    </row>
    <row r="1899" spans="1:2" x14ac:dyDescent="0.35">
      <c r="A1899" s="8" t="s">
        <v>396</v>
      </c>
      <c r="B1899" s="6">
        <v>184</v>
      </c>
    </row>
    <row r="1900" spans="1:2" x14ac:dyDescent="0.35">
      <c r="A1900" s="8" t="s">
        <v>394</v>
      </c>
      <c r="B1900" s="6">
        <v>351</v>
      </c>
    </row>
    <row r="1901" spans="1:2" x14ac:dyDescent="0.35">
      <c r="A1901" s="8" t="s">
        <v>2827</v>
      </c>
      <c r="B1901" s="6">
        <v>23</v>
      </c>
    </row>
    <row r="1902" spans="1:2" x14ac:dyDescent="0.35">
      <c r="A1902" s="8" t="s">
        <v>1660</v>
      </c>
      <c r="B1902" s="6">
        <v>45</v>
      </c>
    </row>
    <row r="1903" spans="1:2" x14ac:dyDescent="0.35">
      <c r="A1903" s="8" t="s">
        <v>286</v>
      </c>
      <c r="B1903" s="6">
        <v>563</v>
      </c>
    </row>
    <row r="1904" spans="1:2" x14ac:dyDescent="0.35">
      <c r="A1904" s="8" t="s">
        <v>2537</v>
      </c>
      <c r="B1904" s="6">
        <v>11</v>
      </c>
    </row>
    <row r="1905" spans="1:2" x14ac:dyDescent="0.35">
      <c r="A1905" s="8" t="s">
        <v>2804</v>
      </c>
      <c r="B1905" s="6">
        <v>23</v>
      </c>
    </row>
    <row r="1906" spans="1:2" x14ac:dyDescent="0.35">
      <c r="A1906" s="8" t="s">
        <v>3563</v>
      </c>
      <c r="B1906" s="6">
        <v>17</v>
      </c>
    </row>
    <row r="1907" spans="1:2" x14ac:dyDescent="0.35">
      <c r="A1907" s="8" t="s">
        <v>2707</v>
      </c>
      <c r="B1907" s="6">
        <v>394</v>
      </c>
    </row>
    <row r="1908" spans="1:2" x14ac:dyDescent="0.35">
      <c r="A1908" s="8" t="s">
        <v>1200</v>
      </c>
      <c r="B1908" s="6">
        <v>9</v>
      </c>
    </row>
    <row r="1909" spans="1:2" x14ac:dyDescent="0.35">
      <c r="A1909" s="8" t="s">
        <v>331</v>
      </c>
      <c r="B1909" s="6">
        <v>340</v>
      </c>
    </row>
    <row r="1910" spans="1:2" x14ac:dyDescent="0.35">
      <c r="A1910" s="8" t="s">
        <v>2737</v>
      </c>
      <c r="B1910" s="6">
        <v>456</v>
      </c>
    </row>
    <row r="1911" spans="1:2" x14ac:dyDescent="0.35">
      <c r="A1911" s="8" t="s">
        <v>2076</v>
      </c>
      <c r="B1911" s="6">
        <v>8200</v>
      </c>
    </row>
    <row r="1912" spans="1:2" x14ac:dyDescent="0.35">
      <c r="A1912" s="8" t="s">
        <v>2243</v>
      </c>
      <c r="B1912" s="6">
        <v>2525</v>
      </c>
    </row>
    <row r="1913" spans="1:2" x14ac:dyDescent="0.35">
      <c r="A1913" s="8" t="s">
        <v>3378</v>
      </c>
      <c r="B1913" s="6">
        <v>38</v>
      </c>
    </row>
    <row r="1914" spans="1:2" x14ac:dyDescent="0.35">
      <c r="A1914" s="8" t="s">
        <v>1627</v>
      </c>
      <c r="B1914" s="6">
        <v>108</v>
      </c>
    </row>
    <row r="1915" spans="1:2" x14ac:dyDescent="0.35">
      <c r="A1915" s="8" t="s">
        <v>1651</v>
      </c>
      <c r="B1915" s="6">
        <v>32</v>
      </c>
    </row>
    <row r="1916" spans="1:2" x14ac:dyDescent="0.35">
      <c r="A1916" s="8" t="s">
        <v>1262</v>
      </c>
      <c r="B1916" s="6">
        <v>52</v>
      </c>
    </row>
    <row r="1917" spans="1:2" x14ac:dyDescent="0.35">
      <c r="A1917" s="8" t="s">
        <v>3753</v>
      </c>
      <c r="B1917" s="6">
        <v>17</v>
      </c>
    </row>
    <row r="1918" spans="1:2" x14ac:dyDescent="0.35">
      <c r="A1918" s="8" t="s">
        <v>2115</v>
      </c>
      <c r="B1918" s="6">
        <v>147</v>
      </c>
    </row>
    <row r="1919" spans="1:2" x14ac:dyDescent="0.35">
      <c r="A1919" s="8" t="s">
        <v>1191</v>
      </c>
      <c r="B1919" s="6">
        <v>13</v>
      </c>
    </row>
    <row r="1920" spans="1:2" x14ac:dyDescent="0.35">
      <c r="A1920" s="8" t="s">
        <v>90</v>
      </c>
      <c r="B1920" s="6">
        <v>60</v>
      </c>
    </row>
    <row r="1921" spans="1:2" x14ac:dyDescent="0.35">
      <c r="A1921" s="8" t="s">
        <v>2711</v>
      </c>
      <c r="B1921" s="6">
        <v>73</v>
      </c>
    </row>
    <row r="1922" spans="1:2" x14ac:dyDescent="0.35">
      <c r="A1922" s="8" t="s">
        <v>3530</v>
      </c>
      <c r="B1922" s="6">
        <v>26</v>
      </c>
    </row>
    <row r="1923" spans="1:2" x14ac:dyDescent="0.35">
      <c r="A1923" s="8" t="s">
        <v>3307</v>
      </c>
      <c r="B1923" s="6">
        <v>20</v>
      </c>
    </row>
    <row r="1924" spans="1:2" x14ac:dyDescent="0.35">
      <c r="A1924" s="8" t="s">
        <v>1758</v>
      </c>
      <c r="B1924" s="6">
        <v>14</v>
      </c>
    </row>
    <row r="1925" spans="1:2" x14ac:dyDescent="0.35">
      <c r="A1925" s="8" t="s">
        <v>363</v>
      </c>
      <c r="B1925" s="6">
        <v>86</v>
      </c>
    </row>
    <row r="1926" spans="1:2" x14ac:dyDescent="0.35">
      <c r="A1926" s="8" t="s">
        <v>1464</v>
      </c>
      <c r="B1926" s="6">
        <v>25</v>
      </c>
    </row>
    <row r="1927" spans="1:2" x14ac:dyDescent="0.35">
      <c r="A1927" s="8" t="s">
        <v>2824</v>
      </c>
      <c r="B1927" s="6">
        <v>15</v>
      </c>
    </row>
    <row r="1928" spans="1:2" x14ac:dyDescent="0.35">
      <c r="A1928" s="8" t="s">
        <v>2249</v>
      </c>
      <c r="B1928" s="6">
        <v>128</v>
      </c>
    </row>
    <row r="1929" spans="1:2" x14ac:dyDescent="0.35">
      <c r="A1929" s="8" t="s">
        <v>3706</v>
      </c>
      <c r="B1929" s="6">
        <v>35</v>
      </c>
    </row>
    <row r="1930" spans="1:2" x14ac:dyDescent="0.35">
      <c r="A1930" s="8" t="s">
        <v>3372</v>
      </c>
      <c r="B1930" s="6">
        <v>30</v>
      </c>
    </row>
    <row r="1931" spans="1:2" x14ac:dyDescent="0.35">
      <c r="A1931" s="8" t="s">
        <v>354</v>
      </c>
      <c r="B1931" s="6">
        <v>613</v>
      </c>
    </row>
    <row r="1932" spans="1:2" x14ac:dyDescent="0.35">
      <c r="A1932" s="8" t="s">
        <v>2109</v>
      </c>
      <c r="B1932" s="6">
        <v>191</v>
      </c>
    </row>
    <row r="1933" spans="1:2" x14ac:dyDescent="0.35">
      <c r="A1933" s="8" t="s">
        <v>3334</v>
      </c>
      <c r="B1933" s="6">
        <v>46</v>
      </c>
    </row>
    <row r="1934" spans="1:2" x14ac:dyDescent="0.35">
      <c r="A1934" s="8" t="s">
        <v>1607</v>
      </c>
      <c r="B1934" s="6">
        <v>92</v>
      </c>
    </row>
    <row r="1935" spans="1:2" x14ac:dyDescent="0.35">
      <c r="A1935" s="8" t="s">
        <v>3183</v>
      </c>
      <c r="B1935" s="6">
        <v>68</v>
      </c>
    </row>
    <row r="1936" spans="1:2" x14ac:dyDescent="0.35">
      <c r="A1936" s="8" t="s">
        <v>3229</v>
      </c>
      <c r="B1936" s="6">
        <v>202</v>
      </c>
    </row>
    <row r="1937" spans="1:2" x14ac:dyDescent="0.35">
      <c r="A1937" s="8" t="s">
        <v>2260</v>
      </c>
      <c r="B1937" s="6">
        <v>206</v>
      </c>
    </row>
    <row r="1938" spans="1:2" x14ac:dyDescent="0.35">
      <c r="A1938" s="8" t="s">
        <v>3421</v>
      </c>
      <c r="B1938" s="6">
        <v>46</v>
      </c>
    </row>
    <row r="1939" spans="1:2" x14ac:dyDescent="0.35">
      <c r="A1939" s="8" t="s">
        <v>317</v>
      </c>
      <c r="B1939" s="6">
        <v>158</v>
      </c>
    </row>
    <row r="1940" spans="1:2" x14ac:dyDescent="0.35">
      <c r="A1940" s="8" t="s">
        <v>1028</v>
      </c>
      <c r="B1940" s="6">
        <v>111</v>
      </c>
    </row>
    <row r="1941" spans="1:2" x14ac:dyDescent="0.35">
      <c r="A1941" s="8" t="s">
        <v>2211</v>
      </c>
      <c r="B1941" s="6">
        <v>72</v>
      </c>
    </row>
    <row r="1942" spans="1:2" x14ac:dyDescent="0.35">
      <c r="A1942" s="8" t="s">
        <v>3539</v>
      </c>
      <c r="B1942" s="6">
        <v>8</v>
      </c>
    </row>
    <row r="1943" spans="1:2" x14ac:dyDescent="0.35">
      <c r="A1943" s="8" t="s">
        <v>2049</v>
      </c>
      <c r="B1943" s="6">
        <v>1373</v>
      </c>
    </row>
    <row r="1944" spans="1:2" x14ac:dyDescent="0.35">
      <c r="A1944" s="8" t="s">
        <v>1925</v>
      </c>
      <c r="B1944" s="6">
        <v>33</v>
      </c>
    </row>
    <row r="1945" spans="1:2" x14ac:dyDescent="0.35">
      <c r="A1945" s="8" t="s">
        <v>3241</v>
      </c>
      <c r="B1945" s="6">
        <v>167</v>
      </c>
    </row>
    <row r="1946" spans="1:2" x14ac:dyDescent="0.35">
      <c r="A1946" s="8" t="s">
        <v>3409</v>
      </c>
      <c r="B1946" s="6">
        <v>40</v>
      </c>
    </row>
    <row r="1947" spans="1:2" x14ac:dyDescent="0.35">
      <c r="A1947" s="8" t="s">
        <v>91</v>
      </c>
      <c r="B1947" s="6">
        <v>56</v>
      </c>
    </row>
    <row r="1948" spans="1:2" x14ac:dyDescent="0.35">
      <c r="A1948" s="8" t="s">
        <v>1256</v>
      </c>
      <c r="B1948" s="6">
        <v>109</v>
      </c>
    </row>
    <row r="1949" spans="1:2" x14ac:dyDescent="0.35">
      <c r="A1949" s="8" t="s">
        <v>1891</v>
      </c>
      <c r="B1949" s="6">
        <v>246</v>
      </c>
    </row>
    <row r="1950" spans="1:2" x14ac:dyDescent="0.35">
      <c r="A1950" s="8" t="s">
        <v>1481</v>
      </c>
      <c r="B1950" s="6">
        <v>635</v>
      </c>
    </row>
    <row r="1951" spans="1:2" x14ac:dyDescent="0.35">
      <c r="A1951" s="8" t="s">
        <v>312</v>
      </c>
      <c r="B1951" s="6">
        <v>150</v>
      </c>
    </row>
    <row r="1952" spans="1:2" x14ac:dyDescent="0.35">
      <c r="A1952" s="8" t="s">
        <v>3664</v>
      </c>
      <c r="B1952" s="6">
        <v>58</v>
      </c>
    </row>
    <row r="1953" spans="1:2" x14ac:dyDescent="0.35">
      <c r="A1953" s="8" t="s">
        <v>1632</v>
      </c>
      <c r="B1953" s="6">
        <v>133</v>
      </c>
    </row>
    <row r="1954" spans="1:2" x14ac:dyDescent="0.35">
      <c r="A1954" s="8" t="s">
        <v>3582</v>
      </c>
      <c r="B1954" s="6">
        <v>24</v>
      </c>
    </row>
    <row r="1955" spans="1:2" x14ac:dyDescent="0.35">
      <c r="A1955" s="8" t="s">
        <v>3685</v>
      </c>
      <c r="B1955" s="6">
        <v>39</v>
      </c>
    </row>
    <row r="1956" spans="1:2" x14ac:dyDescent="0.35">
      <c r="A1956" s="8" t="s">
        <v>3652</v>
      </c>
      <c r="B1956" s="6">
        <v>79</v>
      </c>
    </row>
    <row r="1957" spans="1:2" x14ac:dyDescent="0.35">
      <c r="A1957" s="8" t="s">
        <v>3375</v>
      </c>
      <c r="B1957" s="6">
        <v>19</v>
      </c>
    </row>
    <row r="1958" spans="1:2" x14ac:dyDescent="0.35">
      <c r="A1958" s="8" t="s">
        <v>3450</v>
      </c>
      <c r="B1958" s="6">
        <v>16</v>
      </c>
    </row>
    <row r="1959" spans="1:2" x14ac:dyDescent="0.35">
      <c r="A1959" s="8" t="s">
        <v>3547</v>
      </c>
      <c r="B1959" s="6">
        <v>13</v>
      </c>
    </row>
    <row r="1960" spans="1:2" x14ac:dyDescent="0.35">
      <c r="A1960" s="8" t="s">
        <v>293</v>
      </c>
      <c r="B1960" s="6">
        <v>493</v>
      </c>
    </row>
    <row r="1961" spans="1:2" x14ac:dyDescent="0.35">
      <c r="A1961" s="8" t="s">
        <v>2611</v>
      </c>
      <c r="B1961" s="6">
        <v>3663</v>
      </c>
    </row>
    <row r="1962" spans="1:2" x14ac:dyDescent="0.35">
      <c r="A1962" s="8" t="s">
        <v>380</v>
      </c>
      <c r="B1962" s="6">
        <v>149</v>
      </c>
    </row>
    <row r="1963" spans="1:2" x14ac:dyDescent="0.35">
      <c r="A1963" s="8" t="s">
        <v>3536</v>
      </c>
      <c r="B1963" s="6">
        <v>28</v>
      </c>
    </row>
    <row r="1964" spans="1:2" x14ac:dyDescent="0.35">
      <c r="A1964" s="8" t="s">
        <v>3446</v>
      </c>
      <c r="B1964" s="6">
        <v>14</v>
      </c>
    </row>
    <row r="1965" spans="1:2" x14ac:dyDescent="0.35">
      <c r="A1965" s="8" t="s">
        <v>1249</v>
      </c>
      <c r="B1965" s="6">
        <v>59</v>
      </c>
    </row>
    <row r="1966" spans="1:2" x14ac:dyDescent="0.35">
      <c r="A1966" s="8" t="s">
        <v>3494</v>
      </c>
      <c r="B1966" s="6">
        <v>72</v>
      </c>
    </row>
    <row r="1967" spans="1:2" x14ac:dyDescent="0.35">
      <c r="A1967" s="8" t="s">
        <v>2116</v>
      </c>
      <c r="B1967" s="6">
        <v>36</v>
      </c>
    </row>
    <row r="1968" spans="1:2" x14ac:dyDescent="0.35">
      <c r="A1968" s="8" t="s">
        <v>2712</v>
      </c>
      <c r="B1968" s="6">
        <v>143</v>
      </c>
    </row>
    <row r="1969" spans="1:2" x14ac:dyDescent="0.35">
      <c r="A1969" s="8" t="s">
        <v>840</v>
      </c>
      <c r="B1969" s="6">
        <v>96</v>
      </c>
    </row>
    <row r="1970" spans="1:2" x14ac:dyDescent="0.35">
      <c r="A1970" s="8" t="s">
        <v>1518</v>
      </c>
      <c r="B1970" s="6">
        <v>615</v>
      </c>
    </row>
    <row r="1971" spans="1:2" x14ac:dyDescent="0.35">
      <c r="A1971" s="8" t="s">
        <v>252</v>
      </c>
      <c r="B1971" s="6">
        <v>77</v>
      </c>
    </row>
    <row r="1972" spans="1:2" x14ac:dyDescent="0.35">
      <c r="A1972" s="8" t="s">
        <v>3314</v>
      </c>
      <c r="B1972" s="6">
        <v>58</v>
      </c>
    </row>
    <row r="1973" spans="1:2" x14ac:dyDescent="0.35">
      <c r="A1973" s="8" t="s">
        <v>1199</v>
      </c>
      <c r="B1973" s="6">
        <v>167</v>
      </c>
    </row>
    <row r="1974" spans="1:2" x14ac:dyDescent="0.35">
      <c r="A1974" s="8" t="s">
        <v>3767</v>
      </c>
      <c r="B1974" s="6">
        <v>20</v>
      </c>
    </row>
    <row r="1975" spans="1:2" x14ac:dyDescent="0.35">
      <c r="A1975" s="8" t="s">
        <v>3433</v>
      </c>
      <c r="B1975" s="6">
        <v>168</v>
      </c>
    </row>
    <row r="1976" spans="1:2" x14ac:dyDescent="0.35">
      <c r="A1976" s="8" t="s">
        <v>3169</v>
      </c>
      <c r="B1976" s="6">
        <v>82</v>
      </c>
    </row>
    <row r="1977" spans="1:2" x14ac:dyDescent="0.35">
      <c r="A1977" s="8" t="s">
        <v>2448</v>
      </c>
      <c r="B1977" s="6">
        <v>337</v>
      </c>
    </row>
    <row r="1978" spans="1:2" x14ac:dyDescent="0.35">
      <c r="A1978" s="8" t="s">
        <v>1636</v>
      </c>
      <c r="B1978" s="6">
        <v>37</v>
      </c>
    </row>
    <row r="1979" spans="1:2" x14ac:dyDescent="0.35">
      <c r="A1979" s="8" t="s">
        <v>2974</v>
      </c>
      <c r="B1979" s="6">
        <v>87</v>
      </c>
    </row>
    <row r="1980" spans="1:2" x14ac:dyDescent="0.35">
      <c r="A1980" s="8" t="s">
        <v>2102</v>
      </c>
      <c r="B1980" s="6">
        <v>44</v>
      </c>
    </row>
    <row r="1981" spans="1:2" x14ac:dyDescent="0.35">
      <c r="A1981" s="8" t="s">
        <v>117</v>
      </c>
      <c r="B1981" s="6">
        <v>22</v>
      </c>
    </row>
    <row r="1982" spans="1:2" x14ac:dyDescent="0.35">
      <c r="A1982" s="8" t="s">
        <v>2053</v>
      </c>
      <c r="B1982" s="6">
        <v>541</v>
      </c>
    </row>
    <row r="1983" spans="1:2" x14ac:dyDescent="0.35">
      <c r="A1983" s="8" t="s">
        <v>726</v>
      </c>
      <c r="B1983" s="6">
        <v>140</v>
      </c>
    </row>
    <row r="1984" spans="1:2" x14ac:dyDescent="0.35">
      <c r="A1984" s="8" t="s">
        <v>3708</v>
      </c>
      <c r="B1984" s="6">
        <v>21</v>
      </c>
    </row>
    <row r="1985" spans="1:2" x14ac:dyDescent="0.35">
      <c r="A1985" s="8" t="s">
        <v>653</v>
      </c>
      <c r="B1985" s="6">
        <v>28</v>
      </c>
    </row>
    <row r="1986" spans="1:2" x14ac:dyDescent="0.35">
      <c r="A1986" s="8" t="s">
        <v>535</v>
      </c>
      <c r="B1986" s="6">
        <v>48</v>
      </c>
    </row>
    <row r="1987" spans="1:2" x14ac:dyDescent="0.35">
      <c r="A1987" s="8" t="s">
        <v>2822</v>
      </c>
      <c r="B1987" s="6">
        <v>94</v>
      </c>
    </row>
    <row r="1988" spans="1:2" x14ac:dyDescent="0.35">
      <c r="A1988" s="8" t="s">
        <v>1245</v>
      </c>
      <c r="B1988" s="6">
        <v>45</v>
      </c>
    </row>
    <row r="1989" spans="1:2" x14ac:dyDescent="0.35">
      <c r="A1989" s="8" t="s">
        <v>2924</v>
      </c>
      <c r="B1989" s="6">
        <v>147</v>
      </c>
    </row>
    <row r="1990" spans="1:2" x14ac:dyDescent="0.35">
      <c r="A1990" s="8" t="s">
        <v>3624</v>
      </c>
      <c r="B1990" s="6">
        <v>48</v>
      </c>
    </row>
    <row r="1991" spans="1:2" x14ac:dyDescent="0.35">
      <c r="A1991" s="8" t="s">
        <v>2084</v>
      </c>
      <c r="B1991" s="6">
        <v>25</v>
      </c>
    </row>
    <row r="1992" spans="1:2" x14ac:dyDescent="0.35">
      <c r="A1992" s="8" t="s">
        <v>3455</v>
      </c>
      <c r="B1992" s="6">
        <v>16</v>
      </c>
    </row>
    <row r="1993" spans="1:2" x14ac:dyDescent="0.35">
      <c r="A1993" s="8" t="s">
        <v>1746</v>
      </c>
      <c r="B1993" s="6">
        <v>89</v>
      </c>
    </row>
    <row r="1994" spans="1:2" x14ac:dyDescent="0.35">
      <c r="A1994" s="8" t="s">
        <v>1644</v>
      </c>
      <c r="B1994" s="6">
        <v>37</v>
      </c>
    </row>
    <row r="1995" spans="1:2" x14ac:dyDescent="0.35">
      <c r="A1995" s="8" t="s">
        <v>1502</v>
      </c>
      <c r="B1995" s="6">
        <v>885</v>
      </c>
    </row>
    <row r="1996" spans="1:2" x14ac:dyDescent="0.35">
      <c r="A1996" s="8" t="s">
        <v>3400</v>
      </c>
      <c r="B1996" s="6">
        <v>66</v>
      </c>
    </row>
    <row r="1997" spans="1:2" x14ac:dyDescent="0.35">
      <c r="A1997" s="8" t="s">
        <v>415</v>
      </c>
      <c r="B1997" s="6">
        <v>208</v>
      </c>
    </row>
    <row r="1998" spans="1:2" x14ac:dyDescent="0.35">
      <c r="A1998" s="8" t="s">
        <v>3691</v>
      </c>
      <c r="B1998" s="6">
        <v>60</v>
      </c>
    </row>
    <row r="1999" spans="1:2" x14ac:dyDescent="0.35">
      <c r="A1999" s="8" t="s">
        <v>1258</v>
      </c>
      <c r="B1999" s="6">
        <v>176</v>
      </c>
    </row>
    <row r="2000" spans="1:2" x14ac:dyDescent="0.35">
      <c r="A2000" s="8" t="s">
        <v>2933</v>
      </c>
      <c r="B2000" s="6">
        <v>54</v>
      </c>
    </row>
    <row r="2001" spans="1:2" x14ac:dyDescent="0.35">
      <c r="A2001" s="8" t="s">
        <v>3287</v>
      </c>
      <c r="B2001" s="6">
        <v>34</v>
      </c>
    </row>
    <row r="2002" spans="1:2" x14ac:dyDescent="0.35">
      <c r="A2002" s="8" t="s">
        <v>2528</v>
      </c>
      <c r="B2002" s="6">
        <v>81</v>
      </c>
    </row>
    <row r="2003" spans="1:2" x14ac:dyDescent="0.35">
      <c r="A2003" s="8" t="s">
        <v>3293</v>
      </c>
      <c r="B2003" s="6">
        <v>91</v>
      </c>
    </row>
    <row r="2004" spans="1:2" x14ac:dyDescent="0.35">
      <c r="A2004" s="8" t="s">
        <v>3561</v>
      </c>
      <c r="B2004" s="6">
        <v>31</v>
      </c>
    </row>
    <row r="2005" spans="1:2" x14ac:dyDescent="0.35">
      <c r="A2005" s="8" t="s">
        <v>414</v>
      </c>
      <c r="B2005" s="6">
        <v>171</v>
      </c>
    </row>
    <row r="2006" spans="1:2" x14ac:dyDescent="0.35">
      <c r="A2006" s="8" t="s">
        <v>2265</v>
      </c>
      <c r="B2006" s="6">
        <v>445</v>
      </c>
    </row>
    <row r="2007" spans="1:2" x14ac:dyDescent="0.35">
      <c r="A2007" s="8" t="s">
        <v>2992</v>
      </c>
      <c r="B2007" s="6">
        <v>64</v>
      </c>
    </row>
    <row r="2008" spans="1:2" x14ac:dyDescent="0.35">
      <c r="A2008" s="8" t="s">
        <v>3434</v>
      </c>
      <c r="B2008" s="6">
        <v>19</v>
      </c>
    </row>
    <row r="2009" spans="1:2" x14ac:dyDescent="0.35">
      <c r="A2009" s="8" t="s">
        <v>2092</v>
      </c>
      <c r="B2009" s="6">
        <v>246</v>
      </c>
    </row>
    <row r="2010" spans="1:2" x14ac:dyDescent="0.35">
      <c r="A2010" s="8" t="s">
        <v>3177</v>
      </c>
      <c r="B2010" s="6">
        <v>51</v>
      </c>
    </row>
    <row r="2011" spans="1:2" x14ac:dyDescent="0.35">
      <c r="A2011" s="8" t="s">
        <v>3805</v>
      </c>
      <c r="B2011" s="6">
        <v>24</v>
      </c>
    </row>
    <row r="2012" spans="1:2" x14ac:dyDescent="0.35">
      <c r="A2012" s="8" t="s">
        <v>2302</v>
      </c>
      <c r="B2012" s="6">
        <v>211</v>
      </c>
    </row>
    <row r="2013" spans="1:2" x14ac:dyDescent="0.35">
      <c r="A2013" s="8" t="s">
        <v>3244</v>
      </c>
      <c r="B2013" s="6">
        <v>69</v>
      </c>
    </row>
    <row r="2014" spans="1:2" x14ac:dyDescent="0.35">
      <c r="A2014" s="8" t="s">
        <v>2246</v>
      </c>
      <c r="B2014" s="6">
        <v>1980</v>
      </c>
    </row>
    <row r="2015" spans="1:2" x14ac:dyDescent="0.35">
      <c r="A2015" s="8" t="s">
        <v>1825</v>
      </c>
      <c r="B2015" s="6">
        <v>40</v>
      </c>
    </row>
    <row r="2016" spans="1:2" x14ac:dyDescent="0.35">
      <c r="A2016" s="8" t="s">
        <v>2081</v>
      </c>
      <c r="B2016" s="6">
        <v>50</v>
      </c>
    </row>
    <row r="2017" spans="1:2" x14ac:dyDescent="0.35">
      <c r="A2017" s="8" t="s">
        <v>3330</v>
      </c>
      <c r="B2017" s="6">
        <v>69</v>
      </c>
    </row>
    <row r="2018" spans="1:2" x14ac:dyDescent="0.35">
      <c r="A2018" s="8" t="s">
        <v>3211</v>
      </c>
      <c r="B2018" s="6">
        <v>322</v>
      </c>
    </row>
    <row r="2019" spans="1:2" x14ac:dyDescent="0.35">
      <c r="A2019" s="8" t="s">
        <v>3263</v>
      </c>
      <c r="B2019" s="6">
        <v>68</v>
      </c>
    </row>
    <row r="2020" spans="1:2" x14ac:dyDescent="0.35">
      <c r="A2020" s="8" t="s">
        <v>3376</v>
      </c>
      <c r="B2020" s="6">
        <v>77</v>
      </c>
    </row>
    <row r="2021" spans="1:2" x14ac:dyDescent="0.35">
      <c r="A2021" s="8" t="s">
        <v>3341</v>
      </c>
      <c r="B2021" s="6">
        <v>28</v>
      </c>
    </row>
    <row r="2022" spans="1:2" x14ac:dyDescent="0.35">
      <c r="A2022" s="8" t="s">
        <v>3714</v>
      </c>
      <c r="B2022" s="6">
        <v>13</v>
      </c>
    </row>
    <row r="2023" spans="1:2" x14ac:dyDescent="0.35">
      <c r="A2023" s="8" t="s">
        <v>3546</v>
      </c>
      <c r="B2023" s="6">
        <v>336</v>
      </c>
    </row>
    <row r="2024" spans="1:2" x14ac:dyDescent="0.35">
      <c r="A2024" s="8" t="s">
        <v>3837</v>
      </c>
      <c r="B2024" s="6">
        <v>3</v>
      </c>
    </row>
    <row r="2025" spans="1:2" x14ac:dyDescent="0.35">
      <c r="A2025" s="8" t="s">
        <v>736</v>
      </c>
      <c r="B2025" s="6">
        <v>229</v>
      </c>
    </row>
    <row r="2026" spans="1:2" x14ac:dyDescent="0.35">
      <c r="A2026" s="8" t="s">
        <v>384</v>
      </c>
      <c r="B2026" s="6">
        <v>48</v>
      </c>
    </row>
    <row r="2027" spans="1:2" x14ac:dyDescent="0.35">
      <c r="A2027" s="8" t="s">
        <v>3273</v>
      </c>
      <c r="B2027" s="6">
        <v>21</v>
      </c>
    </row>
    <row r="2028" spans="1:2" x14ac:dyDescent="0.35">
      <c r="A2028" s="8" t="s">
        <v>1605</v>
      </c>
      <c r="B2028" s="6">
        <v>70</v>
      </c>
    </row>
    <row r="2029" spans="1:2" x14ac:dyDescent="0.35">
      <c r="A2029" s="8" t="s">
        <v>782</v>
      </c>
      <c r="B2029" s="6">
        <v>25</v>
      </c>
    </row>
    <row r="2030" spans="1:2" x14ac:dyDescent="0.35">
      <c r="A2030" s="8" t="s">
        <v>2229</v>
      </c>
      <c r="B2030" s="6">
        <v>144</v>
      </c>
    </row>
    <row r="2031" spans="1:2" x14ac:dyDescent="0.35">
      <c r="A2031" s="8" t="s">
        <v>3443</v>
      </c>
      <c r="B2031" s="6">
        <v>20</v>
      </c>
    </row>
    <row r="2032" spans="1:2" x14ac:dyDescent="0.35">
      <c r="A2032" s="8" t="s">
        <v>655</v>
      </c>
      <c r="B2032" s="6">
        <v>1013</v>
      </c>
    </row>
    <row r="2033" spans="1:2" x14ac:dyDescent="0.35">
      <c r="A2033" s="8" t="s">
        <v>748</v>
      </c>
      <c r="B2033" s="6">
        <v>55</v>
      </c>
    </row>
    <row r="2034" spans="1:2" x14ac:dyDescent="0.35">
      <c r="A2034" s="8" t="s">
        <v>3390</v>
      </c>
      <c r="B2034" s="6">
        <v>18</v>
      </c>
    </row>
    <row r="2035" spans="1:2" x14ac:dyDescent="0.35">
      <c r="A2035" s="8" t="s">
        <v>3772</v>
      </c>
      <c r="B2035" s="6">
        <v>14</v>
      </c>
    </row>
    <row r="2036" spans="1:2" x14ac:dyDescent="0.35">
      <c r="A2036" s="8" t="s">
        <v>2270</v>
      </c>
      <c r="B2036" s="6">
        <v>902</v>
      </c>
    </row>
    <row r="2037" spans="1:2" x14ac:dyDescent="0.35">
      <c r="A2037" s="8" t="s">
        <v>1951</v>
      </c>
      <c r="B2037" s="6">
        <v>1876</v>
      </c>
    </row>
    <row r="2038" spans="1:2" x14ac:dyDescent="0.35">
      <c r="A2038" s="8" t="s">
        <v>786</v>
      </c>
      <c r="B2038" s="6">
        <v>29</v>
      </c>
    </row>
    <row r="2039" spans="1:2" x14ac:dyDescent="0.35">
      <c r="A2039" s="8" t="s">
        <v>1961</v>
      </c>
      <c r="B2039" s="6">
        <v>33</v>
      </c>
    </row>
    <row r="2040" spans="1:2" x14ac:dyDescent="0.35">
      <c r="A2040" s="8" t="s">
        <v>2198</v>
      </c>
      <c r="B2040" s="6">
        <v>4330</v>
      </c>
    </row>
    <row r="2041" spans="1:2" x14ac:dyDescent="0.35">
      <c r="A2041" s="8" t="s">
        <v>74</v>
      </c>
      <c r="B2041" s="6">
        <v>41</v>
      </c>
    </row>
    <row r="2042" spans="1:2" x14ac:dyDescent="0.35">
      <c r="A2042" s="8" t="s">
        <v>2445</v>
      </c>
      <c r="B2042" s="6">
        <v>61</v>
      </c>
    </row>
    <row r="2043" spans="1:2" x14ac:dyDescent="0.35">
      <c r="A2043" s="8" t="s">
        <v>2993</v>
      </c>
      <c r="B2043" s="6">
        <v>22</v>
      </c>
    </row>
    <row r="2044" spans="1:2" x14ac:dyDescent="0.35">
      <c r="A2044" s="8" t="s">
        <v>1748</v>
      </c>
      <c r="B2044" s="6">
        <v>159</v>
      </c>
    </row>
    <row r="2045" spans="1:2" x14ac:dyDescent="0.35">
      <c r="A2045" s="8" t="s">
        <v>1521</v>
      </c>
      <c r="B2045" s="6">
        <v>167</v>
      </c>
    </row>
    <row r="2046" spans="1:2" x14ac:dyDescent="0.35">
      <c r="A2046" s="8" t="s">
        <v>3817</v>
      </c>
      <c r="B2046" s="6">
        <v>20</v>
      </c>
    </row>
    <row r="2047" spans="1:2" x14ac:dyDescent="0.35">
      <c r="A2047" s="8" t="s">
        <v>3514</v>
      </c>
      <c r="B2047" s="6">
        <v>46</v>
      </c>
    </row>
    <row r="2048" spans="1:2" x14ac:dyDescent="0.35">
      <c r="A2048" s="8" t="s">
        <v>3540</v>
      </c>
      <c r="B2048" s="6">
        <v>32</v>
      </c>
    </row>
    <row r="2049" spans="1:2" x14ac:dyDescent="0.35">
      <c r="A2049" s="8" t="s">
        <v>3534</v>
      </c>
      <c r="B2049" s="6">
        <v>46</v>
      </c>
    </row>
    <row r="2050" spans="1:2" x14ac:dyDescent="0.35">
      <c r="A2050" s="8" t="s">
        <v>3814</v>
      </c>
      <c r="B2050" s="6">
        <v>20</v>
      </c>
    </row>
    <row r="2051" spans="1:2" x14ac:dyDescent="0.35">
      <c r="A2051" s="8" t="s">
        <v>3225</v>
      </c>
      <c r="B2051" s="6">
        <v>39</v>
      </c>
    </row>
    <row r="2052" spans="1:2" x14ac:dyDescent="0.35">
      <c r="A2052" s="8" t="s">
        <v>2334</v>
      </c>
      <c r="B2052" s="6">
        <v>94</v>
      </c>
    </row>
    <row r="2053" spans="1:2" x14ac:dyDescent="0.35">
      <c r="A2053" s="8" t="s">
        <v>3682</v>
      </c>
      <c r="B2053" s="6">
        <v>126</v>
      </c>
    </row>
    <row r="2054" spans="1:2" x14ac:dyDescent="0.35">
      <c r="A2054" s="8" t="s">
        <v>102</v>
      </c>
      <c r="B2054" s="6">
        <v>26</v>
      </c>
    </row>
    <row r="2055" spans="1:2" x14ac:dyDescent="0.35">
      <c r="A2055" s="8" t="s">
        <v>2057</v>
      </c>
      <c r="B2055" s="6">
        <v>554</v>
      </c>
    </row>
    <row r="2056" spans="1:2" x14ac:dyDescent="0.35">
      <c r="A2056" s="8" t="s">
        <v>522</v>
      </c>
      <c r="B2056" s="6">
        <v>56</v>
      </c>
    </row>
    <row r="2057" spans="1:2" x14ac:dyDescent="0.35">
      <c r="A2057" s="8" t="s">
        <v>2937</v>
      </c>
      <c r="B2057" s="6">
        <v>55</v>
      </c>
    </row>
    <row r="2058" spans="1:2" x14ac:dyDescent="0.35">
      <c r="A2058" s="8" t="s">
        <v>1949</v>
      </c>
      <c r="B2058" s="6">
        <v>4245</v>
      </c>
    </row>
    <row r="2059" spans="1:2" x14ac:dyDescent="0.35">
      <c r="A2059" s="8" t="s">
        <v>1900</v>
      </c>
      <c r="B2059" s="6">
        <v>42</v>
      </c>
    </row>
    <row r="2060" spans="1:2" x14ac:dyDescent="0.35">
      <c r="A2060" s="8" t="s">
        <v>3345</v>
      </c>
      <c r="B2060" s="6">
        <v>13</v>
      </c>
    </row>
    <row r="2061" spans="1:2" x14ac:dyDescent="0.35">
      <c r="A2061" s="8" t="s">
        <v>1463</v>
      </c>
      <c r="B2061" s="6">
        <v>150</v>
      </c>
    </row>
    <row r="2062" spans="1:2" x14ac:dyDescent="0.35">
      <c r="A2062" s="8" t="s">
        <v>372</v>
      </c>
      <c r="B2062" s="6">
        <v>1062</v>
      </c>
    </row>
    <row r="2063" spans="1:2" x14ac:dyDescent="0.35">
      <c r="A2063" s="8" t="s">
        <v>3462</v>
      </c>
      <c r="B2063" s="6">
        <v>114</v>
      </c>
    </row>
    <row r="2064" spans="1:2" x14ac:dyDescent="0.35">
      <c r="A2064" s="8" t="s">
        <v>268</v>
      </c>
      <c r="B2064" s="6">
        <v>165</v>
      </c>
    </row>
    <row r="2065" spans="1:2" x14ac:dyDescent="0.35">
      <c r="A2065" s="8" t="s">
        <v>1360</v>
      </c>
      <c r="B2065" s="6">
        <v>19</v>
      </c>
    </row>
    <row r="2066" spans="1:2" x14ac:dyDescent="0.35">
      <c r="A2066" s="8" t="s">
        <v>739</v>
      </c>
      <c r="B2066" s="6">
        <v>41</v>
      </c>
    </row>
    <row r="2067" spans="1:2" x14ac:dyDescent="0.35">
      <c r="A2067" s="8" t="s">
        <v>3765</v>
      </c>
      <c r="B2067" s="6">
        <v>58</v>
      </c>
    </row>
    <row r="2068" spans="1:2" x14ac:dyDescent="0.35">
      <c r="A2068" s="8" t="s">
        <v>3335</v>
      </c>
      <c r="B2068" s="6">
        <v>63</v>
      </c>
    </row>
    <row r="2069" spans="1:2" x14ac:dyDescent="0.35">
      <c r="A2069" s="8" t="s">
        <v>2781</v>
      </c>
      <c r="B2069" s="6">
        <v>28</v>
      </c>
    </row>
    <row r="2070" spans="1:2" x14ac:dyDescent="0.35">
      <c r="A2070" s="8" t="s">
        <v>2632</v>
      </c>
      <c r="B2070" s="6">
        <v>42</v>
      </c>
    </row>
    <row r="2071" spans="1:2" x14ac:dyDescent="0.35">
      <c r="A2071" s="8" t="s">
        <v>1513</v>
      </c>
      <c r="B2071" s="6">
        <v>335</v>
      </c>
    </row>
    <row r="2072" spans="1:2" x14ac:dyDescent="0.35">
      <c r="A2072" s="8" t="s">
        <v>5</v>
      </c>
      <c r="B2072" s="6">
        <v>150</v>
      </c>
    </row>
    <row r="2073" spans="1:2" x14ac:dyDescent="0.35">
      <c r="A2073" s="8" t="s">
        <v>1207</v>
      </c>
      <c r="B2073" s="6">
        <v>32</v>
      </c>
    </row>
    <row r="2074" spans="1:2" x14ac:dyDescent="0.35">
      <c r="A2074" s="8" t="s">
        <v>3278</v>
      </c>
      <c r="B2074" s="6">
        <v>34</v>
      </c>
    </row>
    <row r="2075" spans="1:2" x14ac:dyDescent="0.35">
      <c r="A2075" s="8" t="s">
        <v>2668</v>
      </c>
      <c r="B2075" s="6">
        <v>28</v>
      </c>
    </row>
    <row r="2076" spans="1:2" x14ac:dyDescent="0.35">
      <c r="A2076" s="8" t="s">
        <v>43</v>
      </c>
      <c r="B2076" s="6">
        <v>19</v>
      </c>
    </row>
    <row r="2077" spans="1:2" x14ac:dyDescent="0.35">
      <c r="A2077" s="8" t="s">
        <v>2064</v>
      </c>
      <c r="B2077" s="6">
        <v>49</v>
      </c>
    </row>
    <row r="2078" spans="1:2" x14ac:dyDescent="0.35">
      <c r="A2078" s="8" t="s">
        <v>2622</v>
      </c>
      <c r="B2078" s="6">
        <v>74</v>
      </c>
    </row>
    <row r="2079" spans="1:2" x14ac:dyDescent="0.35">
      <c r="A2079" s="8" t="s">
        <v>3012</v>
      </c>
      <c r="B2079" s="6">
        <v>55</v>
      </c>
    </row>
    <row r="2080" spans="1:2" x14ac:dyDescent="0.35">
      <c r="A2080" s="8" t="s">
        <v>3342</v>
      </c>
      <c r="B2080" s="6">
        <v>78</v>
      </c>
    </row>
    <row r="2081" spans="1:2" x14ac:dyDescent="0.35">
      <c r="A2081" s="8" t="s">
        <v>3461</v>
      </c>
      <c r="B2081" s="6">
        <v>17</v>
      </c>
    </row>
    <row r="2082" spans="1:2" x14ac:dyDescent="0.35">
      <c r="A2082" s="8" t="s">
        <v>2529</v>
      </c>
      <c r="B2082" s="6">
        <v>76</v>
      </c>
    </row>
    <row r="2083" spans="1:2" x14ac:dyDescent="0.35">
      <c r="A2083" s="8" t="s">
        <v>1539</v>
      </c>
      <c r="B2083" s="6">
        <v>46</v>
      </c>
    </row>
    <row r="2084" spans="1:2" x14ac:dyDescent="0.35">
      <c r="A2084" s="8" t="s">
        <v>360</v>
      </c>
      <c r="B2084" s="6">
        <v>302</v>
      </c>
    </row>
    <row r="2085" spans="1:2" x14ac:dyDescent="0.35">
      <c r="A2085" s="8" t="s">
        <v>1898</v>
      </c>
      <c r="B2085" s="6">
        <v>183</v>
      </c>
    </row>
    <row r="2086" spans="1:2" x14ac:dyDescent="0.35">
      <c r="A2086" s="8" t="s">
        <v>3565</v>
      </c>
      <c r="B2086" s="6">
        <v>38</v>
      </c>
    </row>
    <row r="2087" spans="1:2" x14ac:dyDescent="0.35">
      <c r="A2087" s="8" t="s">
        <v>835</v>
      </c>
      <c r="B2087" s="6">
        <v>75</v>
      </c>
    </row>
    <row r="2088" spans="1:2" x14ac:dyDescent="0.35">
      <c r="A2088" s="8" t="s">
        <v>803</v>
      </c>
      <c r="B2088" s="6">
        <v>75</v>
      </c>
    </row>
    <row r="2089" spans="1:2" x14ac:dyDescent="0.35">
      <c r="A2089" s="8" t="s">
        <v>2444</v>
      </c>
      <c r="B2089" s="6">
        <v>311</v>
      </c>
    </row>
    <row r="2090" spans="1:2" x14ac:dyDescent="0.35">
      <c r="A2090" s="8" t="s">
        <v>2004</v>
      </c>
      <c r="B2090" s="6">
        <v>17</v>
      </c>
    </row>
    <row r="2091" spans="1:2" x14ac:dyDescent="0.35">
      <c r="A2091" s="8" t="s">
        <v>3466</v>
      </c>
      <c r="B2091" s="6">
        <v>47</v>
      </c>
    </row>
    <row r="2092" spans="1:2" x14ac:dyDescent="0.35">
      <c r="A2092" s="8" t="s">
        <v>1667</v>
      </c>
      <c r="B2092" s="6">
        <v>98</v>
      </c>
    </row>
    <row r="2093" spans="1:2" x14ac:dyDescent="0.35">
      <c r="A2093" s="8" t="s">
        <v>3166</v>
      </c>
      <c r="B2093" s="6">
        <v>930</v>
      </c>
    </row>
    <row r="2094" spans="1:2" x14ac:dyDescent="0.35">
      <c r="A2094" s="8" t="s">
        <v>2740</v>
      </c>
      <c r="B2094" s="6">
        <v>17</v>
      </c>
    </row>
    <row r="2095" spans="1:2" x14ac:dyDescent="0.35">
      <c r="A2095" s="8" t="s">
        <v>527</v>
      </c>
      <c r="B2095" s="6">
        <v>23</v>
      </c>
    </row>
    <row r="2096" spans="1:2" x14ac:dyDescent="0.35">
      <c r="A2096" s="8" t="s">
        <v>342</v>
      </c>
      <c r="B2096" s="6">
        <v>55</v>
      </c>
    </row>
    <row r="2097" spans="1:2" x14ac:dyDescent="0.35">
      <c r="A2097" s="8" t="s">
        <v>3360</v>
      </c>
      <c r="B2097" s="6">
        <v>68</v>
      </c>
    </row>
    <row r="2098" spans="1:2" x14ac:dyDescent="0.35">
      <c r="A2098" s="8" t="s">
        <v>89</v>
      </c>
      <c r="B2098" s="6">
        <v>25</v>
      </c>
    </row>
    <row r="2099" spans="1:2" x14ac:dyDescent="0.35">
      <c r="A2099" s="8" t="s">
        <v>3623</v>
      </c>
      <c r="B2099" s="6">
        <v>78</v>
      </c>
    </row>
    <row r="2100" spans="1:2" x14ac:dyDescent="0.35">
      <c r="A2100" s="8" t="s">
        <v>118</v>
      </c>
      <c r="B2100" s="6">
        <v>57</v>
      </c>
    </row>
    <row r="2101" spans="1:2" x14ac:dyDescent="0.35">
      <c r="A2101" s="8" t="s">
        <v>2495</v>
      </c>
      <c r="B2101" s="6">
        <v>42</v>
      </c>
    </row>
    <row r="2102" spans="1:2" x14ac:dyDescent="0.35">
      <c r="A2102" s="8" t="s">
        <v>806</v>
      </c>
      <c r="B2102" s="6">
        <v>54</v>
      </c>
    </row>
    <row r="2103" spans="1:2" x14ac:dyDescent="0.35">
      <c r="A2103" s="8" t="s">
        <v>3428</v>
      </c>
      <c r="B2103" s="6">
        <v>12</v>
      </c>
    </row>
    <row r="2104" spans="1:2" x14ac:dyDescent="0.35">
      <c r="A2104" s="8" t="s">
        <v>3303</v>
      </c>
      <c r="B2104" s="6">
        <v>35</v>
      </c>
    </row>
    <row r="2105" spans="1:2" x14ac:dyDescent="0.35">
      <c r="A2105" s="8" t="s">
        <v>3349</v>
      </c>
      <c r="B2105" s="6">
        <v>51</v>
      </c>
    </row>
    <row r="2106" spans="1:2" x14ac:dyDescent="0.35">
      <c r="A2106" s="8" t="s">
        <v>650</v>
      </c>
      <c r="B2106" s="6">
        <v>82</v>
      </c>
    </row>
    <row r="2107" spans="1:2" x14ac:dyDescent="0.35">
      <c r="A2107" s="8" t="s">
        <v>2540</v>
      </c>
      <c r="B2107" s="6">
        <v>27</v>
      </c>
    </row>
    <row r="2108" spans="1:2" x14ac:dyDescent="0.35">
      <c r="A2108" s="8" t="s">
        <v>3000</v>
      </c>
      <c r="B2108" s="6">
        <v>8</v>
      </c>
    </row>
    <row r="2109" spans="1:2" x14ac:dyDescent="0.35">
      <c r="A2109" s="8" t="s">
        <v>3405</v>
      </c>
      <c r="B2109" s="6">
        <v>91</v>
      </c>
    </row>
    <row r="2110" spans="1:2" x14ac:dyDescent="0.35">
      <c r="A2110" s="8" t="s">
        <v>3575</v>
      </c>
      <c r="B2110" s="6">
        <v>5</v>
      </c>
    </row>
    <row r="2111" spans="1:2" x14ac:dyDescent="0.35">
      <c r="A2111" s="8" t="s">
        <v>58</v>
      </c>
      <c r="B2111" s="6">
        <v>174</v>
      </c>
    </row>
    <row r="2112" spans="1:2" x14ac:dyDescent="0.35">
      <c r="A2112" s="8" t="s">
        <v>3617</v>
      </c>
      <c r="B2112" s="6">
        <v>17</v>
      </c>
    </row>
    <row r="2113" spans="1:2" x14ac:dyDescent="0.35">
      <c r="A2113" s="8" t="s">
        <v>2621</v>
      </c>
      <c r="B2113" s="6">
        <v>465</v>
      </c>
    </row>
    <row r="2114" spans="1:2" x14ac:dyDescent="0.35">
      <c r="A2114" s="8" t="s">
        <v>3750</v>
      </c>
      <c r="B2114" s="6">
        <v>30</v>
      </c>
    </row>
    <row r="2115" spans="1:2" x14ac:dyDescent="0.35">
      <c r="A2115" s="8" t="s">
        <v>3396</v>
      </c>
      <c r="B2115" s="6">
        <v>24</v>
      </c>
    </row>
    <row r="2116" spans="1:2" x14ac:dyDescent="0.35">
      <c r="A2116" s="8" t="s">
        <v>3217</v>
      </c>
      <c r="B2116" s="6">
        <v>104</v>
      </c>
    </row>
    <row r="2117" spans="1:2" x14ac:dyDescent="0.35">
      <c r="A2117" s="8" t="s">
        <v>533</v>
      </c>
      <c r="B2117" s="6">
        <v>173</v>
      </c>
    </row>
    <row r="2118" spans="1:2" x14ac:dyDescent="0.35">
      <c r="A2118" s="8" t="s">
        <v>2245</v>
      </c>
      <c r="B2118" s="6">
        <v>290</v>
      </c>
    </row>
    <row r="2119" spans="1:2" x14ac:dyDescent="0.35">
      <c r="A2119" s="8" t="s">
        <v>1745</v>
      </c>
      <c r="B2119" s="6">
        <v>70</v>
      </c>
    </row>
    <row r="2120" spans="1:2" x14ac:dyDescent="0.35">
      <c r="A2120" s="8" t="s">
        <v>3159</v>
      </c>
      <c r="B2120" s="6">
        <v>52</v>
      </c>
    </row>
    <row r="2121" spans="1:2" x14ac:dyDescent="0.35">
      <c r="A2121" s="8" t="s">
        <v>1467</v>
      </c>
      <c r="B2121" s="6">
        <v>248</v>
      </c>
    </row>
    <row r="2122" spans="1:2" x14ac:dyDescent="0.35">
      <c r="A2122" s="8" t="s">
        <v>1355</v>
      </c>
      <c r="B2122" s="6">
        <v>64</v>
      </c>
    </row>
    <row r="2123" spans="1:2" x14ac:dyDescent="0.35">
      <c r="A2123" s="8" t="s">
        <v>1537</v>
      </c>
      <c r="B2123" s="6">
        <v>455</v>
      </c>
    </row>
    <row r="2124" spans="1:2" x14ac:dyDescent="0.35">
      <c r="A2124" s="8" t="s">
        <v>1638</v>
      </c>
      <c r="B2124" s="6">
        <v>15</v>
      </c>
    </row>
    <row r="2125" spans="1:2" x14ac:dyDescent="0.35">
      <c r="A2125" s="8" t="s">
        <v>1399</v>
      </c>
      <c r="B2125" s="6">
        <v>65</v>
      </c>
    </row>
    <row r="2126" spans="1:2" x14ac:dyDescent="0.35">
      <c r="A2126" s="8" t="s">
        <v>1286</v>
      </c>
      <c r="B2126" s="6">
        <v>63</v>
      </c>
    </row>
    <row r="2127" spans="1:2" x14ac:dyDescent="0.35">
      <c r="A2127" s="8" t="s">
        <v>246</v>
      </c>
      <c r="B2127" s="6">
        <v>96</v>
      </c>
    </row>
    <row r="2128" spans="1:2" x14ac:dyDescent="0.35">
      <c r="A2128" s="8" t="s">
        <v>3160</v>
      </c>
      <c r="B2128" s="6">
        <v>57</v>
      </c>
    </row>
    <row r="2129" spans="1:2" x14ac:dyDescent="0.35">
      <c r="A2129" s="8" t="s">
        <v>3687</v>
      </c>
      <c r="B2129" s="6">
        <v>31</v>
      </c>
    </row>
    <row r="2130" spans="1:2" x14ac:dyDescent="0.35">
      <c r="A2130" s="8" t="s">
        <v>3276</v>
      </c>
      <c r="B2130" s="6">
        <v>100</v>
      </c>
    </row>
    <row r="2131" spans="1:2" x14ac:dyDescent="0.35">
      <c r="A2131" s="8" t="s">
        <v>3426</v>
      </c>
      <c r="B2131" s="6">
        <v>29</v>
      </c>
    </row>
    <row r="2132" spans="1:2" x14ac:dyDescent="0.35">
      <c r="A2132" s="8" t="s">
        <v>3648</v>
      </c>
      <c r="B2132" s="6">
        <v>17</v>
      </c>
    </row>
    <row r="2133" spans="1:2" x14ac:dyDescent="0.35">
      <c r="A2133" s="8" t="s">
        <v>654</v>
      </c>
      <c r="B2133" s="6">
        <v>1107</v>
      </c>
    </row>
    <row r="2134" spans="1:2" x14ac:dyDescent="0.35">
      <c r="A2134" s="8" t="s">
        <v>2667</v>
      </c>
      <c r="B2134" s="6">
        <v>18</v>
      </c>
    </row>
    <row r="2135" spans="1:2" x14ac:dyDescent="0.35">
      <c r="A2135" s="8" t="s">
        <v>2011</v>
      </c>
      <c r="B2135" s="6">
        <v>1737</v>
      </c>
    </row>
    <row r="2136" spans="1:2" x14ac:dyDescent="0.35">
      <c r="A2136" s="8" t="s">
        <v>3611</v>
      </c>
      <c r="B2136" s="6">
        <v>57</v>
      </c>
    </row>
    <row r="2137" spans="1:2" x14ac:dyDescent="0.35">
      <c r="A2137" s="8" t="s">
        <v>1517</v>
      </c>
      <c r="B2137" s="6">
        <v>116</v>
      </c>
    </row>
    <row r="2138" spans="1:2" x14ac:dyDescent="0.35">
      <c r="A2138" s="8" t="s">
        <v>1888</v>
      </c>
      <c r="B2138" s="6">
        <v>8</v>
      </c>
    </row>
    <row r="2139" spans="1:2" x14ac:dyDescent="0.35">
      <c r="A2139" s="8" t="s">
        <v>2252</v>
      </c>
      <c r="B2139" s="6">
        <v>480</v>
      </c>
    </row>
    <row r="2140" spans="1:2" x14ac:dyDescent="0.35">
      <c r="A2140" s="8" t="s">
        <v>781</v>
      </c>
      <c r="B2140" s="6">
        <v>27</v>
      </c>
    </row>
    <row r="2141" spans="1:2" x14ac:dyDescent="0.35">
      <c r="A2141" s="8" t="s">
        <v>855</v>
      </c>
      <c r="B2141" s="6">
        <v>499</v>
      </c>
    </row>
    <row r="2142" spans="1:2" x14ac:dyDescent="0.35">
      <c r="A2142" s="8" t="s">
        <v>737</v>
      </c>
      <c r="B2142" s="6">
        <v>108</v>
      </c>
    </row>
    <row r="2143" spans="1:2" x14ac:dyDescent="0.35">
      <c r="A2143" s="8" t="s">
        <v>379</v>
      </c>
      <c r="B2143" s="6">
        <v>83</v>
      </c>
    </row>
    <row r="2144" spans="1:2" x14ac:dyDescent="0.35">
      <c r="A2144" s="8" t="s">
        <v>324</v>
      </c>
      <c r="B2144" s="6">
        <v>58</v>
      </c>
    </row>
    <row r="2145" spans="1:2" x14ac:dyDescent="0.35">
      <c r="A2145" s="8" t="s">
        <v>3781</v>
      </c>
      <c r="B2145" s="6">
        <v>10</v>
      </c>
    </row>
    <row r="2146" spans="1:2" x14ac:dyDescent="0.35">
      <c r="A2146" s="8" t="s">
        <v>298</v>
      </c>
      <c r="B2146" s="6">
        <v>142</v>
      </c>
    </row>
    <row r="2147" spans="1:2" x14ac:dyDescent="0.35">
      <c r="A2147" s="8" t="s">
        <v>3408</v>
      </c>
      <c r="B2147" s="6">
        <v>21</v>
      </c>
    </row>
    <row r="2148" spans="1:2" x14ac:dyDescent="0.35">
      <c r="A2148" s="8" t="s">
        <v>37</v>
      </c>
      <c r="B2148" s="6">
        <v>28</v>
      </c>
    </row>
    <row r="2149" spans="1:2" x14ac:dyDescent="0.35">
      <c r="A2149" s="8" t="s">
        <v>3018</v>
      </c>
      <c r="B2149" s="6">
        <v>41</v>
      </c>
    </row>
    <row r="2150" spans="1:2" x14ac:dyDescent="0.35">
      <c r="A2150" s="8" t="s">
        <v>2815</v>
      </c>
      <c r="B2150" s="6">
        <v>14</v>
      </c>
    </row>
    <row r="2151" spans="1:2" x14ac:dyDescent="0.35">
      <c r="A2151" s="8" t="s">
        <v>373</v>
      </c>
      <c r="B2151" s="6">
        <v>9</v>
      </c>
    </row>
    <row r="2152" spans="1:2" x14ac:dyDescent="0.35">
      <c r="A2152" s="8" t="s">
        <v>365</v>
      </c>
      <c r="B2152" s="6">
        <v>113</v>
      </c>
    </row>
    <row r="2153" spans="1:2" x14ac:dyDescent="0.35">
      <c r="A2153" s="8" t="s">
        <v>760</v>
      </c>
      <c r="B2153" s="6">
        <v>99</v>
      </c>
    </row>
    <row r="2154" spans="1:2" x14ac:dyDescent="0.35">
      <c r="A2154" s="8" t="s">
        <v>2303</v>
      </c>
      <c r="B2154" s="6">
        <v>85</v>
      </c>
    </row>
    <row r="2155" spans="1:2" x14ac:dyDescent="0.35">
      <c r="A2155" s="8" t="s">
        <v>3336</v>
      </c>
      <c r="B2155" s="6">
        <v>9</v>
      </c>
    </row>
    <row r="2156" spans="1:2" x14ac:dyDescent="0.35">
      <c r="A2156" s="8" t="s">
        <v>1851</v>
      </c>
      <c r="B2156" s="6">
        <v>179</v>
      </c>
    </row>
    <row r="2157" spans="1:2" x14ac:dyDescent="0.35">
      <c r="A2157" s="8" t="s">
        <v>3490</v>
      </c>
      <c r="B2157" s="6">
        <v>10</v>
      </c>
    </row>
    <row r="2158" spans="1:2" x14ac:dyDescent="0.35">
      <c r="A2158" s="8" t="s">
        <v>1353</v>
      </c>
      <c r="B2158" s="6">
        <v>227</v>
      </c>
    </row>
    <row r="2159" spans="1:2" x14ac:dyDescent="0.35">
      <c r="A2159" s="8" t="s">
        <v>1251</v>
      </c>
      <c r="B2159" s="6">
        <v>508</v>
      </c>
    </row>
    <row r="2160" spans="1:2" x14ac:dyDescent="0.35">
      <c r="A2160" s="8" t="s">
        <v>820</v>
      </c>
      <c r="B2160" s="6">
        <v>14</v>
      </c>
    </row>
    <row r="2161" spans="1:2" x14ac:dyDescent="0.35">
      <c r="A2161" s="8" t="s">
        <v>2214</v>
      </c>
      <c r="B2161" s="6">
        <v>1</v>
      </c>
    </row>
    <row r="2162" spans="1:2" x14ac:dyDescent="0.35">
      <c r="A2162" s="8" t="s">
        <v>285</v>
      </c>
      <c r="B2162" s="6">
        <v>760</v>
      </c>
    </row>
    <row r="2163" spans="1:2" x14ac:dyDescent="0.35">
      <c r="A2163" s="8" t="s">
        <v>3511</v>
      </c>
      <c r="B2163" s="6">
        <v>17</v>
      </c>
    </row>
    <row r="2164" spans="1:2" x14ac:dyDescent="0.35">
      <c r="A2164" s="8" t="s">
        <v>721</v>
      </c>
      <c r="B2164" s="6">
        <v>41</v>
      </c>
    </row>
    <row r="2165" spans="1:2" x14ac:dyDescent="0.35">
      <c r="A2165" s="8" t="s">
        <v>1394</v>
      </c>
      <c r="B2165" s="6">
        <v>52</v>
      </c>
    </row>
    <row r="2166" spans="1:2" x14ac:dyDescent="0.35">
      <c r="A2166" s="8" t="s">
        <v>1823</v>
      </c>
      <c r="B2166" s="6">
        <v>11</v>
      </c>
    </row>
    <row r="2167" spans="1:2" x14ac:dyDescent="0.35">
      <c r="A2167" s="8" t="s">
        <v>2180</v>
      </c>
      <c r="B2167" s="6">
        <v>21</v>
      </c>
    </row>
    <row r="2168" spans="1:2" x14ac:dyDescent="0.35">
      <c r="A2168" s="8" t="s">
        <v>302</v>
      </c>
      <c r="B2168" s="6">
        <v>251</v>
      </c>
    </row>
    <row r="2169" spans="1:2" x14ac:dyDescent="0.35">
      <c r="A2169" s="8" t="s">
        <v>2971</v>
      </c>
      <c r="B2169" s="6">
        <v>43</v>
      </c>
    </row>
    <row r="2170" spans="1:2" x14ac:dyDescent="0.35">
      <c r="A2170" s="8" t="s">
        <v>3527</v>
      </c>
      <c r="B2170" s="6">
        <v>37</v>
      </c>
    </row>
    <row r="2171" spans="1:2" x14ac:dyDescent="0.35">
      <c r="A2171" s="8" t="s">
        <v>3214</v>
      </c>
      <c r="B2171" s="6">
        <v>115</v>
      </c>
    </row>
    <row r="2172" spans="1:2" x14ac:dyDescent="0.35">
      <c r="A2172" s="8" t="s">
        <v>1294</v>
      </c>
      <c r="B2172" s="6">
        <v>120</v>
      </c>
    </row>
    <row r="2173" spans="1:2" x14ac:dyDescent="0.35">
      <c r="A2173" s="8" t="s">
        <v>1263</v>
      </c>
      <c r="B2173" s="6">
        <v>105</v>
      </c>
    </row>
    <row r="2174" spans="1:2" x14ac:dyDescent="0.35">
      <c r="A2174" s="8" t="s">
        <v>821</v>
      </c>
      <c r="B2174" s="6">
        <v>38</v>
      </c>
    </row>
    <row r="2175" spans="1:2" x14ac:dyDescent="0.35">
      <c r="A2175" s="8" t="s">
        <v>3610</v>
      </c>
      <c r="B2175" s="6">
        <v>51</v>
      </c>
    </row>
    <row r="2176" spans="1:2" x14ac:dyDescent="0.35">
      <c r="A2176" s="8" t="s">
        <v>256</v>
      </c>
      <c r="B2176" s="6">
        <v>188</v>
      </c>
    </row>
    <row r="2177" spans="1:2" x14ac:dyDescent="0.35">
      <c r="A2177" s="8" t="s">
        <v>1969</v>
      </c>
      <c r="B2177" s="6">
        <v>510</v>
      </c>
    </row>
    <row r="2178" spans="1:2" x14ac:dyDescent="0.35">
      <c r="A2178" s="8" t="s">
        <v>2730</v>
      </c>
      <c r="B2178" s="6">
        <v>682</v>
      </c>
    </row>
    <row r="2179" spans="1:2" x14ac:dyDescent="0.35">
      <c r="A2179" s="8" t="s">
        <v>1759</v>
      </c>
      <c r="B2179" s="6">
        <v>27</v>
      </c>
    </row>
    <row r="2180" spans="1:2" x14ac:dyDescent="0.35">
      <c r="A2180" s="8" t="s">
        <v>3249</v>
      </c>
      <c r="B2180" s="6">
        <v>88</v>
      </c>
    </row>
    <row r="2181" spans="1:2" x14ac:dyDescent="0.35">
      <c r="A2181" s="8" t="s">
        <v>851</v>
      </c>
      <c r="B2181" s="6">
        <v>133</v>
      </c>
    </row>
    <row r="2182" spans="1:2" x14ac:dyDescent="0.35">
      <c r="A2182" s="8" t="s">
        <v>352</v>
      </c>
      <c r="B2182" s="6">
        <v>964</v>
      </c>
    </row>
    <row r="2183" spans="1:2" x14ac:dyDescent="0.35">
      <c r="A2183" s="8" t="s">
        <v>2456</v>
      </c>
      <c r="B2183" s="6">
        <v>16</v>
      </c>
    </row>
    <row r="2184" spans="1:2" x14ac:dyDescent="0.35">
      <c r="A2184" s="8" t="s">
        <v>1224</v>
      </c>
      <c r="B2184" s="6">
        <v>191</v>
      </c>
    </row>
    <row r="2185" spans="1:2" x14ac:dyDescent="0.35">
      <c r="A2185" s="8" t="s">
        <v>69</v>
      </c>
      <c r="B2185" s="6">
        <v>20</v>
      </c>
    </row>
    <row r="2186" spans="1:2" x14ac:dyDescent="0.35">
      <c r="A2186" s="8" t="s">
        <v>2118</v>
      </c>
      <c r="B2186" s="6">
        <v>35</v>
      </c>
    </row>
    <row r="2187" spans="1:2" x14ac:dyDescent="0.35">
      <c r="A2187" s="8" t="s">
        <v>28</v>
      </c>
      <c r="B2187" s="6">
        <v>19</v>
      </c>
    </row>
    <row r="2188" spans="1:2" x14ac:dyDescent="0.35">
      <c r="A2188" s="8" t="s">
        <v>3399</v>
      </c>
      <c r="B2188" s="6">
        <v>85</v>
      </c>
    </row>
    <row r="2189" spans="1:2" x14ac:dyDescent="0.35">
      <c r="A2189" s="8" t="s">
        <v>1981</v>
      </c>
      <c r="B2189" s="6">
        <v>1945</v>
      </c>
    </row>
    <row r="2190" spans="1:2" x14ac:dyDescent="0.35">
      <c r="A2190" s="8" t="s">
        <v>2443</v>
      </c>
      <c r="B2190" s="6">
        <v>372</v>
      </c>
    </row>
    <row r="2191" spans="1:2" x14ac:dyDescent="0.35">
      <c r="A2191" s="8" t="s">
        <v>3532</v>
      </c>
      <c r="B2191" s="6">
        <v>8</v>
      </c>
    </row>
    <row r="2192" spans="1:2" x14ac:dyDescent="0.35">
      <c r="A2192" s="8" t="s">
        <v>3162</v>
      </c>
      <c r="B2192" s="6">
        <v>63</v>
      </c>
    </row>
    <row r="2193" spans="1:2" x14ac:dyDescent="0.35">
      <c r="A2193" s="8" t="s">
        <v>2052</v>
      </c>
      <c r="B2193" s="6">
        <v>242</v>
      </c>
    </row>
    <row r="2194" spans="1:2" x14ac:dyDescent="0.35">
      <c r="A2194" s="8" t="s">
        <v>2799</v>
      </c>
      <c r="B2194" s="6">
        <v>130</v>
      </c>
    </row>
    <row r="2195" spans="1:2" x14ac:dyDescent="0.35">
      <c r="A2195" s="8" t="s">
        <v>525</v>
      </c>
      <c r="B2195" s="6">
        <v>130</v>
      </c>
    </row>
    <row r="2196" spans="1:2" x14ac:dyDescent="0.35">
      <c r="A2196" s="8" t="s">
        <v>2203</v>
      </c>
      <c r="B2196" s="6">
        <v>721</v>
      </c>
    </row>
    <row r="2197" spans="1:2" x14ac:dyDescent="0.35">
      <c r="A2197" s="8" t="s">
        <v>292</v>
      </c>
      <c r="B2197" s="6">
        <v>128</v>
      </c>
    </row>
    <row r="2198" spans="1:2" x14ac:dyDescent="0.35">
      <c r="A2198" s="8" t="s">
        <v>2280</v>
      </c>
      <c r="B2198" s="6">
        <v>32</v>
      </c>
    </row>
    <row r="2199" spans="1:2" x14ac:dyDescent="0.35">
      <c r="A2199" s="8" t="s">
        <v>2254</v>
      </c>
      <c r="B2199" s="6">
        <v>84</v>
      </c>
    </row>
    <row r="2200" spans="1:2" x14ac:dyDescent="0.35">
      <c r="A2200" s="15">
        <v>39756</v>
      </c>
      <c r="B2200" s="6">
        <v>84</v>
      </c>
    </row>
    <row r="2201" spans="1:2" x14ac:dyDescent="0.35">
      <c r="A2201" s="8" t="s">
        <v>8312</v>
      </c>
      <c r="B2201" s="6">
        <v>424819</v>
      </c>
    </row>
  </sheetData>
  <pageMargins left="0.7" right="0.7" top="0.75" bottom="0.75" header="0.3" footer="0.3"/>
  <pageSetup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7D17-FBDB-426F-9BB6-B84B23BE6449}">
  <dimension ref="A2:F1552"/>
  <sheetViews>
    <sheetView workbookViewId="0">
      <selection activeCell="B5" sqref="B5"/>
    </sheetView>
  </sheetViews>
  <sheetFormatPr defaultRowHeight="14.5" x14ac:dyDescent="0.35"/>
  <cols>
    <col min="1" max="1" width="52.36328125" customWidth="1"/>
    <col min="2" max="2" width="19.81640625" customWidth="1"/>
    <col min="3" max="3" width="15.26953125" bestFit="1" customWidth="1"/>
    <col min="4" max="4" width="10.7265625" bestFit="1" customWidth="1"/>
  </cols>
  <sheetData>
    <row r="2" spans="1:6" ht="18.5" x14ac:dyDescent="0.45">
      <c r="A2" s="16" t="s">
        <v>8408</v>
      </c>
    </row>
    <row r="5" spans="1:6" x14ac:dyDescent="0.35">
      <c r="A5" t="s">
        <v>8401</v>
      </c>
      <c r="B5">
        <f>AVERAGE($B$19:$B$1551)</f>
        <v>17.721386527141924</v>
      </c>
      <c r="C5" s="7"/>
      <c r="D5" s="7"/>
      <c r="E5" s="7"/>
      <c r="F5" s="7"/>
    </row>
    <row r="7" spans="1:6" x14ac:dyDescent="0.35">
      <c r="A7" t="s">
        <v>8402</v>
      </c>
      <c r="B7">
        <f>MEDIAN($B$19:$B$1551)</f>
        <v>4</v>
      </c>
    </row>
    <row r="9" spans="1:6" x14ac:dyDescent="0.35">
      <c r="A9" t="s">
        <v>8403</v>
      </c>
      <c r="B9">
        <f>MIN($B$19:$B$1551)</f>
        <v>0</v>
      </c>
    </row>
    <row r="11" spans="1:6" x14ac:dyDescent="0.35">
      <c r="A11" t="s">
        <v>8404</v>
      </c>
      <c r="B11">
        <f>MAX($B$19:$B$1551)</f>
        <v>1293</v>
      </c>
    </row>
    <row r="13" spans="1:6" x14ac:dyDescent="0.35">
      <c r="A13" t="s">
        <v>8405</v>
      </c>
      <c r="B13">
        <f>VARP($B$19:$B$1551)</f>
        <v>3775.4854876785889</v>
      </c>
    </row>
    <row r="15" spans="1:6" x14ac:dyDescent="0.35">
      <c r="A15" t="s">
        <v>8406</v>
      </c>
      <c r="B15">
        <f>_xlfn.STDEV.P($B$19:$B$1551)</f>
        <v>61.444979352902294</v>
      </c>
    </row>
    <row r="20" spans="1:2" x14ac:dyDescent="0.35">
      <c r="A20" s="7" t="s">
        <v>8218</v>
      </c>
      <c r="B20" t="s">
        <v>8221</v>
      </c>
    </row>
    <row r="22" spans="1:2" x14ac:dyDescent="0.35">
      <c r="A22" s="7" t="s">
        <v>8311</v>
      </c>
      <c r="B22" t="s">
        <v>8400</v>
      </c>
    </row>
    <row r="23" spans="1:2" x14ac:dyDescent="0.35">
      <c r="A23" s="8" t="s">
        <v>4086</v>
      </c>
      <c r="B23" s="6">
        <v>3</v>
      </c>
    </row>
    <row r="24" spans="1:2" x14ac:dyDescent="0.35">
      <c r="A24" s="8" t="s">
        <v>211</v>
      </c>
      <c r="B24" s="6">
        <v>0</v>
      </c>
    </row>
    <row r="25" spans="1:2" x14ac:dyDescent="0.35">
      <c r="A25" s="8" t="s">
        <v>3931</v>
      </c>
      <c r="B25" s="6">
        <v>12</v>
      </c>
    </row>
    <row r="26" spans="1:2" x14ac:dyDescent="0.35">
      <c r="A26" s="8" t="s">
        <v>466</v>
      </c>
      <c r="B26" s="6">
        <v>8</v>
      </c>
    </row>
    <row r="27" spans="1:2" x14ac:dyDescent="0.35">
      <c r="A27" s="8" t="s">
        <v>938</v>
      </c>
      <c r="B27" s="6">
        <v>2</v>
      </c>
    </row>
    <row r="28" spans="1:2" x14ac:dyDescent="0.35">
      <c r="A28" s="8" t="s">
        <v>3119</v>
      </c>
      <c r="B28" s="6">
        <v>1</v>
      </c>
    </row>
    <row r="29" spans="1:2" x14ac:dyDescent="0.35">
      <c r="A29" s="8" t="s">
        <v>2509</v>
      </c>
      <c r="B29" s="6">
        <v>28</v>
      </c>
    </row>
    <row r="30" spans="1:2" x14ac:dyDescent="0.35">
      <c r="A30" s="8" t="s">
        <v>866</v>
      </c>
      <c r="B30" s="6">
        <v>2</v>
      </c>
    </row>
    <row r="31" spans="1:2" x14ac:dyDescent="0.35">
      <c r="A31" s="8" t="s">
        <v>2751</v>
      </c>
      <c r="B31" s="6">
        <v>0</v>
      </c>
    </row>
    <row r="32" spans="1:2" x14ac:dyDescent="0.35">
      <c r="A32" s="8" t="s">
        <v>1772</v>
      </c>
      <c r="B32" s="6">
        <v>25</v>
      </c>
    </row>
    <row r="33" spans="1:2" x14ac:dyDescent="0.35">
      <c r="A33" s="8" t="s">
        <v>1727</v>
      </c>
      <c r="B33" s="6">
        <v>16</v>
      </c>
    </row>
    <row r="34" spans="1:2" x14ac:dyDescent="0.35">
      <c r="A34" s="8" t="s">
        <v>3795</v>
      </c>
      <c r="B34" s="6">
        <v>5</v>
      </c>
    </row>
    <row r="35" spans="1:2" x14ac:dyDescent="0.35">
      <c r="A35" s="8" t="s">
        <v>2873</v>
      </c>
      <c r="B35" s="6">
        <v>8</v>
      </c>
    </row>
    <row r="36" spans="1:2" x14ac:dyDescent="0.35">
      <c r="A36" s="8" t="s">
        <v>2881</v>
      </c>
      <c r="B36" s="6">
        <v>0</v>
      </c>
    </row>
    <row r="37" spans="1:2" x14ac:dyDescent="0.35">
      <c r="A37" s="8" t="s">
        <v>1722</v>
      </c>
      <c r="B37" s="6">
        <v>0</v>
      </c>
    </row>
    <row r="38" spans="1:2" x14ac:dyDescent="0.35">
      <c r="A38" s="8" t="s">
        <v>1702</v>
      </c>
      <c r="B38" s="6">
        <v>2</v>
      </c>
    </row>
    <row r="39" spans="1:2" x14ac:dyDescent="0.35">
      <c r="A39" s="8" t="s">
        <v>1423</v>
      </c>
      <c r="B39" s="6">
        <v>2</v>
      </c>
    </row>
    <row r="40" spans="1:2" x14ac:dyDescent="0.35">
      <c r="A40" s="8" t="s">
        <v>3838</v>
      </c>
      <c r="B40" s="6">
        <v>34</v>
      </c>
    </row>
    <row r="41" spans="1:2" x14ac:dyDescent="0.35">
      <c r="A41" s="8" t="s">
        <v>431</v>
      </c>
      <c r="B41" s="6">
        <v>5</v>
      </c>
    </row>
    <row r="42" spans="1:2" x14ac:dyDescent="0.35">
      <c r="A42" s="8" t="s">
        <v>862</v>
      </c>
      <c r="B42" s="6">
        <v>2</v>
      </c>
    </row>
    <row r="43" spans="1:2" x14ac:dyDescent="0.35">
      <c r="A43" s="8" t="s">
        <v>3804</v>
      </c>
      <c r="B43" s="6">
        <v>9</v>
      </c>
    </row>
    <row r="44" spans="1:2" x14ac:dyDescent="0.35">
      <c r="A44" s="8" t="s">
        <v>438</v>
      </c>
      <c r="B44" s="6">
        <v>0</v>
      </c>
    </row>
    <row r="45" spans="1:2" x14ac:dyDescent="0.35">
      <c r="A45" s="8" t="s">
        <v>2896</v>
      </c>
      <c r="B45" s="6">
        <v>12</v>
      </c>
    </row>
    <row r="46" spans="1:2" x14ac:dyDescent="0.35">
      <c r="A46" s="8" t="s">
        <v>926</v>
      </c>
      <c r="B46" s="6">
        <v>5</v>
      </c>
    </row>
    <row r="47" spans="1:2" x14ac:dyDescent="0.35">
      <c r="A47" s="8" t="s">
        <v>2408</v>
      </c>
      <c r="B47" s="6">
        <v>33</v>
      </c>
    </row>
    <row r="48" spans="1:2" x14ac:dyDescent="0.35">
      <c r="A48" s="8" t="s">
        <v>922</v>
      </c>
      <c r="B48" s="6">
        <v>20</v>
      </c>
    </row>
    <row r="49" spans="1:2" x14ac:dyDescent="0.35">
      <c r="A49" s="8" t="s">
        <v>2692</v>
      </c>
      <c r="B49" s="6">
        <v>1</v>
      </c>
    </row>
    <row r="50" spans="1:2" x14ac:dyDescent="0.35">
      <c r="A50" s="8" t="s">
        <v>3069</v>
      </c>
      <c r="B50" s="6">
        <v>7</v>
      </c>
    </row>
    <row r="51" spans="1:2" x14ac:dyDescent="0.35">
      <c r="A51" s="8" t="s">
        <v>194</v>
      </c>
      <c r="B51" s="6">
        <v>3</v>
      </c>
    </row>
    <row r="52" spans="1:2" x14ac:dyDescent="0.35">
      <c r="A52" s="8" t="s">
        <v>3907</v>
      </c>
      <c r="B52" s="6">
        <v>3</v>
      </c>
    </row>
    <row r="53" spans="1:2" x14ac:dyDescent="0.35">
      <c r="A53" s="8" t="s">
        <v>2883</v>
      </c>
      <c r="B53" s="6">
        <v>5</v>
      </c>
    </row>
    <row r="54" spans="1:2" x14ac:dyDescent="0.35">
      <c r="A54" s="8" t="s">
        <v>3802</v>
      </c>
      <c r="B54" s="6">
        <v>2</v>
      </c>
    </row>
    <row r="55" spans="1:2" x14ac:dyDescent="0.35">
      <c r="A55" s="8" t="s">
        <v>3986</v>
      </c>
      <c r="B55" s="6">
        <v>3</v>
      </c>
    </row>
    <row r="56" spans="1:2" x14ac:dyDescent="0.35">
      <c r="A56" s="8" t="s">
        <v>3948</v>
      </c>
      <c r="B56" s="6">
        <v>1</v>
      </c>
    </row>
    <row r="57" spans="1:2" x14ac:dyDescent="0.35">
      <c r="A57" s="8" t="s">
        <v>468</v>
      </c>
      <c r="B57" s="6">
        <v>39</v>
      </c>
    </row>
    <row r="58" spans="1:2" x14ac:dyDescent="0.35">
      <c r="A58" s="8" t="s">
        <v>4002</v>
      </c>
      <c r="B58" s="6">
        <v>1</v>
      </c>
    </row>
    <row r="59" spans="1:2" x14ac:dyDescent="0.35">
      <c r="A59" s="8" t="s">
        <v>2908</v>
      </c>
      <c r="B59" s="6">
        <v>5</v>
      </c>
    </row>
    <row r="60" spans="1:2" x14ac:dyDescent="0.35">
      <c r="A60" s="8" t="s">
        <v>3853</v>
      </c>
      <c r="B60" s="6">
        <v>1</v>
      </c>
    </row>
    <row r="61" spans="1:2" x14ac:dyDescent="0.35">
      <c r="A61" s="8" t="s">
        <v>3086</v>
      </c>
      <c r="B61" s="6">
        <v>3</v>
      </c>
    </row>
    <row r="62" spans="1:2" x14ac:dyDescent="0.35">
      <c r="A62" s="8" t="s">
        <v>1714</v>
      </c>
      <c r="B62" s="6">
        <v>1</v>
      </c>
    </row>
    <row r="63" spans="1:2" x14ac:dyDescent="0.35">
      <c r="A63" s="8" t="s">
        <v>583</v>
      </c>
      <c r="B63" s="6">
        <v>0</v>
      </c>
    </row>
    <row r="64" spans="1:2" x14ac:dyDescent="0.35">
      <c r="A64" s="8" t="s">
        <v>234</v>
      </c>
      <c r="B64" s="6">
        <v>7</v>
      </c>
    </row>
    <row r="65" spans="1:2" x14ac:dyDescent="0.35">
      <c r="A65" s="8" t="s">
        <v>2878</v>
      </c>
      <c r="B65" s="6">
        <v>4</v>
      </c>
    </row>
    <row r="66" spans="1:2" x14ac:dyDescent="0.35">
      <c r="A66" s="8" t="s">
        <v>765</v>
      </c>
      <c r="B66" s="6">
        <v>0</v>
      </c>
    </row>
    <row r="67" spans="1:2" x14ac:dyDescent="0.35">
      <c r="A67" s="8" t="s">
        <v>3057</v>
      </c>
      <c r="B67" s="6">
        <v>0</v>
      </c>
    </row>
    <row r="68" spans="1:2" x14ac:dyDescent="0.35">
      <c r="A68" s="8" t="s">
        <v>1430</v>
      </c>
      <c r="B68" s="6">
        <v>0</v>
      </c>
    </row>
    <row r="69" spans="1:2" x14ac:dyDescent="0.35">
      <c r="A69" s="8" t="s">
        <v>3076</v>
      </c>
      <c r="B69" s="6">
        <v>50</v>
      </c>
    </row>
    <row r="70" spans="1:2" x14ac:dyDescent="0.35">
      <c r="A70" s="8" t="s">
        <v>914</v>
      </c>
      <c r="B70" s="6">
        <v>24</v>
      </c>
    </row>
    <row r="71" spans="1:2" x14ac:dyDescent="0.35">
      <c r="A71" s="8" t="s">
        <v>2849</v>
      </c>
      <c r="B71" s="6">
        <v>1</v>
      </c>
    </row>
    <row r="72" spans="1:2" x14ac:dyDescent="0.35">
      <c r="A72" s="8" t="s">
        <v>1110</v>
      </c>
      <c r="B72" s="6">
        <v>3</v>
      </c>
    </row>
    <row r="73" spans="1:2" x14ac:dyDescent="0.35">
      <c r="A73" s="8" t="s">
        <v>1550</v>
      </c>
      <c r="B73" s="6">
        <v>6</v>
      </c>
    </row>
    <row r="74" spans="1:2" x14ac:dyDescent="0.35">
      <c r="A74" s="8" t="s">
        <v>4029</v>
      </c>
      <c r="B74" s="6">
        <v>94</v>
      </c>
    </row>
    <row r="75" spans="1:2" x14ac:dyDescent="0.35">
      <c r="A75" s="8" t="s">
        <v>907</v>
      </c>
      <c r="B75" s="6">
        <v>0</v>
      </c>
    </row>
    <row r="76" spans="1:2" x14ac:dyDescent="0.35">
      <c r="A76" s="8" t="s">
        <v>4032</v>
      </c>
      <c r="B76" s="6">
        <v>17</v>
      </c>
    </row>
    <row r="77" spans="1:2" x14ac:dyDescent="0.35">
      <c r="A77" s="8" t="s">
        <v>1405</v>
      </c>
      <c r="B77" s="6">
        <v>5</v>
      </c>
    </row>
    <row r="78" spans="1:2" x14ac:dyDescent="0.35">
      <c r="A78" s="8" t="s">
        <v>197</v>
      </c>
      <c r="B78" s="6">
        <v>0</v>
      </c>
    </row>
    <row r="79" spans="1:2" x14ac:dyDescent="0.35">
      <c r="A79" s="8" t="s">
        <v>473</v>
      </c>
      <c r="B79" s="6">
        <v>5</v>
      </c>
    </row>
    <row r="80" spans="1:2" x14ac:dyDescent="0.35">
      <c r="A80" s="8" t="s">
        <v>2124</v>
      </c>
      <c r="B80" s="6">
        <v>5</v>
      </c>
    </row>
    <row r="81" spans="1:2" x14ac:dyDescent="0.35">
      <c r="A81" s="8" t="s">
        <v>699</v>
      </c>
      <c r="B81" s="6">
        <v>29</v>
      </c>
    </row>
    <row r="82" spans="1:2" x14ac:dyDescent="0.35">
      <c r="A82" s="8" t="s">
        <v>1143</v>
      </c>
      <c r="B82" s="6">
        <v>0</v>
      </c>
    </row>
    <row r="83" spans="1:2" x14ac:dyDescent="0.35">
      <c r="A83" s="8" t="s">
        <v>4098</v>
      </c>
      <c r="B83" s="6">
        <v>6</v>
      </c>
    </row>
    <row r="84" spans="1:2" x14ac:dyDescent="0.35">
      <c r="A84" s="8" t="s">
        <v>175</v>
      </c>
      <c r="B84" s="6">
        <v>0</v>
      </c>
    </row>
    <row r="85" spans="1:2" x14ac:dyDescent="0.35">
      <c r="A85" s="8" t="s">
        <v>1485</v>
      </c>
      <c r="B85" s="6">
        <v>0</v>
      </c>
    </row>
    <row r="86" spans="1:2" x14ac:dyDescent="0.35">
      <c r="A86" s="8" t="s">
        <v>3188</v>
      </c>
      <c r="B86" s="6">
        <v>9</v>
      </c>
    </row>
    <row r="87" spans="1:2" x14ac:dyDescent="0.35">
      <c r="A87" s="8" t="s">
        <v>4088</v>
      </c>
      <c r="B87" s="6">
        <v>1</v>
      </c>
    </row>
    <row r="88" spans="1:2" x14ac:dyDescent="0.35">
      <c r="A88" s="8" t="s">
        <v>769</v>
      </c>
      <c r="B88" s="6">
        <v>0</v>
      </c>
    </row>
    <row r="89" spans="1:2" x14ac:dyDescent="0.35">
      <c r="A89" s="8" t="s">
        <v>3981</v>
      </c>
      <c r="B89" s="6">
        <v>19</v>
      </c>
    </row>
    <row r="90" spans="1:2" x14ac:dyDescent="0.35">
      <c r="A90" s="8" t="s">
        <v>3863</v>
      </c>
      <c r="B90" s="6">
        <v>2</v>
      </c>
    </row>
    <row r="91" spans="1:2" x14ac:dyDescent="0.35">
      <c r="A91" s="8" t="s">
        <v>919</v>
      </c>
      <c r="B91" s="6">
        <v>10</v>
      </c>
    </row>
    <row r="92" spans="1:2" x14ac:dyDescent="0.35">
      <c r="A92" s="8" t="s">
        <v>2581</v>
      </c>
      <c r="B92" s="6">
        <v>11</v>
      </c>
    </row>
    <row r="93" spans="1:2" x14ac:dyDescent="0.35">
      <c r="A93" s="8" t="s">
        <v>1146</v>
      </c>
      <c r="B93" s="6">
        <v>1</v>
      </c>
    </row>
    <row r="94" spans="1:2" x14ac:dyDescent="0.35">
      <c r="A94" s="8" t="s">
        <v>3985</v>
      </c>
      <c r="B94" s="6">
        <v>0</v>
      </c>
    </row>
    <row r="95" spans="1:2" x14ac:dyDescent="0.35">
      <c r="A95" s="8" t="s">
        <v>191</v>
      </c>
      <c r="B95" s="6">
        <v>5</v>
      </c>
    </row>
    <row r="96" spans="1:2" x14ac:dyDescent="0.35">
      <c r="A96" s="8" t="s">
        <v>4108</v>
      </c>
      <c r="B96" s="6">
        <v>1</v>
      </c>
    </row>
    <row r="97" spans="1:2" x14ac:dyDescent="0.35">
      <c r="A97" s="8" t="s">
        <v>2915</v>
      </c>
      <c r="B97" s="6">
        <v>3</v>
      </c>
    </row>
    <row r="98" spans="1:2" x14ac:dyDescent="0.35">
      <c r="A98" s="8" t="s">
        <v>2764</v>
      </c>
      <c r="B98" s="6">
        <v>4</v>
      </c>
    </row>
    <row r="99" spans="1:2" x14ac:dyDescent="0.35">
      <c r="A99" s="8" t="s">
        <v>3092</v>
      </c>
      <c r="B99" s="6">
        <v>21</v>
      </c>
    </row>
    <row r="100" spans="1:2" x14ac:dyDescent="0.35">
      <c r="A100" s="8" t="s">
        <v>1496</v>
      </c>
      <c r="B100" s="6">
        <v>0</v>
      </c>
    </row>
    <row r="101" spans="1:2" x14ac:dyDescent="0.35">
      <c r="A101" s="8" t="s">
        <v>2867</v>
      </c>
      <c r="B101" s="6">
        <v>10</v>
      </c>
    </row>
    <row r="102" spans="1:2" x14ac:dyDescent="0.35">
      <c r="A102" s="8" t="s">
        <v>2945</v>
      </c>
      <c r="B102" s="6">
        <v>0</v>
      </c>
    </row>
    <row r="103" spans="1:2" x14ac:dyDescent="0.35">
      <c r="A103" s="8" t="s">
        <v>4061</v>
      </c>
      <c r="B103" s="6">
        <v>4</v>
      </c>
    </row>
    <row r="104" spans="1:2" x14ac:dyDescent="0.35">
      <c r="A104" s="8" t="s">
        <v>4005</v>
      </c>
      <c r="B104" s="6">
        <v>3</v>
      </c>
    </row>
    <row r="105" spans="1:2" x14ac:dyDescent="0.35">
      <c r="A105" s="8" t="s">
        <v>582</v>
      </c>
      <c r="B105" s="6">
        <v>0</v>
      </c>
    </row>
    <row r="106" spans="1:2" x14ac:dyDescent="0.35">
      <c r="A106" s="8" t="s">
        <v>878</v>
      </c>
      <c r="B106" s="6">
        <v>29</v>
      </c>
    </row>
    <row r="107" spans="1:2" x14ac:dyDescent="0.35">
      <c r="A107" s="8" t="s">
        <v>3979</v>
      </c>
      <c r="B107" s="6">
        <v>46</v>
      </c>
    </row>
    <row r="108" spans="1:2" x14ac:dyDescent="0.35">
      <c r="A108" s="8" t="s">
        <v>1590</v>
      </c>
      <c r="B108" s="6">
        <v>0</v>
      </c>
    </row>
    <row r="109" spans="1:2" x14ac:dyDescent="0.35">
      <c r="A109" s="8" t="s">
        <v>3793</v>
      </c>
      <c r="B109" s="6">
        <v>1</v>
      </c>
    </row>
    <row r="110" spans="1:2" x14ac:dyDescent="0.35">
      <c r="A110" s="8" t="s">
        <v>2765</v>
      </c>
      <c r="B110" s="6">
        <v>0</v>
      </c>
    </row>
    <row r="111" spans="1:2" x14ac:dyDescent="0.35">
      <c r="A111" s="8" t="s">
        <v>3796</v>
      </c>
      <c r="B111" s="6">
        <v>4</v>
      </c>
    </row>
    <row r="112" spans="1:2" x14ac:dyDescent="0.35">
      <c r="A112" s="8" t="s">
        <v>516</v>
      </c>
      <c r="B112" s="6">
        <v>34</v>
      </c>
    </row>
    <row r="113" spans="1:2" x14ac:dyDescent="0.35">
      <c r="A113" s="8" t="s">
        <v>3950</v>
      </c>
      <c r="B113" s="6">
        <v>0</v>
      </c>
    </row>
    <row r="114" spans="1:2" x14ac:dyDescent="0.35">
      <c r="A114" s="8" t="s">
        <v>2749</v>
      </c>
      <c r="B114" s="6">
        <v>2</v>
      </c>
    </row>
    <row r="115" spans="1:2" x14ac:dyDescent="0.35">
      <c r="A115" s="8" t="s">
        <v>955</v>
      </c>
      <c r="B115" s="6">
        <v>73</v>
      </c>
    </row>
    <row r="116" spans="1:2" x14ac:dyDescent="0.35">
      <c r="A116" s="8" t="s">
        <v>1114</v>
      </c>
      <c r="B116" s="6">
        <v>1</v>
      </c>
    </row>
    <row r="117" spans="1:2" x14ac:dyDescent="0.35">
      <c r="A117" s="8" t="s">
        <v>4101</v>
      </c>
      <c r="B117" s="6">
        <v>6</v>
      </c>
    </row>
    <row r="118" spans="1:2" x14ac:dyDescent="0.35">
      <c r="A118" s="8" t="s">
        <v>1128</v>
      </c>
      <c r="B118" s="6">
        <v>23</v>
      </c>
    </row>
    <row r="119" spans="1:2" x14ac:dyDescent="0.35">
      <c r="A119" s="8" t="s">
        <v>184</v>
      </c>
      <c r="B119" s="6">
        <v>0</v>
      </c>
    </row>
    <row r="120" spans="1:2" x14ac:dyDescent="0.35">
      <c r="A120" s="8" t="s">
        <v>893</v>
      </c>
      <c r="B120" s="6">
        <v>17</v>
      </c>
    </row>
    <row r="121" spans="1:2" x14ac:dyDescent="0.35">
      <c r="A121" s="8" t="s">
        <v>1101</v>
      </c>
      <c r="B121" s="6">
        <v>10</v>
      </c>
    </row>
    <row r="122" spans="1:2" x14ac:dyDescent="0.35">
      <c r="A122" s="8" t="s">
        <v>1588</v>
      </c>
      <c r="B122" s="6">
        <v>1</v>
      </c>
    </row>
    <row r="123" spans="1:2" x14ac:dyDescent="0.35">
      <c r="A123" s="8" t="s">
        <v>925</v>
      </c>
      <c r="B123" s="6">
        <v>15</v>
      </c>
    </row>
    <row r="124" spans="1:2" x14ac:dyDescent="0.35">
      <c r="A124" s="8" t="s">
        <v>3916</v>
      </c>
      <c r="B124" s="6">
        <v>3</v>
      </c>
    </row>
    <row r="125" spans="1:2" x14ac:dyDescent="0.35">
      <c r="A125" s="8" t="s">
        <v>507</v>
      </c>
      <c r="B125" s="6">
        <v>1</v>
      </c>
    </row>
    <row r="126" spans="1:2" x14ac:dyDescent="0.35">
      <c r="A126" s="8" t="s">
        <v>4081</v>
      </c>
      <c r="B126" s="6">
        <v>1</v>
      </c>
    </row>
    <row r="127" spans="1:2" x14ac:dyDescent="0.35">
      <c r="A127" s="8" t="s">
        <v>701</v>
      </c>
      <c r="B127" s="6">
        <v>31</v>
      </c>
    </row>
    <row r="128" spans="1:2" x14ac:dyDescent="0.35">
      <c r="A128" s="8" t="s">
        <v>2684</v>
      </c>
      <c r="B128" s="6">
        <v>4</v>
      </c>
    </row>
    <row r="129" spans="1:2" x14ac:dyDescent="0.35">
      <c r="A129" s="8" t="s">
        <v>695</v>
      </c>
      <c r="B129" s="6">
        <v>7</v>
      </c>
    </row>
    <row r="130" spans="1:2" x14ac:dyDescent="0.35">
      <c r="A130" s="8" t="s">
        <v>497</v>
      </c>
      <c r="B130" s="6">
        <v>1</v>
      </c>
    </row>
    <row r="131" spans="1:2" x14ac:dyDescent="0.35">
      <c r="A131" s="8" t="s">
        <v>662</v>
      </c>
      <c r="B131" s="6">
        <v>9</v>
      </c>
    </row>
    <row r="132" spans="1:2" x14ac:dyDescent="0.35">
      <c r="A132" s="8" t="s">
        <v>1880</v>
      </c>
      <c r="B132" s="6">
        <v>2</v>
      </c>
    </row>
    <row r="133" spans="1:2" x14ac:dyDescent="0.35">
      <c r="A133" s="8" t="s">
        <v>3940</v>
      </c>
      <c r="B133" s="6">
        <v>13</v>
      </c>
    </row>
    <row r="134" spans="1:2" x14ac:dyDescent="0.35">
      <c r="A134" s="8" t="s">
        <v>1499</v>
      </c>
      <c r="B134" s="6">
        <v>3</v>
      </c>
    </row>
    <row r="135" spans="1:2" x14ac:dyDescent="0.35">
      <c r="A135" s="8" t="s">
        <v>552</v>
      </c>
      <c r="B135" s="6">
        <v>28</v>
      </c>
    </row>
    <row r="136" spans="1:2" x14ac:dyDescent="0.35">
      <c r="A136" s="8" t="s">
        <v>3632</v>
      </c>
      <c r="B136" s="6">
        <v>18</v>
      </c>
    </row>
    <row r="137" spans="1:2" x14ac:dyDescent="0.35">
      <c r="A137" s="8" t="s">
        <v>2895</v>
      </c>
      <c r="B137" s="6">
        <v>4</v>
      </c>
    </row>
    <row r="138" spans="1:2" x14ac:dyDescent="0.35">
      <c r="A138" s="8" t="s">
        <v>1717</v>
      </c>
      <c r="B138" s="6">
        <v>3</v>
      </c>
    </row>
    <row r="139" spans="1:2" x14ac:dyDescent="0.35">
      <c r="A139" s="8" t="s">
        <v>1778</v>
      </c>
      <c r="B139" s="6">
        <v>10</v>
      </c>
    </row>
    <row r="140" spans="1:2" x14ac:dyDescent="0.35">
      <c r="A140" s="8" t="s">
        <v>3111</v>
      </c>
      <c r="B140" s="6">
        <v>76</v>
      </c>
    </row>
    <row r="141" spans="1:2" x14ac:dyDescent="0.35">
      <c r="A141" s="8" t="s">
        <v>544</v>
      </c>
      <c r="B141" s="6">
        <v>2</v>
      </c>
    </row>
    <row r="142" spans="1:2" x14ac:dyDescent="0.35">
      <c r="A142" s="8" t="s">
        <v>1788</v>
      </c>
      <c r="B142" s="6">
        <v>24</v>
      </c>
    </row>
    <row r="143" spans="1:2" x14ac:dyDescent="0.35">
      <c r="A143" s="8" t="s">
        <v>1443</v>
      </c>
      <c r="B143" s="6">
        <v>0</v>
      </c>
    </row>
    <row r="144" spans="1:2" x14ac:dyDescent="0.35">
      <c r="A144" s="8" t="s">
        <v>4096</v>
      </c>
      <c r="B144" s="6">
        <v>0</v>
      </c>
    </row>
    <row r="145" spans="1:2" x14ac:dyDescent="0.35">
      <c r="A145" s="8" t="s">
        <v>2870</v>
      </c>
      <c r="B145" s="6">
        <v>9</v>
      </c>
    </row>
    <row r="146" spans="1:2" x14ac:dyDescent="0.35">
      <c r="A146" s="8" t="s">
        <v>1807</v>
      </c>
      <c r="B146" s="6">
        <v>8</v>
      </c>
    </row>
    <row r="147" spans="1:2" x14ac:dyDescent="0.35">
      <c r="A147" s="8" t="s">
        <v>4052</v>
      </c>
      <c r="B147" s="6">
        <v>9</v>
      </c>
    </row>
    <row r="148" spans="1:2" x14ac:dyDescent="0.35">
      <c r="A148" s="8" t="s">
        <v>1799</v>
      </c>
      <c r="B148" s="6">
        <v>37</v>
      </c>
    </row>
    <row r="149" spans="1:2" x14ac:dyDescent="0.35">
      <c r="A149" s="8" t="s">
        <v>934</v>
      </c>
      <c r="B149" s="6">
        <v>2</v>
      </c>
    </row>
    <row r="150" spans="1:2" x14ac:dyDescent="0.35">
      <c r="A150" s="8" t="s">
        <v>2916</v>
      </c>
      <c r="B150" s="6">
        <v>7</v>
      </c>
    </row>
    <row r="151" spans="1:2" x14ac:dyDescent="0.35">
      <c r="A151" s="8" t="s">
        <v>1809</v>
      </c>
      <c r="B151" s="6">
        <v>96</v>
      </c>
    </row>
    <row r="152" spans="1:2" x14ac:dyDescent="0.35">
      <c r="A152" s="8" t="s">
        <v>1591</v>
      </c>
      <c r="B152" s="6">
        <v>2</v>
      </c>
    </row>
    <row r="153" spans="1:2" x14ac:dyDescent="0.35">
      <c r="A153" s="8" t="s">
        <v>2752</v>
      </c>
      <c r="B153" s="6">
        <v>14</v>
      </c>
    </row>
    <row r="154" spans="1:2" x14ac:dyDescent="0.35">
      <c r="A154" s="8" t="s">
        <v>2887</v>
      </c>
      <c r="B154" s="6">
        <v>1</v>
      </c>
    </row>
    <row r="155" spans="1:2" x14ac:dyDescent="0.35">
      <c r="A155" s="8" t="s">
        <v>3992</v>
      </c>
      <c r="B155" s="6">
        <v>17</v>
      </c>
    </row>
    <row r="156" spans="1:2" x14ac:dyDescent="0.35">
      <c r="A156" s="8" t="s">
        <v>4093</v>
      </c>
      <c r="B156" s="6">
        <v>0</v>
      </c>
    </row>
    <row r="157" spans="1:2" x14ac:dyDescent="0.35">
      <c r="A157" s="8" t="s">
        <v>973</v>
      </c>
      <c r="B157" s="6">
        <v>45</v>
      </c>
    </row>
    <row r="158" spans="1:2" x14ac:dyDescent="0.35">
      <c r="A158" s="8" t="s">
        <v>499</v>
      </c>
      <c r="B158" s="6">
        <v>22</v>
      </c>
    </row>
    <row r="159" spans="1:2" x14ac:dyDescent="0.35">
      <c r="A159" s="8" t="s">
        <v>166</v>
      </c>
      <c r="B159" s="6">
        <v>7</v>
      </c>
    </row>
    <row r="160" spans="1:2" x14ac:dyDescent="0.35">
      <c r="A160" s="8" t="s">
        <v>4017</v>
      </c>
      <c r="B160" s="6">
        <v>2</v>
      </c>
    </row>
    <row r="161" spans="1:2" x14ac:dyDescent="0.35">
      <c r="A161" s="8" t="s">
        <v>1130</v>
      </c>
      <c r="B161" s="6">
        <v>2</v>
      </c>
    </row>
    <row r="162" spans="1:2" x14ac:dyDescent="0.35">
      <c r="A162" s="8" t="s">
        <v>885</v>
      </c>
      <c r="B162" s="6">
        <v>2</v>
      </c>
    </row>
    <row r="163" spans="1:2" x14ac:dyDescent="0.35">
      <c r="A163" s="8" t="s">
        <v>483</v>
      </c>
      <c r="B163" s="6">
        <v>1</v>
      </c>
    </row>
    <row r="164" spans="1:2" x14ac:dyDescent="0.35">
      <c r="A164" s="8" t="s">
        <v>218</v>
      </c>
      <c r="B164" s="6">
        <v>84</v>
      </c>
    </row>
    <row r="165" spans="1:2" x14ac:dyDescent="0.35">
      <c r="A165" s="8" t="s">
        <v>712</v>
      </c>
      <c r="B165" s="6">
        <v>338</v>
      </c>
    </row>
    <row r="166" spans="1:2" x14ac:dyDescent="0.35">
      <c r="A166" s="8" t="s">
        <v>3902</v>
      </c>
      <c r="B166" s="6">
        <v>7</v>
      </c>
    </row>
    <row r="167" spans="1:2" x14ac:dyDescent="0.35">
      <c r="A167" s="8" t="s">
        <v>1808</v>
      </c>
      <c r="B167" s="6">
        <v>8</v>
      </c>
    </row>
    <row r="168" spans="1:2" x14ac:dyDescent="0.35">
      <c r="A168" s="8" t="s">
        <v>775</v>
      </c>
      <c r="B168" s="6">
        <v>9</v>
      </c>
    </row>
    <row r="169" spans="1:2" x14ac:dyDescent="0.35">
      <c r="A169" s="8" t="s">
        <v>223</v>
      </c>
      <c r="B169" s="6">
        <v>0</v>
      </c>
    </row>
    <row r="170" spans="1:2" x14ac:dyDescent="0.35">
      <c r="A170" s="8" t="s">
        <v>685</v>
      </c>
      <c r="B170" s="6">
        <v>135</v>
      </c>
    </row>
    <row r="171" spans="1:2" x14ac:dyDescent="0.35">
      <c r="A171" s="8" t="s">
        <v>235</v>
      </c>
      <c r="B171" s="6">
        <v>0</v>
      </c>
    </row>
    <row r="172" spans="1:2" x14ac:dyDescent="0.35">
      <c r="A172" s="8" t="s">
        <v>1142</v>
      </c>
      <c r="B172" s="6">
        <v>0</v>
      </c>
    </row>
    <row r="173" spans="1:2" x14ac:dyDescent="0.35">
      <c r="A173" s="8" t="s">
        <v>2161</v>
      </c>
      <c r="B173" s="6">
        <v>16</v>
      </c>
    </row>
    <row r="174" spans="1:2" x14ac:dyDescent="0.35">
      <c r="A174" s="8" t="s">
        <v>2407</v>
      </c>
      <c r="B174" s="6">
        <v>16</v>
      </c>
    </row>
    <row r="175" spans="1:2" x14ac:dyDescent="0.35">
      <c r="A175" s="8" t="s">
        <v>2886</v>
      </c>
      <c r="B175" s="6">
        <v>1</v>
      </c>
    </row>
    <row r="176" spans="1:2" x14ac:dyDescent="0.35">
      <c r="A176" s="8" t="s">
        <v>3192</v>
      </c>
      <c r="B176" s="6">
        <v>8</v>
      </c>
    </row>
    <row r="177" spans="1:2" x14ac:dyDescent="0.35">
      <c r="A177" s="8" t="s">
        <v>2888</v>
      </c>
      <c r="B177" s="6">
        <v>0</v>
      </c>
    </row>
    <row r="178" spans="1:2" x14ac:dyDescent="0.35">
      <c r="A178" s="8" t="s">
        <v>4027</v>
      </c>
      <c r="B178" s="6">
        <v>0</v>
      </c>
    </row>
    <row r="179" spans="1:2" x14ac:dyDescent="0.35">
      <c r="A179" s="8" t="s">
        <v>1982</v>
      </c>
      <c r="B179" s="6">
        <v>12</v>
      </c>
    </row>
    <row r="180" spans="1:2" x14ac:dyDescent="0.35">
      <c r="A180" s="8" t="s">
        <v>4067</v>
      </c>
      <c r="B180" s="6">
        <v>0</v>
      </c>
    </row>
    <row r="181" spans="1:2" x14ac:dyDescent="0.35">
      <c r="A181" s="8" t="s">
        <v>3937</v>
      </c>
      <c r="B181" s="6">
        <v>2</v>
      </c>
    </row>
    <row r="182" spans="1:2" x14ac:dyDescent="0.35">
      <c r="A182" s="8" t="s">
        <v>4077</v>
      </c>
      <c r="B182" s="6">
        <v>12</v>
      </c>
    </row>
    <row r="183" spans="1:2" x14ac:dyDescent="0.35">
      <c r="A183" s="8" t="s">
        <v>953</v>
      </c>
      <c r="B183" s="6">
        <v>196</v>
      </c>
    </row>
    <row r="184" spans="1:2" x14ac:dyDescent="0.35">
      <c r="A184" s="8" t="s">
        <v>3846</v>
      </c>
      <c r="B184" s="6">
        <v>28</v>
      </c>
    </row>
    <row r="185" spans="1:2" x14ac:dyDescent="0.35">
      <c r="A185" s="8" t="s">
        <v>1879</v>
      </c>
      <c r="B185" s="6">
        <v>0</v>
      </c>
    </row>
    <row r="186" spans="1:2" x14ac:dyDescent="0.35">
      <c r="A186" s="8" t="s">
        <v>3786</v>
      </c>
      <c r="B186" s="6">
        <v>4</v>
      </c>
    </row>
    <row r="187" spans="1:2" x14ac:dyDescent="0.35">
      <c r="A187" s="8" t="s">
        <v>2901</v>
      </c>
      <c r="B187" s="6">
        <v>2</v>
      </c>
    </row>
    <row r="188" spans="1:2" x14ac:dyDescent="0.35">
      <c r="A188" s="8" t="s">
        <v>1554</v>
      </c>
      <c r="B188" s="6">
        <v>0</v>
      </c>
    </row>
    <row r="189" spans="1:2" x14ac:dyDescent="0.35">
      <c r="A189" s="8" t="s">
        <v>496</v>
      </c>
      <c r="B189" s="6">
        <v>0</v>
      </c>
    </row>
    <row r="190" spans="1:2" x14ac:dyDescent="0.35">
      <c r="A190" s="8" t="s">
        <v>1000</v>
      </c>
      <c r="B190" s="6">
        <v>40</v>
      </c>
    </row>
    <row r="191" spans="1:2" x14ac:dyDescent="0.35">
      <c r="A191" s="8" t="s">
        <v>2125</v>
      </c>
      <c r="B191" s="6">
        <v>5</v>
      </c>
    </row>
    <row r="192" spans="1:2" x14ac:dyDescent="0.35">
      <c r="A192" s="8" t="s">
        <v>479</v>
      </c>
      <c r="B192" s="6">
        <v>0</v>
      </c>
    </row>
    <row r="193" spans="1:2" x14ac:dyDescent="0.35">
      <c r="A193" s="8" t="s">
        <v>3964</v>
      </c>
      <c r="B193" s="6">
        <v>10</v>
      </c>
    </row>
    <row r="194" spans="1:2" x14ac:dyDescent="0.35">
      <c r="A194" s="8" t="s">
        <v>227</v>
      </c>
      <c r="B194" s="6">
        <v>0</v>
      </c>
    </row>
    <row r="195" spans="1:2" x14ac:dyDescent="0.35">
      <c r="A195" s="8" t="s">
        <v>1107</v>
      </c>
      <c r="B195" s="6">
        <v>7</v>
      </c>
    </row>
    <row r="196" spans="1:2" x14ac:dyDescent="0.35">
      <c r="A196" s="8" t="s">
        <v>444</v>
      </c>
      <c r="B196" s="6">
        <v>2</v>
      </c>
    </row>
    <row r="197" spans="1:2" x14ac:dyDescent="0.35">
      <c r="A197" s="8" t="s">
        <v>1176</v>
      </c>
      <c r="B197" s="6">
        <v>9</v>
      </c>
    </row>
    <row r="198" spans="1:2" x14ac:dyDescent="0.35">
      <c r="A198" s="8" t="s">
        <v>2698</v>
      </c>
      <c r="B198" s="6">
        <v>2</v>
      </c>
    </row>
    <row r="199" spans="1:2" x14ac:dyDescent="0.35">
      <c r="A199" s="8" t="s">
        <v>1148</v>
      </c>
      <c r="B199" s="6">
        <v>0</v>
      </c>
    </row>
    <row r="200" spans="1:2" x14ac:dyDescent="0.35">
      <c r="A200" s="8" t="s">
        <v>1555</v>
      </c>
      <c r="B200" s="6">
        <v>0</v>
      </c>
    </row>
    <row r="201" spans="1:2" x14ac:dyDescent="0.35">
      <c r="A201" s="8" t="s">
        <v>3725</v>
      </c>
      <c r="B201" s="6">
        <v>31</v>
      </c>
    </row>
    <row r="202" spans="1:2" x14ac:dyDescent="0.35">
      <c r="A202" s="8" t="s">
        <v>1119</v>
      </c>
      <c r="B202" s="6">
        <v>3</v>
      </c>
    </row>
    <row r="203" spans="1:2" x14ac:dyDescent="0.35">
      <c r="A203" s="8" t="s">
        <v>1165</v>
      </c>
      <c r="B203" s="6">
        <v>0</v>
      </c>
    </row>
    <row r="204" spans="1:2" x14ac:dyDescent="0.35">
      <c r="A204" s="8" t="s">
        <v>3797</v>
      </c>
      <c r="B204" s="6">
        <v>16</v>
      </c>
    </row>
    <row r="205" spans="1:2" x14ac:dyDescent="0.35">
      <c r="A205" s="8" t="s">
        <v>2126</v>
      </c>
      <c r="B205" s="6">
        <v>27</v>
      </c>
    </row>
    <row r="206" spans="1:2" x14ac:dyDescent="0.35">
      <c r="A206" s="8" t="s">
        <v>2868</v>
      </c>
      <c r="B206" s="6">
        <v>60</v>
      </c>
    </row>
    <row r="207" spans="1:2" x14ac:dyDescent="0.35">
      <c r="A207" s="8" t="s">
        <v>1116</v>
      </c>
      <c r="B207" s="6">
        <v>4</v>
      </c>
    </row>
    <row r="208" spans="1:2" x14ac:dyDescent="0.35">
      <c r="A208" s="8" t="s">
        <v>3358</v>
      </c>
      <c r="B208" s="6">
        <v>7</v>
      </c>
    </row>
    <row r="209" spans="1:2" x14ac:dyDescent="0.35">
      <c r="A209" s="8" t="s">
        <v>2880</v>
      </c>
      <c r="B209" s="6">
        <v>29</v>
      </c>
    </row>
    <row r="210" spans="1:2" x14ac:dyDescent="0.35">
      <c r="A210" s="8" t="s">
        <v>3800</v>
      </c>
      <c r="B210" s="6">
        <v>40</v>
      </c>
    </row>
    <row r="211" spans="1:2" x14ac:dyDescent="0.35">
      <c r="A211" s="8" t="s">
        <v>1793</v>
      </c>
      <c r="B211" s="6">
        <v>139</v>
      </c>
    </row>
    <row r="212" spans="1:2" x14ac:dyDescent="0.35">
      <c r="A212" s="8" t="s">
        <v>968</v>
      </c>
      <c r="B212" s="6">
        <v>81</v>
      </c>
    </row>
    <row r="213" spans="1:2" x14ac:dyDescent="0.35">
      <c r="A213" s="8" t="s">
        <v>1909</v>
      </c>
      <c r="B213" s="6">
        <v>4</v>
      </c>
    </row>
    <row r="214" spans="1:2" x14ac:dyDescent="0.35">
      <c r="A214" s="8" t="s">
        <v>2157</v>
      </c>
      <c r="B214" s="6">
        <v>83</v>
      </c>
    </row>
    <row r="215" spans="1:2" x14ac:dyDescent="0.35">
      <c r="A215" s="8" t="s">
        <v>1789</v>
      </c>
      <c r="B215" s="6">
        <v>4</v>
      </c>
    </row>
    <row r="216" spans="1:2" x14ac:dyDescent="0.35">
      <c r="A216" s="8" t="s">
        <v>959</v>
      </c>
      <c r="B216" s="6">
        <v>17</v>
      </c>
    </row>
    <row r="217" spans="1:2" x14ac:dyDescent="0.35">
      <c r="A217" s="8" t="s">
        <v>1158</v>
      </c>
      <c r="B217" s="6">
        <v>3</v>
      </c>
    </row>
    <row r="218" spans="1:2" x14ac:dyDescent="0.35">
      <c r="A218" s="8" t="s">
        <v>719</v>
      </c>
      <c r="B218" s="6">
        <v>4</v>
      </c>
    </row>
    <row r="219" spans="1:2" x14ac:dyDescent="0.35">
      <c r="A219" s="8" t="s">
        <v>219</v>
      </c>
      <c r="B219" s="6">
        <v>38</v>
      </c>
    </row>
    <row r="220" spans="1:2" x14ac:dyDescent="0.35">
      <c r="A220" s="8" t="s">
        <v>3901</v>
      </c>
      <c r="B220" s="6">
        <v>2</v>
      </c>
    </row>
    <row r="221" spans="1:2" x14ac:dyDescent="0.35">
      <c r="A221" s="8" t="s">
        <v>1483</v>
      </c>
      <c r="B221" s="6">
        <v>1</v>
      </c>
    </row>
    <row r="222" spans="1:2" x14ac:dyDescent="0.35">
      <c r="A222" s="8" t="s">
        <v>2943</v>
      </c>
      <c r="B222" s="6">
        <v>0</v>
      </c>
    </row>
    <row r="223" spans="1:2" x14ac:dyDescent="0.35">
      <c r="A223" s="8" t="s">
        <v>187</v>
      </c>
      <c r="B223" s="6">
        <v>10</v>
      </c>
    </row>
    <row r="224" spans="1:2" x14ac:dyDescent="0.35">
      <c r="A224" s="8" t="s">
        <v>3626</v>
      </c>
      <c r="B224" s="6">
        <v>0</v>
      </c>
    </row>
    <row r="225" spans="1:2" x14ac:dyDescent="0.35">
      <c r="A225" s="8" t="s">
        <v>4078</v>
      </c>
      <c r="B225" s="6">
        <v>2</v>
      </c>
    </row>
    <row r="226" spans="1:2" x14ac:dyDescent="0.35">
      <c r="A226" s="8" t="s">
        <v>1152</v>
      </c>
      <c r="B226" s="6">
        <v>0</v>
      </c>
    </row>
    <row r="227" spans="1:2" x14ac:dyDescent="0.35">
      <c r="A227" s="8" t="s">
        <v>437</v>
      </c>
      <c r="B227" s="6">
        <v>0</v>
      </c>
    </row>
    <row r="228" spans="1:2" x14ac:dyDescent="0.35">
      <c r="A228" s="8" t="s">
        <v>208</v>
      </c>
      <c r="B228" s="6">
        <v>0</v>
      </c>
    </row>
    <row r="229" spans="1:2" x14ac:dyDescent="0.35">
      <c r="A229" s="8" t="s">
        <v>1765</v>
      </c>
      <c r="B229" s="6">
        <v>39</v>
      </c>
    </row>
    <row r="230" spans="1:2" x14ac:dyDescent="0.35">
      <c r="A230" s="8" t="s">
        <v>691</v>
      </c>
      <c r="B230" s="6">
        <v>34</v>
      </c>
    </row>
    <row r="231" spans="1:2" x14ac:dyDescent="0.35">
      <c r="A231" s="8" t="s">
        <v>1806</v>
      </c>
      <c r="B231" s="6">
        <v>122</v>
      </c>
    </row>
    <row r="232" spans="1:2" x14ac:dyDescent="0.35">
      <c r="A232" s="8" t="s">
        <v>1420</v>
      </c>
      <c r="B232" s="6">
        <v>10</v>
      </c>
    </row>
    <row r="233" spans="1:2" x14ac:dyDescent="0.35">
      <c r="A233" s="8" t="s">
        <v>3789</v>
      </c>
      <c r="B233" s="6">
        <v>2</v>
      </c>
    </row>
    <row r="234" spans="1:2" x14ac:dyDescent="0.35">
      <c r="A234" s="8" t="s">
        <v>2760</v>
      </c>
      <c r="B234" s="6">
        <v>0</v>
      </c>
    </row>
    <row r="235" spans="1:2" x14ac:dyDescent="0.35">
      <c r="A235" s="8" t="s">
        <v>2506</v>
      </c>
      <c r="B235" s="6">
        <v>2</v>
      </c>
    </row>
    <row r="236" spans="1:2" x14ac:dyDescent="0.35">
      <c r="A236" s="8" t="s">
        <v>557</v>
      </c>
      <c r="B236" s="6">
        <v>1</v>
      </c>
    </row>
    <row r="237" spans="1:2" x14ac:dyDescent="0.35">
      <c r="A237" s="8" t="s">
        <v>1921</v>
      </c>
      <c r="B237" s="6">
        <v>105</v>
      </c>
    </row>
    <row r="238" spans="1:2" x14ac:dyDescent="0.35">
      <c r="A238" s="8" t="s">
        <v>880</v>
      </c>
      <c r="B238" s="6">
        <v>30</v>
      </c>
    </row>
    <row r="239" spans="1:2" x14ac:dyDescent="0.35">
      <c r="A239" s="8" t="s">
        <v>2900</v>
      </c>
      <c r="B239" s="6">
        <v>7</v>
      </c>
    </row>
    <row r="240" spans="1:2" x14ac:dyDescent="0.35">
      <c r="A240" s="8" t="s">
        <v>2902</v>
      </c>
      <c r="B240" s="6">
        <v>1</v>
      </c>
    </row>
    <row r="241" spans="1:2" x14ac:dyDescent="0.35">
      <c r="A241" s="8" t="s">
        <v>4001</v>
      </c>
      <c r="B241" s="6">
        <v>2</v>
      </c>
    </row>
    <row r="242" spans="1:2" x14ac:dyDescent="0.35">
      <c r="A242" s="8" t="s">
        <v>500</v>
      </c>
      <c r="B242" s="6">
        <v>26</v>
      </c>
    </row>
    <row r="243" spans="1:2" x14ac:dyDescent="0.35">
      <c r="A243" s="8" t="s">
        <v>3935</v>
      </c>
      <c r="B243" s="6">
        <v>5</v>
      </c>
    </row>
    <row r="244" spans="1:2" x14ac:dyDescent="0.35">
      <c r="A244" s="8" t="s">
        <v>3077</v>
      </c>
      <c r="B244" s="6">
        <v>2</v>
      </c>
    </row>
    <row r="245" spans="1:2" x14ac:dyDescent="0.35">
      <c r="A245" s="8" t="s">
        <v>1097</v>
      </c>
      <c r="B245" s="6">
        <v>29</v>
      </c>
    </row>
    <row r="246" spans="1:2" x14ac:dyDescent="0.35">
      <c r="A246" s="8" t="s">
        <v>1919</v>
      </c>
      <c r="B246" s="6">
        <v>9</v>
      </c>
    </row>
    <row r="247" spans="1:2" x14ac:dyDescent="0.35">
      <c r="A247" s="8" t="s">
        <v>591</v>
      </c>
      <c r="B247" s="6">
        <v>9</v>
      </c>
    </row>
    <row r="248" spans="1:2" x14ac:dyDescent="0.35">
      <c r="A248" s="8" t="s">
        <v>2641</v>
      </c>
      <c r="B248" s="6">
        <v>1</v>
      </c>
    </row>
    <row r="249" spans="1:2" x14ac:dyDescent="0.35">
      <c r="A249" s="8" t="s">
        <v>3100</v>
      </c>
      <c r="B249" s="6">
        <v>13</v>
      </c>
    </row>
    <row r="250" spans="1:2" x14ac:dyDescent="0.35">
      <c r="A250" s="8" t="s">
        <v>2674</v>
      </c>
      <c r="B250" s="6">
        <v>171</v>
      </c>
    </row>
    <row r="251" spans="1:2" x14ac:dyDescent="0.35">
      <c r="A251" s="8" t="s">
        <v>432</v>
      </c>
      <c r="B251" s="6">
        <v>8</v>
      </c>
    </row>
    <row r="252" spans="1:2" x14ac:dyDescent="0.35">
      <c r="A252" s="8" t="s">
        <v>3055</v>
      </c>
      <c r="B252" s="6">
        <v>1</v>
      </c>
    </row>
    <row r="253" spans="1:2" x14ac:dyDescent="0.35">
      <c r="A253" s="8" t="s">
        <v>2759</v>
      </c>
      <c r="B253" s="6">
        <v>2</v>
      </c>
    </row>
    <row r="254" spans="1:2" x14ac:dyDescent="0.35">
      <c r="A254" s="8" t="s">
        <v>3904</v>
      </c>
      <c r="B254" s="6">
        <v>4</v>
      </c>
    </row>
    <row r="255" spans="1:2" x14ac:dyDescent="0.35">
      <c r="A255" s="8" t="s">
        <v>551</v>
      </c>
      <c r="B255" s="6">
        <v>4</v>
      </c>
    </row>
    <row r="256" spans="1:2" x14ac:dyDescent="0.35">
      <c r="A256" s="8" t="s">
        <v>3091</v>
      </c>
      <c r="B256" s="6">
        <v>9</v>
      </c>
    </row>
    <row r="257" spans="1:2" x14ac:dyDescent="0.35">
      <c r="A257" s="8" t="s">
        <v>985</v>
      </c>
      <c r="B257" s="6">
        <v>3</v>
      </c>
    </row>
    <row r="258" spans="1:2" x14ac:dyDescent="0.35">
      <c r="A258" s="8" t="s">
        <v>2757</v>
      </c>
      <c r="B258" s="6">
        <v>2</v>
      </c>
    </row>
    <row r="259" spans="1:2" x14ac:dyDescent="0.35">
      <c r="A259" s="8" t="s">
        <v>1871</v>
      </c>
      <c r="B259" s="6">
        <v>11</v>
      </c>
    </row>
    <row r="260" spans="1:2" x14ac:dyDescent="0.35">
      <c r="A260" s="8" t="s">
        <v>2597</v>
      </c>
      <c r="B260" s="6">
        <v>7</v>
      </c>
    </row>
    <row r="261" spans="1:2" x14ac:dyDescent="0.35">
      <c r="A261" s="8" t="s">
        <v>867</v>
      </c>
      <c r="B261" s="6">
        <v>11</v>
      </c>
    </row>
    <row r="262" spans="1:2" x14ac:dyDescent="0.35">
      <c r="A262" s="8" t="s">
        <v>3190</v>
      </c>
      <c r="B262" s="6">
        <v>0</v>
      </c>
    </row>
    <row r="263" spans="1:2" x14ac:dyDescent="0.35">
      <c r="A263" s="8" t="s">
        <v>3942</v>
      </c>
      <c r="B263" s="6">
        <v>1</v>
      </c>
    </row>
    <row r="264" spans="1:2" x14ac:dyDescent="0.35">
      <c r="A264" s="8" t="s">
        <v>2123</v>
      </c>
      <c r="B264" s="6">
        <v>3</v>
      </c>
    </row>
    <row r="265" spans="1:2" x14ac:dyDescent="0.35">
      <c r="A265" s="8" t="s">
        <v>3627</v>
      </c>
      <c r="B265" s="6">
        <v>2</v>
      </c>
    </row>
    <row r="266" spans="1:2" x14ac:dyDescent="0.35">
      <c r="A266" s="8" t="s">
        <v>1903</v>
      </c>
      <c r="B266" s="6">
        <v>3</v>
      </c>
    </row>
    <row r="267" spans="1:2" x14ac:dyDescent="0.35">
      <c r="A267" s="8" t="s">
        <v>986</v>
      </c>
      <c r="B267" s="6">
        <v>23</v>
      </c>
    </row>
    <row r="268" spans="1:2" x14ac:dyDescent="0.35">
      <c r="A268" s="8" t="s">
        <v>2503</v>
      </c>
      <c r="B268" s="6">
        <v>0</v>
      </c>
    </row>
    <row r="269" spans="1:2" x14ac:dyDescent="0.35">
      <c r="A269" s="8" t="s">
        <v>3790</v>
      </c>
      <c r="B269" s="6">
        <v>24</v>
      </c>
    </row>
    <row r="270" spans="1:2" x14ac:dyDescent="0.35">
      <c r="A270" s="8" t="s">
        <v>4082</v>
      </c>
      <c r="B270" s="6">
        <v>5</v>
      </c>
    </row>
    <row r="271" spans="1:2" x14ac:dyDescent="0.35">
      <c r="A271" s="8" t="s">
        <v>3923</v>
      </c>
      <c r="B271" s="6">
        <v>1</v>
      </c>
    </row>
    <row r="272" spans="1:2" x14ac:dyDescent="0.35">
      <c r="A272" s="8" t="s">
        <v>1870</v>
      </c>
      <c r="B272" s="6">
        <v>0</v>
      </c>
    </row>
    <row r="273" spans="1:2" x14ac:dyDescent="0.35">
      <c r="A273" s="8" t="s">
        <v>423</v>
      </c>
      <c r="B273" s="6">
        <v>12</v>
      </c>
    </row>
    <row r="274" spans="1:2" x14ac:dyDescent="0.35">
      <c r="A274" s="8" t="s">
        <v>2897</v>
      </c>
      <c r="B274" s="6">
        <v>3</v>
      </c>
    </row>
    <row r="275" spans="1:2" x14ac:dyDescent="0.35">
      <c r="A275" s="8" t="s">
        <v>939</v>
      </c>
      <c r="B275" s="6">
        <v>1</v>
      </c>
    </row>
    <row r="276" spans="1:2" x14ac:dyDescent="0.35">
      <c r="A276" s="8" t="s">
        <v>3956</v>
      </c>
      <c r="B276" s="6">
        <v>12</v>
      </c>
    </row>
    <row r="277" spans="1:2" x14ac:dyDescent="0.35">
      <c r="A277" s="8" t="s">
        <v>1549</v>
      </c>
      <c r="B277" s="6">
        <v>1</v>
      </c>
    </row>
    <row r="278" spans="1:2" x14ac:dyDescent="0.35">
      <c r="A278" s="8" t="s">
        <v>1912</v>
      </c>
      <c r="B278" s="6">
        <v>1</v>
      </c>
    </row>
    <row r="279" spans="1:2" x14ac:dyDescent="0.35">
      <c r="A279" s="8" t="s">
        <v>3925</v>
      </c>
      <c r="B279" s="6">
        <v>7</v>
      </c>
    </row>
    <row r="280" spans="1:2" x14ac:dyDescent="0.35">
      <c r="A280" s="8" t="s">
        <v>220</v>
      </c>
      <c r="B280" s="6">
        <v>1</v>
      </c>
    </row>
    <row r="281" spans="1:2" x14ac:dyDescent="0.35">
      <c r="A281" s="8" t="s">
        <v>562</v>
      </c>
      <c r="B281" s="6">
        <v>2</v>
      </c>
    </row>
    <row r="282" spans="1:2" x14ac:dyDescent="0.35">
      <c r="A282" s="8" t="s">
        <v>1151</v>
      </c>
      <c r="B282" s="6">
        <v>6</v>
      </c>
    </row>
    <row r="283" spans="1:2" x14ac:dyDescent="0.35">
      <c r="A283" s="8" t="s">
        <v>3205</v>
      </c>
      <c r="B283" s="6">
        <v>12</v>
      </c>
    </row>
    <row r="284" spans="1:2" x14ac:dyDescent="0.35">
      <c r="A284" s="8" t="s">
        <v>2755</v>
      </c>
      <c r="B284" s="6">
        <v>15</v>
      </c>
    </row>
    <row r="285" spans="1:2" x14ac:dyDescent="0.35">
      <c r="A285" s="8" t="s">
        <v>2693</v>
      </c>
      <c r="B285" s="6">
        <v>3</v>
      </c>
    </row>
    <row r="286" spans="1:2" x14ac:dyDescent="0.35">
      <c r="A286" s="8" t="s">
        <v>1878</v>
      </c>
      <c r="B286" s="6">
        <v>0</v>
      </c>
    </row>
    <row r="287" spans="1:2" x14ac:dyDescent="0.35">
      <c r="A287" s="8" t="s">
        <v>670</v>
      </c>
      <c r="B287" s="6">
        <v>28</v>
      </c>
    </row>
    <row r="288" spans="1:2" x14ac:dyDescent="0.35">
      <c r="A288" s="8" t="s">
        <v>1733</v>
      </c>
      <c r="B288" s="6">
        <v>0</v>
      </c>
    </row>
    <row r="289" spans="1:2" x14ac:dyDescent="0.35">
      <c r="A289" s="8" t="s">
        <v>3202</v>
      </c>
      <c r="B289" s="6">
        <v>25</v>
      </c>
    </row>
    <row r="290" spans="1:2" x14ac:dyDescent="0.35">
      <c r="A290" s="8" t="s">
        <v>543</v>
      </c>
      <c r="B290" s="6">
        <v>1</v>
      </c>
    </row>
    <row r="291" spans="1:2" x14ac:dyDescent="0.35">
      <c r="A291" s="8" t="s">
        <v>1918</v>
      </c>
      <c r="B291" s="6">
        <v>70</v>
      </c>
    </row>
    <row r="292" spans="1:2" x14ac:dyDescent="0.35">
      <c r="A292" s="8" t="s">
        <v>2866</v>
      </c>
      <c r="B292" s="6">
        <v>2</v>
      </c>
    </row>
    <row r="293" spans="1:2" x14ac:dyDescent="0.35">
      <c r="A293" s="8" t="s">
        <v>4040</v>
      </c>
      <c r="B293" s="6">
        <v>4</v>
      </c>
    </row>
    <row r="294" spans="1:2" x14ac:dyDescent="0.35">
      <c r="A294" s="8" t="s">
        <v>977</v>
      </c>
      <c r="B294" s="6">
        <v>18</v>
      </c>
    </row>
    <row r="295" spans="1:2" x14ac:dyDescent="0.35">
      <c r="A295" s="8" t="s">
        <v>4073</v>
      </c>
      <c r="B295" s="6">
        <v>6</v>
      </c>
    </row>
    <row r="296" spans="1:2" x14ac:dyDescent="0.35">
      <c r="A296" s="8" t="s">
        <v>489</v>
      </c>
      <c r="B296" s="6">
        <v>0</v>
      </c>
    </row>
    <row r="297" spans="1:2" x14ac:dyDescent="0.35">
      <c r="A297" s="8" t="s">
        <v>3951</v>
      </c>
      <c r="B297" s="6">
        <v>0</v>
      </c>
    </row>
    <row r="298" spans="1:2" x14ac:dyDescent="0.35">
      <c r="A298" s="8" t="s">
        <v>1596</v>
      </c>
      <c r="B298" s="6">
        <v>7</v>
      </c>
    </row>
    <row r="299" spans="1:2" x14ac:dyDescent="0.35">
      <c r="A299" s="8" t="s">
        <v>1820</v>
      </c>
      <c r="B299" s="6">
        <v>4</v>
      </c>
    </row>
    <row r="300" spans="1:2" x14ac:dyDescent="0.35">
      <c r="A300" s="8" t="s">
        <v>1876</v>
      </c>
      <c r="B300" s="6">
        <v>3</v>
      </c>
    </row>
    <row r="301" spans="1:2" x14ac:dyDescent="0.35">
      <c r="A301" s="8" t="s">
        <v>508</v>
      </c>
      <c r="B301" s="6">
        <v>10</v>
      </c>
    </row>
    <row r="302" spans="1:2" x14ac:dyDescent="0.35">
      <c r="A302" s="8" t="s">
        <v>1556</v>
      </c>
      <c r="B302" s="6">
        <v>0</v>
      </c>
    </row>
    <row r="303" spans="1:2" x14ac:dyDescent="0.35">
      <c r="A303" s="8" t="s">
        <v>199</v>
      </c>
      <c r="B303" s="6">
        <v>8</v>
      </c>
    </row>
    <row r="304" spans="1:2" x14ac:dyDescent="0.35">
      <c r="A304" s="8" t="s">
        <v>2877</v>
      </c>
      <c r="B304" s="6">
        <v>6</v>
      </c>
    </row>
    <row r="305" spans="1:2" x14ac:dyDescent="0.35">
      <c r="A305" s="8" t="s">
        <v>2847</v>
      </c>
      <c r="B305" s="6">
        <v>0</v>
      </c>
    </row>
    <row r="306" spans="1:2" x14ac:dyDescent="0.35">
      <c r="A306" s="8" t="s">
        <v>1802</v>
      </c>
      <c r="B306" s="6">
        <v>37</v>
      </c>
    </row>
    <row r="307" spans="1:2" x14ac:dyDescent="0.35">
      <c r="A307" s="8" t="s">
        <v>3926</v>
      </c>
      <c r="B307" s="6">
        <v>14</v>
      </c>
    </row>
    <row r="308" spans="1:2" x14ac:dyDescent="0.35">
      <c r="A308" s="8" t="s">
        <v>4084</v>
      </c>
      <c r="B308" s="6">
        <v>3</v>
      </c>
    </row>
    <row r="309" spans="1:2" x14ac:dyDescent="0.35">
      <c r="A309" s="8" t="s">
        <v>162</v>
      </c>
      <c r="B309" s="6">
        <v>0</v>
      </c>
    </row>
    <row r="310" spans="1:2" x14ac:dyDescent="0.35">
      <c r="A310" s="8" t="s">
        <v>441</v>
      </c>
      <c r="B310" s="6">
        <v>1</v>
      </c>
    </row>
    <row r="311" spans="1:2" x14ac:dyDescent="0.35">
      <c r="A311" s="8" t="s">
        <v>1144</v>
      </c>
      <c r="B311" s="6">
        <v>8</v>
      </c>
    </row>
    <row r="312" spans="1:2" x14ac:dyDescent="0.35">
      <c r="A312" s="8" t="s">
        <v>2909</v>
      </c>
      <c r="B312" s="6">
        <v>1</v>
      </c>
    </row>
    <row r="313" spans="1:2" x14ac:dyDescent="0.35">
      <c r="A313" s="8" t="s">
        <v>2691</v>
      </c>
      <c r="B313" s="6">
        <v>2</v>
      </c>
    </row>
    <row r="314" spans="1:2" x14ac:dyDescent="0.35">
      <c r="A314" s="8" t="s">
        <v>718</v>
      </c>
      <c r="B314" s="6">
        <v>4</v>
      </c>
    </row>
    <row r="315" spans="1:2" x14ac:dyDescent="0.35">
      <c r="A315" s="8" t="s">
        <v>3116</v>
      </c>
      <c r="B315" s="6">
        <v>10</v>
      </c>
    </row>
    <row r="316" spans="1:2" x14ac:dyDescent="0.35">
      <c r="A316" s="8" t="s">
        <v>927</v>
      </c>
      <c r="B316" s="6">
        <v>0</v>
      </c>
    </row>
    <row r="317" spans="1:2" x14ac:dyDescent="0.35">
      <c r="A317" s="8" t="s">
        <v>3744</v>
      </c>
      <c r="B317" s="6">
        <v>1</v>
      </c>
    </row>
    <row r="318" spans="1:2" x14ac:dyDescent="0.35">
      <c r="A318" s="8" t="s">
        <v>580</v>
      </c>
      <c r="B318" s="6">
        <v>5</v>
      </c>
    </row>
    <row r="319" spans="1:2" x14ac:dyDescent="0.35">
      <c r="A319" s="8" t="s">
        <v>1486</v>
      </c>
      <c r="B319" s="6">
        <v>3</v>
      </c>
    </row>
    <row r="320" spans="1:2" x14ac:dyDescent="0.35">
      <c r="A320" s="8" t="s">
        <v>3117</v>
      </c>
      <c r="B320" s="6">
        <v>1</v>
      </c>
    </row>
    <row r="321" spans="1:2" x14ac:dyDescent="0.35">
      <c r="A321" s="8" t="s">
        <v>3104</v>
      </c>
      <c r="B321" s="6">
        <v>5</v>
      </c>
    </row>
    <row r="322" spans="1:2" x14ac:dyDescent="0.35">
      <c r="A322" s="8" t="s">
        <v>2583</v>
      </c>
      <c r="B322" s="6">
        <v>5</v>
      </c>
    </row>
    <row r="323" spans="1:2" x14ac:dyDescent="0.35">
      <c r="A323" s="8" t="s">
        <v>2946</v>
      </c>
      <c r="B323" s="6">
        <v>2</v>
      </c>
    </row>
    <row r="324" spans="1:2" x14ac:dyDescent="0.35">
      <c r="A324" s="8" t="s">
        <v>3107</v>
      </c>
      <c r="B324" s="6">
        <v>29</v>
      </c>
    </row>
    <row r="325" spans="1:2" x14ac:dyDescent="0.35">
      <c r="A325" s="8" t="s">
        <v>3072</v>
      </c>
      <c r="B325" s="6">
        <v>2</v>
      </c>
    </row>
    <row r="326" spans="1:2" x14ac:dyDescent="0.35">
      <c r="A326" s="8" t="s">
        <v>3083</v>
      </c>
      <c r="B326" s="6">
        <v>3</v>
      </c>
    </row>
    <row r="327" spans="1:2" x14ac:dyDescent="0.35">
      <c r="A327" s="8" t="s">
        <v>946</v>
      </c>
      <c r="B327" s="6">
        <v>16</v>
      </c>
    </row>
    <row r="328" spans="1:2" x14ac:dyDescent="0.35">
      <c r="A328" s="8" t="s">
        <v>666</v>
      </c>
      <c r="B328" s="6">
        <v>12</v>
      </c>
    </row>
    <row r="329" spans="1:2" x14ac:dyDescent="0.35">
      <c r="A329" s="8" t="s">
        <v>2584</v>
      </c>
      <c r="B329" s="6">
        <v>0</v>
      </c>
    </row>
    <row r="330" spans="1:2" x14ac:dyDescent="0.35">
      <c r="A330" s="8" t="s">
        <v>2502</v>
      </c>
      <c r="B330" s="6">
        <v>5</v>
      </c>
    </row>
    <row r="331" spans="1:2" x14ac:dyDescent="0.35">
      <c r="A331" s="8" t="s">
        <v>2403</v>
      </c>
      <c r="B331" s="6">
        <v>1</v>
      </c>
    </row>
    <row r="332" spans="1:2" x14ac:dyDescent="0.35">
      <c r="A332" s="8" t="s">
        <v>1166</v>
      </c>
      <c r="B332" s="6">
        <v>25</v>
      </c>
    </row>
    <row r="333" spans="1:2" x14ac:dyDescent="0.35">
      <c r="A333" s="8" t="s">
        <v>2438</v>
      </c>
      <c r="B333" s="6">
        <v>0</v>
      </c>
    </row>
    <row r="334" spans="1:2" x14ac:dyDescent="0.35">
      <c r="A334" s="8" t="s">
        <v>1087</v>
      </c>
      <c r="B334" s="6">
        <v>2</v>
      </c>
    </row>
    <row r="335" spans="1:2" x14ac:dyDescent="0.35">
      <c r="A335" s="8" t="s">
        <v>1906</v>
      </c>
      <c r="B335" s="6">
        <v>4</v>
      </c>
    </row>
    <row r="336" spans="1:2" x14ac:dyDescent="0.35">
      <c r="A336" s="8" t="s">
        <v>1498</v>
      </c>
      <c r="B336" s="6">
        <v>1</v>
      </c>
    </row>
    <row r="337" spans="1:2" x14ac:dyDescent="0.35">
      <c r="A337" s="8" t="s">
        <v>884</v>
      </c>
      <c r="B337" s="6">
        <v>24</v>
      </c>
    </row>
    <row r="338" spans="1:2" x14ac:dyDescent="0.35">
      <c r="A338" s="8" t="s">
        <v>2137</v>
      </c>
      <c r="B338" s="6">
        <v>4</v>
      </c>
    </row>
    <row r="339" spans="1:2" x14ac:dyDescent="0.35">
      <c r="A339" s="8" t="s">
        <v>461</v>
      </c>
      <c r="B339" s="6">
        <v>2</v>
      </c>
    </row>
    <row r="340" spans="1:2" x14ac:dyDescent="0.35">
      <c r="A340" s="8" t="s">
        <v>3737</v>
      </c>
      <c r="B340" s="6">
        <v>14</v>
      </c>
    </row>
    <row r="341" spans="1:2" x14ac:dyDescent="0.35">
      <c r="A341" s="8" t="s">
        <v>1415</v>
      </c>
      <c r="B341" s="6">
        <v>1</v>
      </c>
    </row>
    <row r="342" spans="1:2" x14ac:dyDescent="0.35">
      <c r="A342" s="8" t="s">
        <v>4102</v>
      </c>
      <c r="B342" s="6">
        <v>33</v>
      </c>
    </row>
    <row r="343" spans="1:2" x14ac:dyDescent="0.35">
      <c r="A343" s="8" t="s">
        <v>996</v>
      </c>
      <c r="B343" s="6">
        <v>9</v>
      </c>
    </row>
    <row r="344" spans="1:2" x14ac:dyDescent="0.35">
      <c r="A344" s="8" t="s">
        <v>3898</v>
      </c>
      <c r="B344" s="6">
        <v>1</v>
      </c>
    </row>
    <row r="345" spans="1:2" x14ac:dyDescent="0.35">
      <c r="A345" s="8" t="s">
        <v>459</v>
      </c>
      <c r="B345" s="6">
        <v>49</v>
      </c>
    </row>
    <row r="346" spans="1:2" x14ac:dyDescent="0.35">
      <c r="A346" s="8" t="s">
        <v>2160</v>
      </c>
      <c r="B346" s="6">
        <v>2</v>
      </c>
    </row>
    <row r="347" spans="1:2" x14ac:dyDescent="0.35">
      <c r="A347" s="8" t="s">
        <v>683</v>
      </c>
      <c r="B347" s="6">
        <v>4</v>
      </c>
    </row>
    <row r="348" spans="1:2" x14ac:dyDescent="0.35">
      <c r="A348" s="8" t="s">
        <v>3191</v>
      </c>
      <c r="B348" s="6">
        <v>4</v>
      </c>
    </row>
    <row r="349" spans="1:2" x14ac:dyDescent="0.35">
      <c r="A349" s="8" t="s">
        <v>4079</v>
      </c>
      <c r="B349" s="6">
        <v>6</v>
      </c>
    </row>
    <row r="350" spans="1:2" x14ac:dyDescent="0.35">
      <c r="A350" s="8" t="s">
        <v>4035</v>
      </c>
      <c r="B350" s="6">
        <v>5</v>
      </c>
    </row>
    <row r="351" spans="1:2" x14ac:dyDescent="0.35">
      <c r="A351" s="8" t="s">
        <v>2155</v>
      </c>
      <c r="B351" s="6">
        <v>2</v>
      </c>
    </row>
    <row r="352" spans="1:2" x14ac:dyDescent="0.35">
      <c r="A352" s="8" t="s">
        <v>892</v>
      </c>
      <c r="B352" s="6">
        <v>9</v>
      </c>
    </row>
    <row r="353" spans="1:2" x14ac:dyDescent="0.35">
      <c r="A353" s="8" t="s">
        <v>196</v>
      </c>
      <c r="B353" s="6">
        <v>3</v>
      </c>
    </row>
    <row r="354" spans="1:2" x14ac:dyDescent="0.35">
      <c r="A354" s="8" t="s">
        <v>3088</v>
      </c>
      <c r="B354" s="6">
        <v>3</v>
      </c>
    </row>
    <row r="355" spans="1:2" x14ac:dyDescent="0.35">
      <c r="A355" s="8" t="s">
        <v>542</v>
      </c>
      <c r="B355" s="6">
        <v>1</v>
      </c>
    </row>
    <row r="356" spans="1:2" x14ac:dyDescent="0.35">
      <c r="A356" s="8" t="s">
        <v>427</v>
      </c>
      <c r="B356" s="6">
        <v>8</v>
      </c>
    </row>
    <row r="357" spans="1:2" x14ac:dyDescent="0.35">
      <c r="A357" s="8" t="s">
        <v>2905</v>
      </c>
      <c r="B357" s="6">
        <v>17</v>
      </c>
    </row>
    <row r="358" spans="1:2" x14ac:dyDescent="0.35">
      <c r="A358" s="8" t="s">
        <v>1725</v>
      </c>
      <c r="B358" s="6">
        <v>4</v>
      </c>
    </row>
    <row r="359" spans="1:2" x14ac:dyDescent="0.35">
      <c r="A359" s="8" t="s">
        <v>1427</v>
      </c>
      <c r="B359" s="6">
        <v>0</v>
      </c>
    </row>
    <row r="360" spans="1:2" x14ac:dyDescent="0.35">
      <c r="A360" s="8" t="s">
        <v>1066</v>
      </c>
      <c r="B360" s="6">
        <v>5</v>
      </c>
    </row>
    <row r="361" spans="1:2" x14ac:dyDescent="0.35">
      <c r="A361" s="8" t="s">
        <v>597</v>
      </c>
      <c r="B361" s="6">
        <v>2</v>
      </c>
    </row>
    <row r="362" spans="1:2" x14ac:dyDescent="0.35">
      <c r="A362" s="8" t="s">
        <v>1418</v>
      </c>
      <c r="B362" s="6">
        <v>2</v>
      </c>
    </row>
    <row r="363" spans="1:2" x14ac:dyDescent="0.35">
      <c r="A363" s="8" t="s">
        <v>766</v>
      </c>
      <c r="B363" s="6">
        <v>44</v>
      </c>
    </row>
    <row r="364" spans="1:2" x14ac:dyDescent="0.35">
      <c r="A364" s="8" t="s">
        <v>1125</v>
      </c>
      <c r="B364" s="6">
        <v>7</v>
      </c>
    </row>
    <row r="365" spans="1:2" x14ac:dyDescent="0.35">
      <c r="A365" s="8" t="s">
        <v>447</v>
      </c>
      <c r="B365" s="6">
        <v>16</v>
      </c>
    </row>
    <row r="366" spans="1:2" x14ac:dyDescent="0.35">
      <c r="A366" s="8" t="s">
        <v>1792</v>
      </c>
      <c r="B366" s="6">
        <v>4</v>
      </c>
    </row>
    <row r="367" spans="1:2" x14ac:dyDescent="0.35">
      <c r="A367" s="8" t="s">
        <v>445</v>
      </c>
      <c r="B367" s="6">
        <v>1</v>
      </c>
    </row>
    <row r="368" spans="1:2" x14ac:dyDescent="0.35">
      <c r="A368" s="8" t="s">
        <v>4062</v>
      </c>
      <c r="B368" s="6">
        <v>1</v>
      </c>
    </row>
    <row r="369" spans="1:2" x14ac:dyDescent="0.35">
      <c r="A369" s="8" t="s">
        <v>2679</v>
      </c>
      <c r="B369" s="6">
        <v>3</v>
      </c>
    </row>
    <row r="370" spans="1:2" x14ac:dyDescent="0.35">
      <c r="A370" s="8" t="s">
        <v>1072</v>
      </c>
      <c r="B370" s="6">
        <v>0</v>
      </c>
    </row>
    <row r="371" spans="1:2" x14ac:dyDescent="0.35">
      <c r="A371" s="8" t="s">
        <v>2127</v>
      </c>
      <c r="B371" s="6">
        <v>2</v>
      </c>
    </row>
    <row r="372" spans="1:2" x14ac:dyDescent="0.35">
      <c r="A372" s="8" t="s">
        <v>772</v>
      </c>
      <c r="B372" s="6">
        <v>1</v>
      </c>
    </row>
    <row r="373" spans="1:2" x14ac:dyDescent="0.35">
      <c r="A373" s="8" t="s">
        <v>762</v>
      </c>
      <c r="B373" s="6">
        <v>6</v>
      </c>
    </row>
    <row r="374" spans="1:2" x14ac:dyDescent="0.35">
      <c r="A374" s="8" t="s">
        <v>2697</v>
      </c>
      <c r="B374" s="6">
        <v>52</v>
      </c>
    </row>
    <row r="375" spans="1:2" x14ac:dyDescent="0.35">
      <c r="A375" s="8" t="s">
        <v>3740</v>
      </c>
      <c r="B375" s="6">
        <v>0</v>
      </c>
    </row>
    <row r="376" spans="1:2" x14ac:dyDescent="0.35">
      <c r="A376" s="8" t="s">
        <v>561</v>
      </c>
      <c r="B376" s="6">
        <v>3</v>
      </c>
    </row>
    <row r="377" spans="1:2" x14ac:dyDescent="0.35">
      <c r="A377" s="8" t="s">
        <v>1482</v>
      </c>
      <c r="B377" s="6">
        <v>6</v>
      </c>
    </row>
    <row r="378" spans="1:2" x14ac:dyDescent="0.35">
      <c r="A378" s="8" t="s">
        <v>682</v>
      </c>
      <c r="B378" s="6">
        <v>1</v>
      </c>
    </row>
    <row r="379" spans="1:2" x14ac:dyDescent="0.35">
      <c r="A379" s="8" t="s">
        <v>3943</v>
      </c>
      <c r="B379" s="6">
        <v>5</v>
      </c>
    </row>
    <row r="380" spans="1:2" x14ac:dyDescent="0.35">
      <c r="A380" s="8" t="s">
        <v>1599</v>
      </c>
      <c r="B380" s="6">
        <v>1</v>
      </c>
    </row>
    <row r="381" spans="1:2" x14ac:dyDescent="0.35">
      <c r="A381" s="8" t="s">
        <v>451</v>
      </c>
      <c r="B381" s="6">
        <v>7</v>
      </c>
    </row>
    <row r="382" spans="1:2" x14ac:dyDescent="0.35">
      <c r="A382" s="8" t="s">
        <v>470</v>
      </c>
      <c r="B382" s="6">
        <v>0</v>
      </c>
    </row>
    <row r="383" spans="1:2" x14ac:dyDescent="0.35">
      <c r="A383" s="8" t="s">
        <v>707</v>
      </c>
      <c r="B383" s="6">
        <v>0</v>
      </c>
    </row>
    <row r="384" spans="1:2" x14ac:dyDescent="0.35">
      <c r="A384" s="8" t="s">
        <v>1124</v>
      </c>
      <c r="B384" s="6">
        <v>3</v>
      </c>
    </row>
    <row r="385" spans="1:2" x14ac:dyDescent="0.35">
      <c r="A385" s="8" t="s">
        <v>425</v>
      </c>
      <c r="B385" s="6">
        <v>5</v>
      </c>
    </row>
    <row r="386" spans="1:2" x14ac:dyDescent="0.35">
      <c r="A386" s="8" t="s">
        <v>2582</v>
      </c>
      <c r="B386" s="6">
        <v>1</v>
      </c>
    </row>
    <row r="387" spans="1:2" x14ac:dyDescent="0.35">
      <c r="A387" s="8" t="s">
        <v>958</v>
      </c>
      <c r="B387" s="6">
        <v>7</v>
      </c>
    </row>
    <row r="388" spans="1:2" x14ac:dyDescent="0.35">
      <c r="A388" s="8" t="s">
        <v>1777</v>
      </c>
      <c r="B388" s="6">
        <v>4</v>
      </c>
    </row>
    <row r="389" spans="1:2" x14ac:dyDescent="0.35">
      <c r="A389" s="8" t="s">
        <v>667</v>
      </c>
      <c r="B389" s="6">
        <v>4</v>
      </c>
    </row>
    <row r="390" spans="1:2" x14ac:dyDescent="0.35">
      <c r="A390" s="8" t="s">
        <v>2510</v>
      </c>
      <c r="B390" s="6">
        <v>2</v>
      </c>
    </row>
    <row r="391" spans="1:2" x14ac:dyDescent="0.35">
      <c r="A391" s="8" t="s">
        <v>3792</v>
      </c>
      <c r="B391" s="6">
        <v>2</v>
      </c>
    </row>
    <row r="392" spans="1:2" x14ac:dyDescent="0.35">
      <c r="A392" s="8" t="s">
        <v>2753</v>
      </c>
      <c r="B392" s="6">
        <v>8</v>
      </c>
    </row>
    <row r="393" spans="1:2" x14ac:dyDescent="0.35">
      <c r="A393" s="8" t="s">
        <v>566</v>
      </c>
      <c r="B393" s="6">
        <v>0</v>
      </c>
    </row>
    <row r="394" spans="1:2" x14ac:dyDescent="0.35">
      <c r="A394" s="8" t="s">
        <v>2853</v>
      </c>
      <c r="B394" s="6">
        <v>0</v>
      </c>
    </row>
    <row r="395" spans="1:2" x14ac:dyDescent="0.35">
      <c r="A395" s="8" t="s">
        <v>1180</v>
      </c>
      <c r="B395" s="6">
        <v>5</v>
      </c>
    </row>
    <row r="396" spans="1:2" x14ac:dyDescent="0.35">
      <c r="A396" s="8" t="s">
        <v>2592</v>
      </c>
      <c r="B396" s="6">
        <v>1</v>
      </c>
    </row>
    <row r="397" spans="1:2" x14ac:dyDescent="0.35">
      <c r="A397" s="8" t="s">
        <v>704</v>
      </c>
      <c r="B397" s="6">
        <v>7</v>
      </c>
    </row>
    <row r="398" spans="1:2" x14ac:dyDescent="0.35">
      <c r="A398" s="8" t="s">
        <v>180</v>
      </c>
      <c r="B398" s="6">
        <v>0</v>
      </c>
    </row>
    <row r="399" spans="1:2" x14ac:dyDescent="0.35">
      <c r="A399" s="8" t="s">
        <v>3729</v>
      </c>
      <c r="B399" s="6">
        <v>4</v>
      </c>
    </row>
    <row r="400" spans="1:2" x14ac:dyDescent="0.35">
      <c r="A400" s="8" t="s">
        <v>2917</v>
      </c>
      <c r="B400" s="6">
        <v>9</v>
      </c>
    </row>
    <row r="401" spans="1:2" x14ac:dyDescent="0.35">
      <c r="A401" s="8" t="s">
        <v>987</v>
      </c>
      <c r="B401" s="6">
        <v>23</v>
      </c>
    </row>
    <row r="402" spans="1:2" x14ac:dyDescent="0.35">
      <c r="A402" s="8" t="s">
        <v>3195</v>
      </c>
      <c r="B402" s="6">
        <v>39</v>
      </c>
    </row>
    <row r="403" spans="1:2" x14ac:dyDescent="0.35">
      <c r="A403" s="8" t="s">
        <v>1168</v>
      </c>
      <c r="B403" s="6">
        <v>16</v>
      </c>
    </row>
    <row r="404" spans="1:2" x14ac:dyDescent="0.35">
      <c r="A404" s="8" t="s">
        <v>587</v>
      </c>
      <c r="B404" s="6">
        <v>4</v>
      </c>
    </row>
    <row r="405" spans="1:2" x14ac:dyDescent="0.35">
      <c r="A405" s="8" t="s">
        <v>2599</v>
      </c>
      <c r="B405" s="6">
        <v>5</v>
      </c>
    </row>
    <row r="406" spans="1:2" x14ac:dyDescent="0.35">
      <c r="A406" s="8" t="s">
        <v>3933</v>
      </c>
      <c r="B406" s="6">
        <v>0</v>
      </c>
    </row>
    <row r="407" spans="1:2" x14ac:dyDescent="0.35">
      <c r="A407" s="8" t="s">
        <v>1422</v>
      </c>
      <c r="B407" s="6">
        <v>2</v>
      </c>
    </row>
    <row r="408" spans="1:2" x14ac:dyDescent="0.35">
      <c r="A408" s="8" t="s">
        <v>3939</v>
      </c>
      <c r="B408" s="6">
        <v>0</v>
      </c>
    </row>
    <row r="409" spans="1:2" x14ac:dyDescent="0.35">
      <c r="A409" s="8" t="s">
        <v>2863</v>
      </c>
      <c r="B409" s="6">
        <v>1</v>
      </c>
    </row>
    <row r="410" spans="1:2" x14ac:dyDescent="0.35">
      <c r="A410" s="8" t="s">
        <v>482</v>
      </c>
      <c r="B410" s="6">
        <v>21</v>
      </c>
    </row>
    <row r="411" spans="1:2" x14ac:dyDescent="0.35">
      <c r="A411" s="8" t="s">
        <v>3203</v>
      </c>
      <c r="B411" s="6">
        <v>6</v>
      </c>
    </row>
    <row r="412" spans="1:2" x14ac:dyDescent="0.35">
      <c r="A412" s="8" t="s">
        <v>1431</v>
      </c>
      <c r="B412" s="6">
        <v>5</v>
      </c>
    </row>
    <row r="413" spans="1:2" x14ac:dyDescent="0.35">
      <c r="A413" s="8" t="s">
        <v>1988</v>
      </c>
      <c r="B413" s="6">
        <v>28</v>
      </c>
    </row>
    <row r="414" spans="1:2" x14ac:dyDescent="0.35">
      <c r="A414" s="8" t="s">
        <v>578</v>
      </c>
      <c r="B414" s="6">
        <v>1</v>
      </c>
    </row>
    <row r="415" spans="1:2" x14ac:dyDescent="0.35">
      <c r="A415" s="8" t="s">
        <v>2585</v>
      </c>
      <c r="B415" s="6">
        <v>1</v>
      </c>
    </row>
    <row r="416" spans="1:2" x14ac:dyDescent="0.35">
      <c r="A416" s="8" t="s">
        <v>3629</v>
      </c>
      <c r="B416" s="6">
        <v>59</v>
      </c>
    </row>
    <row r="417" spans="1:2" x14ac:dyDescent="0.35">
      <c r="A417" s="8" t="s">
        <v>1411</v>
      </c>
      <c r="B417" s="6">
        <v>1</v>
      </c>
    </row>
    <row r="418" spans="1:2" x14ac:dyDescent="0.35">
      <c r="A418" s="8" t="s">
        <v>1445</v>
      </c>
      <c r="B418" s="6">
        <v>0</v>
      </c>
    </row>
    <row r="419" spans="1:2" x14ac:dyDescent="0.35">
      <c r="A419" s="8" t="s">
        <v>774</v>
      </c>
      <c r="B419" s="6">
        <v>2</v>
      </c>
    </row>
    <row r="420" spans="1:2" x14ac:dyDescent="0.35">
      <c r="A420" s="8" t="s">
        <v>930</v>
      </c>
      <c r="B420" s="6">
        <v>0</v>
      </c>
    </row>
    <row r="421" spans="1:2" x14ac:dyDescent="0.35">
      <c r="A421" s="8" t="s">
        <v>951</v>
      </c>
      <c r="B421" s="6">
        <v>24</v>
      </c>
    </row>
    <row r="422" spans="1:2" x14ac:dyDescent="0.35">
      <c r="A422" s="8" t="s">
        <v>3204</v>
      </c>
      <c r="B422" s="6">
        <v>0</v>
      </c>
    </row>
    <row r="423" spans="1:2" x14ac:dyDescent="0.35">
      <c r="A423" s="8" t="s">
        <v>3067</v>
      </c>
      <c r="B423" s="6">
        <v>1</v>
      </c>
    </row>
    <row r="424" spans="1:2" x14ac:dyDescent="0.35">
      <c r="A424" s="8" t="s">
        <v>230</v>
      </c>
      <c r="B424" s="6">
        <v>0</v>
      </c>
    </row>
    <row r="425" spans="1:2" x14ac:dyDescent="0.35">
      <c r="A425" s="8" t="s">
        <v>3794</v>
      </c>
      <c r="B425" s="6">
        <v>37</v>
      </c>
    </row>
    <row r="426" spans="1:2" x14ac:dyDescent="0.35">
      <c r="A426" s="8" t="s">
        <v>2912</v>
      </c>
      <c r="B426" s="6">
        <v>26</v>
      </c>
    </row>
    <row r="427" spans="1:2" x14ac:dyDescent="0.35">
      <c r="A427" s="8" t="s">
        <v>573</v>
      </c>
      <c r="B427" s="6">
        <v>0</v>
      </c>
    </row>
    <row r="428" spans="1:2" x14ac:dyDescent="0.35">
      <c r="A428" s="8" t="s">
        <v>171</v>
      </c>
      <c r="B428" s="6">
        <v>10</v>
      </c>
    </row>
    <row r="429" spans="1:2" x14ac:dyDescent="0.35">
      <c r="A429" s="8" t="s">
        <v>3980</v>
      </c>
      <c r="B429" s="6">
        <v>10</v>
      </c>
    </row>
    <row r="430" spans="1:2" x14ac:dyDescent="0.35">
      <c r="A430" s="8" t="s">
        <v>1090</v>
      </c>
      <c r="B430" s="6">
        <v>49</v>
      </c>
    </row>
    <row r="431" spans="1:2" x14ac:dyDescent="0.35">
      <c r="A431" s="8" t="s">
        <v>233</v>
      </c>
      <c r="B431" s="6">
        <v>0</v>
      </c>
    </row>
    <row r="432" spans="1:2" x14ac:dyDescent="0.35">
      <c r="A432" s="8" t="s">
        <v>1865</v>
      </c>
      <c r="B432" s="6">
        <v>48</v>
      </c>
    </row>
    <row r="433" spans="1:2" x14ac:dyDescent="0.35">
      <c r="A433" s="8" t="s">
        <v>2695</v>
      </c>
      <c r="B433" s="6">
        <v>3</v>
      </c>
    </row>
    <row r="434" spans="1:2" x14ac:dyDescent="0.35">
      <c r="A434" s="8" t="s">
        <v>448</v>
      </c>
      <c r="B434" s="6">
        <v>1</v>
      </c>
    </row>
    <row r="435" spans="1:2" x14ac:dyDescent="0.35">
      <c r="A435" s="8" t="s">
        <v>1068</v>
      </c>
      <c r="B435" s="6">
        <v>10</v>
      </c>
    </row>
    <row r="436" spans="1:2" x14ac:dyDescent="0.35">
      <c r="A436" s="8" t="s">
        <v>545</v>
      </c>
      <c r="B436" s="6">
        <v>2</v>
      </c>
    </row>
    <row r="437" spans="1:2" x14ac:dyDescent="0.35">
      <c r="A437" s="8" t="s">
        <v>2424</v>
      </c>
      <c r="B437" s="6">
        <v>1</v>
      </c>
    </row>
    <row r="438" spans="1:2" x14ac:dyDescent="0.35">
      <c r="A438" s="8" t="s">
        <v>188</v>
      </c>
      <c r="B438" s="6">
        <v>0</v>
      </c>
    </row>
    <row r="439" spans="1:2" x14ac:dyDescent="0.35">
      <c r="A439" s="8" t="s">
        <v>3862</v>
      </c>
      <c r="B439" s="6">
        <v>14</v>
      </c>
    </row>
    <row r="440" spans="1:2" x14ac:dyDescent="0.35">
      <c r="A440" s="8" t="s">
        <v>1439</v>
      </c>
      <c r="B440" s="6">
        <v>8</v>
      </c>
    </row>
    <row r="441" spans="1:2" x14ac:dyDescent="0.35">
      <c r="A441" s="8" t="s">
        <v>3934</v>
      </c>
      <c r="B441" s="6">
        <v>10</v>
      </c>
    </row>
    <row r="442" spans="1:2" x14ac:dyDescent="0.35">
      <c r="A442" s="8" t="s">
        <v>3952</v>
      </c>
      <c r="B442" s="6">
        <v>8</v>
      </c>
    </row>
    <row r="443" spans="1:2" x14ac:dyDescent="0.35">
      <c r="A443" s="8" t="s">
        <v>237</v>
      </c>
      <c r="B443" s="6">
        <v>0</v>
      </c>
    </row>
    <row r="444" spans="1:2" x14ac:dyDescent="0.35">
      <c r="A444" s="8" t="s">
        <v>1811</v>
      </c>
      <c r="B444" s="6">
        <v>2</v>
      </c>
    </row>
    <row r="445" spans="1:2" x14ac:dyDescent="0.35">
      <c r="A445" s="8" t="s">
        <v>241</v>
      </c>
      <c r="B445" s="6">
        <v>5</v>
      </c>
    </row>
    <row r="446" spans="1:2" x14ac:dyDescent="0.35">
      <c r="A446" s="8" t="s">
        <v>3913</v>
      </c>
      <c r="B446" s="6">
        <v>0</v>
      </c>
    </row>
    <row r="447" spans="1:2" x14ac:dyDescent="0.35">
      <c r="A447" s="8" t="s">
        <v>4021</v>
      </c>
      <c r="B447" s="6">
        <v>4</v>
      </c>
    </row>
    <row r="448" spans="1:2" x14ac:dyDescent="0.35">
      <c r="A448" s="8" t="s">
        <v>671</v>
      </c>
      <c r="B448" s="6">
        <v>310</v>
      </c>
    </row>
    <row r="449" spans="1:2" x14ac:dyDescent="0.35">
      <c r="A449" s="8" t="s">
        <v>1561</v>
      </c>
      <c r="B449" s="6">
        <v>4</v>
      </c>
    </row>
    <row r="450" spans="1:2" x14ac:dyDescent="0.35">
      <c r="A450" s="8" t="s">
        <v>1446</v>
      </c>
      <c r="B450" s="6">
        <v>0</v>
      </c>
    </row>
    <row r="451" spans="1:2" x14ac:dyDescent="0.35">
      <c r="A451" s="8" t="s">
        <v>1167</v>
      </c>
      <c r="B451" s="6">
        <v>8</v>
      </c>
    </row>
    <row r="452" spans="1:2" x14ac:dyDescent="0.35">
      <c r="A452" s="8" t="s">
        <v>3903</v>
      </c>
      <c r="B452" s="6">
        <v>16</v>
      </c>
    </row>
    <row r="453" spans="1:2" x14ac:dyDescent="0.35">
      <c r="A453" s="8" t="s">
        <v>932</v>
      </c>
      <c r="B453" s="6">
        <v>7</v>
      </c>
    </row>
    <row r="454" spans="1:2" x14ac:dyDescent="0.35">
      <c r="A454" s="8" t="s">
        <v>924</v>
      </c>
      <c r="B454" s="6">
        <v>6</v>
      </c>
    </row>
    <row r="455" spans="1:2" x14ac:dyDescent="0.35">
      <c r="A455" s="8" t="s">
        <v>3978</v>
      </c>
      <c r="B455" s="6">
        <v>5</v>
      </c>
    </row>
    <row r="456" spans="1:2" x14ac:dyDescent="0.35">
      <c r="A456" s="8" t="s">
        <v>1129</v>
      </c>
      <c r="B456" s="6">
        <v>1</v>
      </c>
    </row>
    <row r="457" spans="1:2" x14ac:dyDescent="0.35">
      <c r="A457" s="8" t="s">
        <v>872</v>
      </c>
      <c r="B457" s="6">
        <v>12</v>
      </c>
    </row>
    <row r="458" spans="1:2" x14ac:dyDescent="0.35">
      <c r="A458" s="8" t="s">
        <v>1449</v>
      </c>
      <c r="B458" s="6">
        <v>0</v>
      </c>
    </row>
    <row r="459" spans="1:2" x14ac:dyDescent="0.35">
      <c r="A459" s="8" t="s">
        <v>3984</v>
      </c>
      <c r="B459" s="6">
        <v>4</v>
      </c>
    </row>
    <row r="460" spans="1:2" x14ac:dyDescent="0.35">
      <c r="A460" s="8" t="s">
        <v>1584</v>
      </c>
      <c r="B460" s="6">
        <v>1</v>
      </c>
    </row>
    <row r="461" spans="1:2" x14ac:dyDescent="0.35">
      <c r="A461" s="8" t="s">
        <v>2426</v>
      </c>
      <c r="B461" s="6">
        <v>1</v>
      </c>
    </row>
    <row r="462" spans="1:2" x14ac:dyDescent="0.35">
      <c r="A462" s="8" t="s">
        <v>2595</v>
      </c>
      <c r="B462" s="6">
        <v>19</v>
      </c>
    </row>
    <row r="463" spans="1:2" x14ac:dyDescent="0.35">
      <c r="A463" s="8" t="s">
        <v>1155</v>
      </c>
      <c r="B463" s="6">
        <v>3</v>
      </c>
    </row>
    <row r="464" spans="1:2" x14ac:dyDescent="0.35">
      <c r="A464" s="8" t="s">
        <v>2439</v>
      </c>
      <c r="B464" s="6">
        <v>1</v>
      </c>
    </row>
    <row r="465" spans="1:2" x14ac:dyDescent="0.35">
      <c r="A465" s="8" t="s">
        <v>2413</v>
      </c>
      <c r="B465" s="6">
        <v>0</v>
      </c>
    </row>
    <row r="466" spans="1:2" x14ac:dyDescent="0.35">
      <c r="A466" s="8" t="s">
        <v>3975</v>
      </c>
      <c r="B466" s="6">
        <v>8</v>
      </c>
    </row>
    <row r="467" spans="1:2" x14ac:dyDescent="0.35">
      <c r="A467" s="8" t="s">
        <v>1413</v>
      </c>
      <c r="B467" s="6">
        <v>13</v>
      </c>
    </row>
    <row r="468" spans="1:2" x14ac:dyDescent="0.35">
      <c r="A468" s="8" t="s">
        <v>4019</v>
      </c>
      <c r="B468" s="6">
        <v>0</v>
      </c>
    </row>
    <row r="469" spans="1:2" x14ac:dyDescent="0.35">
      <c r="A469" s="8" t="s">
        <v>3994</v>
      </c>
      <c r="B469" s="6">
        <v>12</v>
      </c>
    </row>
    <row r="470" spans="1:2" x14ac:dyDescent="0.35">
      <c r="A470" s="8" t="s">
        <v>899</v>
      </c>
      <c r="B470" s="6">
        <v>2</v>
      </c>
    </row>
    <row r="471" spans="1:2" x14ac:dyDescent="0.35">
      <c r="A471" s="8" t="s">
        <v>3927</v>
      </c>
      <c r="B471" s="6">
        <v>0</v>
      </c>
    </row>
    <row r="472" spans="1:2" x14ac:dyDescent="0.35">
      <c r="A472" s="8" t="s">
        <v>1170</v>
      </c>
      <c r="B472" s="6">
        <v>3</v>
      </c>
    </row>
    <row r="473" spans="1:2" x14ac:dyDescent="0.35">
      <c r="A473" s="8" t="s">
        <v>2852</v>
      </c>
      <c r="B473" s="6">
        <v>6</v>
      </c>
    </row>
    <row r="474" spans="1:2" x14ac:dyDescent="0.35">
      <c r="A474" s="8" t="s">
        <v>2435</v>
      </c>
      <c r="B474" s="6">
        <v>2</v>
      </c>
    </row>
    <row r="475" spans="1:2" x14ac:dyDescent="0.35">
      <c r="A475" s="8" t="s">
        <v>1184</v>
      </c>
      <c r="B475" s="6">
        <v>3</v>
      </c>
    </row>
    <row r="476" spans="1:2" x14ac:dyDescent="0.35">
      <c r="A476" s="8" t="s">
        <v>2865</v>
      </c>
      <c r="B476" s="6">
        <v>0</v>
      </c>
    </row>
    <row r="477" spans="1:2" x14ac:dyDescent="0.35">
      <c r="A477" s="8" t="s">
        <v>3962</v>
      </c>
      <c r="B477" s="6">
        <v>4</v>
      </c>
    </row>
    <row r="478" spans="1:2" x14ac:dyDescent="0.35">
      <c r="A478" s="8" t="s">
        <v>1821</v>
      </c>
      <c r="B478" s="6">
        <v>8</v>
      </c>
    </row>
    <row r="479" spans="1:2" x14ac:dyDescent="0.35">
      <c r="A479" s="8" t="s">
        <v>2754</v>
      </c>
      <c r="B479" s="6">
        <v>0</v>
      </c>
    </row>
    <row r="480" spans="1:2" x14ac:dyDescent="0.35">
      <c r="A480" s="8" t="s">
        <v>1543</v>
      </c>
      <c r="B480" s="6">
        <v>1</v>
      </c>
    </row>
    <row r="481" spans="1:2" x14ac:dyDescent="0.35">
      <c r="A481" s="8" t="s">
        <v>3108</v>
      </c>
      <c r="B481" s="6">
        <v>2</v>
      </c>
    </row>
    <row r="482" spans="1:2" x14ac:dyDescent="0.35">
      <c r="A482" s="8" t="s">
        <v>3787</v>
      </c>
      <c r="B482" s="6">
        <v>0</v>
      </c>
    </row>
    <row r="483" spans="1:2" x14ac:dyDescent="0.35">
      <c r="A483" s="8" t="s">
        <v>3052</v>
      </c>
      <c r="B483" s="6">
        <v>2</v>
      </c>
    </row>
    <row r="484" spans="1:2" x14ac:dyDescent="0.35">
      <c r="A484" s="8" t="s">
        <v>2433</v>
      </c>
      <c r="B484" s="6">
        <v>2</v>
      </c>
    </row>
    <row r="485" spans="1:2" x14ac:dyDescent="0.35">
      <c r="A485" s="8" t="s">
        <v>1112</v>
      </c>
      <c r="B485" s="6">
        <v>1</v>
      </c>
    </row>
    <row r="486" spans="1:2" x14ac:dyDescent="0.35">
      <c r="A486" s="8" t="s">
        <v>882</v>
      </c>
      <c r="B486" s="6">
        <v>1</v>
      </c>
    </row>
    <row r="487" spans="1:2" x14ac:dyDescent="0.35">
      <c r="A487" s="8" t="s">
        <v>1178</v>
      </c>
      <c r="B487" s="6">
        <v>0</v>
      </c>
    </row>
    <row r="488" spans="1:2" x14ac:dyDescent="0.35">
      <c r="A488" s="8" t="s">
        <v>1123</v>
      </c>
      <c r="B488" s="6">
        <v>0</v>
      </c>
    </row>
    <row r="489" spans="1:2" x14ac:dyDescent="0.35">
      <c r="A489" s="8" t="s">
        <v>1862</v>
      </c>
      <c r="B489" s="6">
        <v>0</v>
      </c>
    </row>
    <row r="490" spans="1:2" x14ac:dyDescent="0.35">
      <c r="A490" s="8" t="s">
        <v>2898</v>
      </c>
      <c r="B490" s="6">
        <v>12</v>
      </c>
    </row>
    <row r="491" spans="1:2" x14ac:dyDescent="0.35">
      <c r="A491" s="8" t="s">
        <v>498</v>
      </c>
      <c r="B491" s="6">
        <v>3</v>
      </c>
    </row>
    <row r="492" spans="1:2" x14ac:dyDescent="0.35">
      <c r="A492" s="8" t="s">
        <v>1127</v>
      </c>
      <c r="B492" s="6">
        <v>2</v>
      </c>
    </row>
    <row r="493" spans="1:2" x14ac:dyDescent="0.35">
      <c r="A493" s="8" t="s">
        <v>3118</v>
      </c>
      <c r="B493" s="6">
        <v>2</v>
      </c>
    </row>
    <row r="494" spans="1:2" x14ac:dyDescent="0.35">
      <c r="A494" s="8" t="s">
        <v>976</v>
      </c>
      <c r="B494" s="6">
        <v>24</v>
      </c>
    </row>
    <row r="495" spans="1:2" x14ac:dyDescent="0.35">
      <c r="A495" s="8" t="s">
        <v>2858</v>
      </c>
      <c r="B495" s="6">
        <v>0</v>
      </c>
    </row>
    <row r="496" spans="1:2" x14ac:dyDescent="0.35">
      <c r="A496" s="8" t="s">
        <v>3967</v>
      </c>
      <c r="B496" s="6">
        <v>2</v>
      </c>
    </row>
    <row r="497" spans="1:2" x14ac:dyDescent="0.35">
      <c r="A497" s="8" t="s">
        <v>1707</v>
      </c>
      <c r="B497" s="6">
        <v>0</v>
      </c>
    </row>
    <row r="498" spans="1:2" x14ac:dyDescent="0.35">
      <c r="A498" s="8" t="s">
        <v>1409</v>
      </c>
      <c r="B498" s="6">
        <v>6</v>
      </c>
    </row>
    <row r="499" spans="1:2" x14ac:dyDescent="0.35">
      <c r="A499" s="8" t="s">
        <v>3841</v>
      </c>
      <c r="B499" s="6">
        <v>50</v>
      </c>
    </row>
    <row r="500" spans="1:2" x14ac:dyDescent="0.35">
      <c r="A500" s="8" t="s">
        <v>590</v>
      </c>
      <c r="B500" s="6">
        <v>1</v>
      </c>
    </row>
    <row r="501" spans="1:2" x14ac:dyDescent="0.35">
      <c r="A501" s="8" t="s">
        <v>2862</v>
      </c>
      <c r="B501" s="6">
        <v>3</v>
      </c>
    </row>
    <row r="502" spans="1:2" x14ac:dyDescent="0.35">
      <c r="A502" s="8" t="s">
        <v>2903</v>
      </c>
      <c r="B502" s="6">
        <v>4</v>
      </c>
    </row>
    <row r="503" spans="1:2" x14ac:dyDescent="0.35">
      <c r="A503" s="8" t="s">
        <v>3966</v>
      </c>
      <c r="B503" s="6">
        <v>6</v>
      </c>
    </row>
    <row r="504" spans="1:2" x14ac:dyDescent="0.35">
      <c r="A504" s="8" t="s">
        <v>889</v>
      </c>
      <c r="B504" s="6">
        <v>4</v>
      </c>
    </row>
    <row r="505" spans="1:2" x14ac:dyDescent="0.35">
      <c r="A505" s="8" t="s">
        <v>2879</v>
      </c>
      <c r="B505" s="6">
        <v>1</v>
      </c>
    </row>
    <row r="506" spans="1:2" x14ac:dyDescent="0.35">
      <c r="A506" s="8" t="s">
        <v>1819</v>
      </c>
      <c r="B506" s="6">
        <v>0</v>
      </c>
    </row>
    <row r="507" spans="1:2" x14ac:dyDescent="0.35">
      <c r="A507" s="8" t="s">
        <v>1175</v>
      </c>
      <c r="B507" s="6">
        <v>19</v>
      </c>
    </row>
    <row r="508" spans="1:2" x14ac:dyDescent="0.35">
      <c r="A508" s="8" t="s">
        <v>4042</v>
      </c>
      <c r="B508" s="6">
        <v>12</v>
      </c>
    </row>
    <row r="509" spans="1:2" x14ac:dyDescent="0.35">
      <c r="A509" s="8" t="s">
        <v>1417</v>
      </c>
      <c r="B509" s="6">
        <v>0</v>
      </c>
    </row>
    <row r="510" spans="1:2" x14ac:dyDescent="0.35">
      <c r="A510" s="8" t="s">
        <v>471</v>
      </c>
      <c r="B510" s="6">
        <v>2</v>
      </c>
    </row>
    <row r="511" spans="1:2" x14ac:dyDescent="0.35">
      <c r="A511" s="8" t="s">
        <v>3080</v>
      </c>
      <c r="B511" s="6">
        <v>7</v>
      </c>
    </row>
    <row r="512" spans="1:2" x14ac:dyDescent="0.35">
      <c r="A512" s="8" t="s">
        <v>709</v>
      </c>
      <c r="B512" s="6">
        <v>369</v>
      </c>
    </row>
    <row r="513" spans="1:2" x14ac:dyDescent="0.35">
      <c r="A513" s="8" t="s">
        <v>593</v>
      </c>
      <c r="B513" s="6">
        <v>1</v>
      </c>
    </row>
    <row r="514" spans="1:2" x14ac:dyDescent="0.35">
      <c r="A514" s="8" t="s">
        <v>599</v>
      </c>
      <c r="B514" s="6">
        <v>7</v>
      </c>
    </row>
    <row r="515" spans="1:2" x14ac:dyDescent="0.35">
      <c r="A515" s="8" t="s">
        <v>3066</v>
      </c>
      <c r="B515" s="6">
        <v>15</v>
      </c>
    </row>
    <row r="516" spans="1:2" x14ac:dyDescent="0.35">
      <c r="A516" s="8" t="s">
        <v>965</v>
      </c>
      <c r="B516" s="6">
        <v>29</v>
      </c>
    </row>
    <row r="517" spans="1:2" x14ac:dyDescent="0.35">
      <c r="A517" s="8" t="s">
        <v>4056</v>
      </c>
      <c r="B517" s="6">
        <v>5</v>
      </c>
    </row>
    <row r="518" spans="1:2" x14ac:dyDescent="0.35">
      <c r="A518" s="8" t="s">
        <v>177</v>
      </c>
      <c r="B518" s="6">
        <v>26</v>
      </c>
    </row>
    <row r="519" spans="1:2" x14ac:dyDescent="0.35">
      <c r="A519" s="8" t="s">
        <v>2670</v>
      </c>
      <c r="B519" s="6">
        <v>60</v>
      </c>
    </row>
    <row r="520" spans="1:2" x14ac:dyDescent="0.35">
      <c r="A520" s="8" t="s">
        <v>3861</v>
      </c>
      <c r="B520" s="6">
        <v>3</v>
      </c>
    </row>
    <row r="521" spans="1:2" x14ac:dyDescent="0.35">
      <c r="A521" s="8" t="s">
        <v>2420</v>
      </c>
      <c r="B521" s="6">
        <v>0</v>
      </c>
    </row>
    <row r="522" spans="1:2" x14ac:dyDescent="0.35">
      <c r="A522" s="8" t="s">
        <v>908</v>
      </c>
      <c r="B522" s="6">
        <v>0</v>
      </c>
    </row>
    <row r="523" spans="1:2" x14ac:dyDescent="0.35">
      <c r="A523" s="8" t="s">
        <v>1182</v>
      </c>
      <c r="B523" s="6">
        <v>3</v>
      </c>
    </row>
    <row r="524" spans="1:2" x14ac:dyDescent="0.35">
      <c r="A524" s="8" t="s">
        <v>2859</v>
      </c>
      <c r="B524" s="6">
        <v>1</v>
      </c>
    </row>
    <row r="525" spans="1:2" x14ac:dyDescent="0.35">
      <c r="A525" s="8" t="s">
        <v>555</v>
      </c>
      <c r="B525" s="6">
        <v>22</v>
      </c>
    </row>
    <row r="526" spans="1:2" x14ac:dyDescent="0.35">
      <c r="A526" s="8" t="s">
        <v>2944</v>
      </c>
      <c r="B526" s="6">
        <v>1</v>
      </c>
    </row>
    <row r="527" spans="1:2" x14ac:dyDescent="0.35">
      <c r="A527" s="8" t="s">
        <v>492</v>
      </c>
      <c r="B527" s="6">
        <v>0</v>
      </c>
    </row>
    <row r="528" spans="1:2" x14ac:dyDescent="0.35">
      <c r="A528" s="8" t="s">
        <v>3735</v>
      </c>
      <c r="B528" s="6">
        <v>6</v>
      </c>
    </row>
    <row r="529" spans="1:2" x14ac:dyDescent="0.35">
      <c r="A529" s="8" t="s">
        <v>2845</v>
      </c>
      <c r="B529" s="6">
        <v>39</v>
      </c>
    </row>
    <row r="530" spans="1:2" x14ac:dyDescent="0.35">
      <c r="A530" s="8" t="s">
        <v>584</v>
      </c>
      <c r="B530" s="6">
        <v>1</v>
      </c>
    </row>
    <row r="531" spans="1:2" x14ac:dyDescent="0.35">
      <c r="A531" s="8" t="s">
        <v>2504</v>
      </c>
      <c r="B531" s="6">
        <v>0</v>
      </c>
    </row>
    <row r="532" spans="1:2" x14ac:dyDescent="0.35">
      <c r="A532" s="8" t="s">
        <v>2889</v>
      </c>
      <c r="B532" s="6">
        <v>14</v>
      </c>
    </row>
    <row r="533" spans="1:2" x14ac:dyDescent="0.35">
      <c r="A533" s="8" t="s">
        <v>1810</v>
      </c>
      <c r="B533" s="6">
        <v>9</v>
      </c>
    </row>
    <row r="534" spans="1:2" x14ac:dyDescent="0.35">
      <c r="A534" s="8" t="s">
        <v>3855</v>
      </c>
      <c r="B534" s="6">
        <v>1</v>
      </c>
    </row>
    <row r="535" spans="1:2" x14ac:dyDescent="0.35">
      <c r="A535" s="8" t="s">
        <v>720</v>
      </c>
      <c r="B535" s="6">
        <v>10</v>
      </c>
    </row>
    <row r="536" spans="1:2" x14ac:dyDescent="0.35">
      <c r="A536" s="8" t="s">
        <v>2152</v>
      </c>
      <c r="B536" s="6">
        <v>6</v>
      </c>
    </row>
    <row r="537" spans="1:2" x14ac:dyDescent="0.35">
      <c r="A537" s="8" t="s">
        <v>1786</v>
      </c>
      <c r="B537" s="6">
        <v>108</v>
      </c>
    </row>
    <row r="538" spans="1:2" x14ac:dyDescent="0.35">
      <c r="A538" s="8" t="s">
        <v>541</v>
      </c>
      <c r="B538" s="6">
        <v>1</v>
      </c>
    </row>
    <row r="539" spans="1:2" x14ac:dyDescent="0.35">
      <c r="A539" s="8" t="s">
        <v>428</v>
      </c>
      <c r="B539" s="6">
        <v>0</v>
      </c>
    </row>
    <row r="540" spans="1:2" x14ac:dyDescent="0.35">
      <c r="A540" s="8" t="s">
        <v>3912</v>
      </c>
      <c r="B540" s="6">
        <v>1</v>
      </c>
    </row>
    <row r="541" spans="1:2" x14ac:dyDescent="0.35">
      <c r="A541" s="8" t="s">
        <v>897</v>
      </c>
      <c r="B541" s="6">
        <v>72</v>
      </c>
    </row>
    <row r="542" spans="1:2" x14ac:dyDescent="0.35">
      <c r="A542" s="8" t="s">
        <v>1157</v>
      </c>
      <c r="B542" s="6">
        <v>0</v>
      </c>
    </row>
    <row r="543" spans="1:2" x14ac:dyDescent="0.35">
      <c r="A543" s="8" t="s">
        <v>4009</v>
      </c>
      <c r="B543" s="6">
        <v>2</v>
      </c>
    </row>
    <row r="544" spans="1:2" x14ac:dyDescent="0.35">
      <c r="A544" s="8" t="s">
        <v>215</v>
      </c>
      <c r="B544" s="6">
        <v>1</v>
      </c>
    </row>
    <row r="545" spans="1:2" x14ac:dyDescent="0.35">
      <c r="A545" s="8" t="s">
        <v>480</v>
      </c>
      <c r="B545" s="6">
        <v>55</v>
      </c>
    </row>
    <row r="546" spans="1:2" x14ac:dyDescent="0.35">
      <c r="A546" s="8" t="s">
        <v>1161</v>
      </c>
      <c r="B546" s="6">
        <v>19</v>
      </c>
    </row>
    <row r="547" spans="1:2" x14ac:dyDescent="0.35">
      <c r="A547" s="8" t="s">
        <v>711</v>
      </c>
      <c r="B547" s="6">
        <v>0</v>
      </c>
    </row>
    <row r="548" spans="1:2" x14ac:dyDescent="0.35">
      <c r="A548" s="8" t="s">
        <v>911</v>
      </c>
      <c r="B548" s="6">
        <v>5</v>
      </c>
    </row>
    <row r="549" spans="1:2" x14ac:dyDescent="0.35">
      <c r="A549" s="8" t="s">
        <v>2864</v>
      </c>
      <c r="B549" s="6">
        <v>3</v>
      </c>
    </row>
    <row r="550" spans="1:2" x14ac:dyDescent="0.35">
      <c r="A550" s="8" t="s">
        <v>2144</v>
      </c>
      <c r="B550" s="6">
        <v>5</v>
      </c>
    </row>
    <row r="551" spans="1:2" x14ac:dyDescent="0.35">
      <c r="A551" s="8" t="s">
        <v>943</v>
      </c>
      <c r="B551" s="6">
        <v>16</v>
      </c>
    </row>
    <row r="552" spans="1:2" x14ac:dyDescent="0.35">
      <c r="A552" s="8" t="s">
        <v>3991</v>
      </c>
      <c r="B552" s="6">
        <v>4</v>
      </c>
    </row>
    <row r="553" spans="1:2" x14ac:dyDescent="0.35">
      <c r="A553" s="8" t="s">
        <v>918</v>
      </c>
      <c r="B553" s="6">
        <v>1</v>
      </c>
    </row>
    <row r="554" spans="1:2" x14ac:dyDescent="0.35">
      <c r="A554" s="8" t="s">
        <v>1738</v>
      </c>
      <c r="B554" s="6">
        <v>15</v>
      </c>
    </row>
    <row r="555" spans="1:2" x14ac:dyDescent="0.35">
      <c r="A555" s="8" t="s">
        <v>3189</v>
      </c>
      <c r="B555" s="6">
        <v>19</v>
      </c>
    </row>
    <row r="556" spans="1:2" x14ac:dyDescent="0.35">
      <c r="A556" s="8" t="s">
        <v>2771</v>
      </c>
      <c r="B556" s="6">
        <v>0</v>
      </c>
    </row>
    <row r="557" spans="1:2" x14ac:dyDescent="0.35">
      <c r="A557" s="8" t="s">
        <v>1426</v>
      </c>
      <c r="B557" s="6">
        <v>0</v>
      </c>
    </row>
    <row r="558" spans="1:2" x14ac:dyDescent="0.35">
      <c r="A558" s="8" t="s">
        <v>2690</v>
      </c>
      <c r="B558" s="6">
        <v>118</v>
      </c>
    </row>
    <row r="559" spans="1:2" x14ac:dyDescent="0.35">
      <c r="A559" s="8" t="s">
        <v>2415</v>
      </c>
      <c r="B559" s="6">
        <v>13</v>
      </c>
    </row>
    <row r="560" spans="1:2" x14ac:dyDescent="0.35">
      <c r="A560" s="8" t="s">
        <v>1869</v>
      </c>
      <c r="B560" s="6">
        <v>17</v>
      </c>
    </row>
    <row r="561" spans="1:2" x14ac:dyDescent="0.35">
      <c r="A561" s="8" t="s">
        <v>2600</v>
      </c>
      <c r="B561" s="6">
        <v>30</v>
      </c>
    </row>
    <row r="562" spans="1:2" x14ac:dyDescent="0.35">
      <c r="A562" s="8" t="s">
        <v>2507</v>
      </c>
      <c r="B562" s="6">
        <v>0</v>
      </c>
    </row>
    <row r="563" spans="1:2" x14ac:dyDescent="0.35">
      <c r="A563" s="8" t="s">
        <v>865</v>
      </c>
      <c r="B563" s="6">
        <v>79</v>
      </c>
    </row>
    <row r="564" spans="1:2" x14ac:dyDescent="0.35">
      <c r="A564" s="8" t="s">
        <v>864</v>
      </c>
      <c r="B564" s="6">
        <v>5</v>
      </c>
    </row>
    <row r="565" spans="1:2" x14ac:dyDescent="0.35">
      <c r="A565" s="8" t="s">
        <v>891</v>
      </c>
      <c r="B565" s="6">
        <v>4</v>
      </c>
    </row>
    <row r="566" spans="1:2" x14ac:dyDescent="0.35">
      <c r="A566" s="8" t="s">
        <v>1094</v>
      </c>
      <c r="B566" s="6">
        <v>4</v>
      </c>
    </row>
    <row r="567" spans="1:2" x14ac:dyDescent="0.35">
      <c r="A567" s="8" t="s">
        <v>1091</v>
      </c>
      <c r="B567" s="6">
        <v>1</v>
      </c>
    </row>
    <row r="568" spans="1:2" x14ac:dyDescent="0.35">
      <c r="A568" s="8" t="s">
        <v>3997</v>
      </c>
      <c r="B568" s="6">
        <v>14</v>
      </c>
    </row>
    <row r="569" spans="1:2" x14ac:dyDescent="0.35">
      <c r="A569" s="8" t="s">
        <v>3097</v>
      </c>
      <c r="B569" s="6">
        <v>42</v>
      </c>
    </row>
    <row r="570" spans="1:2" x14ac:dyDescent="0.35">
      <c r="A570" s="8" t="s">
        <v>1159</v>
      </c>
      <c r="B570" s="6">
        <v>3</v>
      </c>
    </row>
    <row r="571" spans="1:2" x14ac:dyDescent="0.35">
      <c r="A571" s="8" t="s">
        <v>3199</v>
      </c>
      <c r="B571" s="6">
        <v>53</v>
      </c>
    </row>
    <row r="572" spans="1:2" x14ac:dyDescent="0.35">
      <c r="A572" s="8" t="s">
        <v>3922</v>
      </c>
      <c r="B572" s="6">
        <v>3</v>
      </c>
    </row>
    <row r="573" spans="1:2" x14ac:dyDescent="0.35">
      <c r="A573" s="8" t="s">
        <v>3061</v>
      </c>
      <c r="B573" s="6">
        <v>0</v>
      </c>
    </row>
    <row r="574" spans="1:2" x14ac:dyDescent="0.35">
      <c r="A574" s="8" t="s">
        <v>4063</v>
      </c>
      <c r="B574" s="6">
        <v>17</v>
      </c>
    </row>
    <row r="575" spans="1:2" x14ac:dyDescent="0.35">
      <c r="A575" s="8" t="s">
        <v>2423</v>
      </c>
      <c r="B575" s="6">
        <v>1</v>
      </c>
    </row>
    <row r="576" spans="1:2" x14ac:dyDescent="0.35">
      <c r="A576" s="8" t="s">
        <v>909</v>
      </c>
      <c r="B576" s="6">
        <v>0</v>
      </c>
    </row>
    <row r="577" spans="1:2" x14ac:dyDescent="0.35">
      <c r="A577" s="8" t="s">
        <v>195</v>
      </c>
      <c r="B577" s="6">
        <v>0</v>
      </c>
    </row>
    <row r="578" spans="1:2" x14ac:dyDescent="0.35">
      <c r="A578" s="8" t="s">
        <v>2941</v>
      </c>
      <c r="B578" s="6">
        <v>1</v>
      </c>
    </row>
    <row r="579" spans="1:2" x14ac:dyDescent="0.35">
      <c r="A579" s="8" t="s">
        <v>4060</v>
      </c>
      <c r="B579" s="6">
        <v>6</v>
      </c>
    </row>
    <row r="580" spans="1:2" x14ac:dyDescent="0.35">
      <c r="A580" s="8" t="s">
        <v>2673</v>
      </c>
      <c r="B580" s="6">
        <v>66</v>
      </c>
    </row>
    <row r="581" spans="1:2" x14ac:dyDescent="0.35">
      <c r="A581" s="8" t="s">
        <v>3081</v>
      </c>
      <c r="B581" s="6">
        <v>5</v>
      </c>
    </row>
    <row r="582" spans="1:2" x14ac:dyDescent="0.35">
      <c r="A582" s="8" t="s">
        <v>1547</v>
      </c>
      <c r="B582" s="6">
        <v>11</v>
      </c>
    </row>
    <row r="583" spans="1:2" x14ac:dyDescent="0.35">
      <c r="A583" s="8" t="s">
        <v>2914</v>
      </c>
      <c r="B583" s="6">
        <v>1</v>
      </c>
    </row>
    <row r="584" spans="1:2" x14ac:dyDescent="0.35">
      <c r="A584" s="8" t="s">
        <v>509</v>
      </c>
      <c r="B584" s="6">
        <v>3</v>
      </c>
    </row>
    <row r="585" spans="1:2" x14ac:dyDescent="0.35">
      <c r="A585" s="8" t="s">
        <v>2842</v>
      </c>
      <c r="B585" s="6">
        <v>0</v>
      </c>
    </row>
    <row r="586" spans="1:2" x14ac:dyDescent="0.35">
      <c r="A586" s="8" t="s">
        <v>979</v>
      </c>
      <c r="B586" s="6">
        <v>123</v>
      </c>
    </row>
    <row r="587" spans="1:2" x14ac:dyDescent="0.35">
      <c r="A587" s="8" t="s">
        <v>764</v>
      </c>
      <c r="B587" s="6">
        <v>1</v>
      </c>
    </row>
    <row r="588" spans="1:2" x14ac:dyDescent="0.35">
      <c r="A588" s="8" t="s">
        <v>3110</v>
      </c>
      <c r="B588" s="6">
        <v>1</v>
      </c>
    </row>
    <row r="589" spans="1:2" x14ac:dyDescent="0.35">
      <c r="A589" s="8" t="s">
        <v>3982</v>
      </c>
      <c r="B589" s="6">
        <v>13</v>
      </c>
    </row>
    <row r="590" spans="1:2" x14ac:dyDescent="0.35">
      <c r="A590" s="8" t="s">
        <v>1181</v>
      </c>
      <c r="B590" s="6">
        <v>85</v>
      </c>
    </row>
    <row r="591" spans="1:2" x14ac:dyDescent="0.35">
      <c r="A591" s="8" t="s">
        <v>2700</v>
      </c>
      <c r="B591" s="6">
        <v>4</v>
      </c>
    </row>
    <row r="592" spans="1:2" x14ac:dyDescent="0.35">
      <c r="A592" s="8" t="s">
        <v>2744</v>
      </c>
      <c r="B592" s="6">
        <v>22</v>
      </c>
    </row>
    <row r="593" spans="1:2" x14ac:dyDescent="0.35">
      <c r="A593" s="8" t="s">
        <v>518</v>
      </c>
      <c r="B593" s="6">
        <v>3</v>
      </c>
    </row>
    <row r="594" spans="1:2" x14ac:dyDescent="0.35">
      <c r="A594" s="8" t="s">
        <v>674</v>
      </c>
      <c r="B594" s="6">
        <v>3</v>
      </c>
    </row>
    <row r="595" spans="1:2" x14ac:dyDescent="0.35">
      <c r="A595" s="8" t="s">
        <v>2422</v>
      </c>
      <c r="B595" s="6">
        <v>1</v>
      </c>
    </row>
    <row r="596" spans="1:2" x14ac:dyDescent="0.35">
      <c r="A596" s="8" t="s">
        <v>3733</v>
      </c>
      <c r="B596" s="6">
        <v>1</v>
      </c>
    </row>
    <row r="597" spans="1:2" x14ac:dyDescent="0.35">
      <c r="A597" s="8" t="s">
        <v>912</v>
      </c>
      <c r="B597" s="6">
        <v>0</v>
      </c>
    </row>
    <row r="598" spans="1:2" x14ac:dyDescent="0.35">
      <c r="A598" s="8" t="s">
        <v>1132</v>
      </c>
      <c r="B598" s="6">
        <v>0</v>
      </c>
    </row>
    <row r="599" spans="1:2" x14ac:dyDescent="0.35">
      <c r="A599" s="8" t="s">
        <v>702</v>
      </c>
      <c r="B599" s="6">
        <v>21</v>
      </c>
    </row>
    <row r="600" spans="1:2" x14ac:dyDescent="0.35">
      <c r="A600" s="8" t="s">
        <v>2894</v>
      </c>
      <c r="B600" s="6">
        <v>0</v>
      </c>
    </row>
    <row r="601" spans="1:2" x14ac:dyDescent="0.35">
      <c r="A601" s="8" t="s">
        <v>2746</v>
      </c>
      <c r="B601" s="6">
        <v>19</v>
      </c>
    </row>
    <row r="602" spans="1:2" x14ac:dyDescent="0.35">
      <c r="A602" s="8" t="s">
        <v>2762</v>
      </c>
      <c r="B602" s="6">
        <v>1</v>
      </c>
    </row>
    <row r="603" spans="1:2" x14ac:dyDescent="0.35">
      <c r="A603" s="8" t="s">
        <v>676</v>
      </c>
      <c r="B603" s="6">
        <v>26</v>
      </c>
    </row>
    <row r="604" spans="1:2" x14ac:dyDescent="0.35">
      <c r="A604" s="8" t="s">
        <v>4053</v>
      </c>
      <c r="B604" s="6">
        <v>6</v>
      </c>
    </row>
    <row r="605" spans="1:2" x14ac:dyDescent="0.35">
      <c r="A605" s="8" t="s">
        <v>3897</v>
      </c>
      <c r="B605" s="6">
        <v>5</v>
      </c>
    </row>
    <row r="606" spans="1:2" x14ac:dyDescent="0.35">
      <c r="A606" s="8" t="s">
        <v>1784</v>
      </c>
      <c r="B606" s="6">
        <v>185</v>
      </c>
    </row>
    <row r="607" spans="1:2" x14ac:dyDescent="0.35">
      <c r="A607" s="8" t="s">
        <v>2141</v>
      </c>
      <c r="B607" s="6">
        <v>11</v>
      </c>
    </row>
    <row r="608" spans="1:2" x14ac:dyDescent="0.35">
      <c r="A608" s="8" t="s">
        <v>2848</v>
      </c>
      <c r="B608" s="6">
        <v>3</v>
      </c>
    </row>
    <row r="609" spans="1:2" x14ac:dyDescent="0.35">
      <c r="A609" s="8" t="s">
        <v>1708</v>
      </c>
      <c r="B609" s="6">
        <v>9</v>
      </c>
    </row>
    <row r="610" spans="1:2" x14ac:dyDescent="0.35">
      <c r="A610" s="8" t="s">
        <v>708</v>
      </c>
      <c r="B610" s="6">
        <v>456</v>
      </c>
    </row>
    <row r="611" spans="1:2" x14ac:dyDescent="0.35">
      <c r="A611" s="8" t="s">
        <v>478</v>
      </c>
      <c r="B611" s="6">
        <v>0</v>
      </c>
    </row>
    <row r="612" spans="1:2" x14ac:dyDescent="0.35">
      <c r="A612" s="8" t="s">
        <v>176</v>
      </c>
      <c r="B612" s="6">
        <v>0</v>
      </c>
    </row>
    <row r="613" spans="1:2" x14ac:dyDescent="0.35">
      <c r="A613" s="8" t="s">
        <v>1487</v>
      </c>
      <c r="B613" s="6">
        <v>3</v>
      </c>
    </row>
    <row r="614" spans="1:2" x14ac:dyDescent="0.35">
      <c r="A614" s="8" t="s">
        <v>3854</v>
      </c>
      <c r="B614" s="6">
        <v>4</v>
      </c>
    </row>
    <row r="615" spans="1:2" x14ac:dyDescent="0.35">
      <c r="A615" s="8" t="s">
        <v>2418</v>
      </c>
      <c r="B615" s="6">
        <v>0</v>
      </c>
    </row>
    <row r="616" spans="1:2" x14ac:dyDescent="0.35">
      <c r="A616" s="8" t="s">
        <v>967</v>
      </c>
      <c r="B616" s="6">
        <v>30</v>
      </c>
    </row>
    <row r="617" spans="1:2" x14ac:dyDescent="0.35">
      <c r="A617" s="8" t="s">
        <v>963</v>
      </c>
      <c r="B617" s="6">
        <v>37</v>
      </c>
    </row>
    <row r="618" spans="1:2" x14ac:dyDescent="0.35">
      <c r="A618" s="8" t="s">
        <v>1088</v>
      </c>
      <c r="B618" s="6">
        <v>0</v>
      </c>
    </row>
    <row r="619" spans="1:2" x14ac:dyDescent="0.35">
      <c r="A619" s="8" t="s">
        <v>3643</v>
      </c>
      <c r="B619" s="6">
        <v>1</v>
      </c>
    </row>
    <row r="620" spans="1:2" x14ac:dyDescent="0.35">
      <c r="A620" s="8" t="s">
        <v>2680</v>
      </c>
      <c r="B620" s="6">
        <v>4</v>
      </c>
    </row>
    <row r="621" spans="1:2" x14ac:dyDescent="0.35">
      <c r="A621" s="8" t="s">
        <v>994</v>
      </c>
      <c r="B621" s="6">
        <v>196</v>
      </c>
    </row>
    <row r="622" spans="1:2" x14ac:dyDescent="0.35">
      <c r="A622" s="8" t="s">
        <v>515</v>
      </c>
      <c r="B622" s="6">
        <v>3</v>
      </c>
    </row>
    <row r="623" spans="1:2" x14ac:dyDescent="0.35">
      <c r="A623" s="8" t="s">
        <v>2882</v>
      </c>
      <c r="B623" s="6">
        <v>4</v>
      </c>
    </row>
    <row r="624" spans="1:2" x14ac:dyDescent="0.35">
      <c r="A624" s="8" t="s">
        <v>183</v>
      </c>
      <c r="B624" s="6">
        <v>4</v>
      </c>
    </row>
    <row r="625" spans="1:2" x14ac:dyDescent="0.35">
      <c r="A625" s="8" t="s">
        <v>3929</v>
      </c>
      <c r="B625" s="6">
        <v>1</v>
      </c>
    </row>
    <row r="626" spans="1:2" x14ac:dyDescent="0.35">
      <c r="A626" s="8" t="s">
        <v>929</v>
      </c>
      <c r="B626" s="6">
        <v>28</v>
      </c>
    </row>
    <row r="627" spans="1:2" x14ac:dyDescent="0.35">
      <c r="A627" s="8" t="s">
        <v>439</v>
      </c>
      <c r="B627" s="6">
        <v>11</v>
      </c>
    </row>
    <row r="628" spans="1:2" x14ac:dyDescent="0.35">
      <c r="A628" s="8" t="s">
        <v>1737</v>
      </c>
      <c r="B628" s="6">
        <v>1</v>
      </c>
    </row>
    <row r="629" spans="1:2" x14ac:dyDescent="0.35">
      <c r="A629" s="8" t="s">
        <v>232</v>
      </c>
      <c r="B629" s="6">
        <v>2</v>
      </c>
    </row>
    <row r="630" spans="1:2" x14ac:dyDescent="0.35">
      <c r="A630" s="8" t="s">
        <v>4037</v>
      </c>
      <c r="B630" s="6">
        <v>2</v>
      </c>
    </row>
    <row r="631" spans="1:2" x14ac:dyDescent="0.35">
      <c r="A631" s="8" t="s">
        <v>3957</v>
      </c>
      <c r="B631" s="6">
        <v>4</v>
      </c>
    </row>
    <row r="632" spans="1:2" x14ac:dyDescent="0.35">
      <c r="A632" s="8" t="s">
        <v>950</v>
      </c>
      <c r="B632" s="6">
        <v>7</v>
      </c>
    </row>
    <row r="633" spans="1:2" x14ac:dyDescent="0.35">
      <c r="A633" s="8" t="s">
        <v>201</v>
      </c>
      <c r="B633" s="6">
        <v>0</v>
      </c>
    </row>
    <row r="634" spans="1:2" x14ac:dyDescent="0.35">
      <c r="A634" s="8" t="s">
        <v>510</v>
      </c>
      <c r="B634" s="6">
        <v>1</v>
      </c>
    </row>
    <row r="635" spans="1:2" x14ac:dyDescent="0.35">
      <c r="A635" s="8" t="s">
        <v>1448</v>
      </c>
      <c r="B635" s="6">
        <v>3</v>
      </c>
    </row>
    <row r="636" spans="1:2" x14ac:dyDescent="0.35">
      <c r="A636" s="8" t="s">
        <v>2586</v>
      </c>
      <c r="B636" s="6">
        <v>1</v>
      </c>
    </row>
    <row r="637" spans="1:2" x14ac:dyDescent="0.35">
      <c r="A637" s="8" t="s">
        <v>995</v>
      </c>
      <c r="B637" s="6">
        <v>11</v>
      </c>
    </row>
    <row r="638" spans="1:2" x14ac:dyDescent="0.35">
      <c r="A638" s="8" t="s">
        <v>558</v>
      </c>
      <c r="B638" s="6">
        <v>20</v>
      </c>
    </row>
    <row r="639" spans="1:2" x14ac:dyDescent="0.35">
      <c r="A639" s="8" t="s">
        <v>563</v>
      </c>
      <c r="B639" s="6">
        <v>0</v>
      </c>
    </row>
    <row r="640" spans="1:2" x14ac:dyDescent="0.35">
      <c r="A640" s="8" t="s">
        <v>3989</v>
      </c>
      <c r="B640" s="6">
        <v>1</v>
      </c>
    </row>
    <row r="641" spans="1:2" x14ac:dyDescent="0.35">
      <c r="A641" s="8" t="s">
        <v>217</v>
      </c>
      <c r="B641" s="6">
        <v>1</v>
      </c>
    </row>
    <row r="642" spans="1:2" x14ac:dyDescent="0.35">
      <c r="A642" s="8" t="s">
        <v>998</v>
      </c>
      <c r="B642" s="6">
        <v>8</v>
      </c>
    </row>
    <row r="643" spans="1:2" x14ac:dyDescent="0.35">
      <c r="A643" s="8" t="s">
        <v>669</v>
      </c>
      <c r="B643" s="6">
        <v>25</v>
      </c>
    </row>
    <row r="644" spans="1:2" x14ac:dyDescent="0.35">
      <c r="A644" s="8" t="s">
        <v>1592</v>
      </c>
      <c r="B644" s="6">
        <v>92</v>
      </c>
    </row>
    <row r="645" spans="1:2" x14ac:dyDescent="0.35">
      <c r="A645" s="8" t="s">
        <v>173</v>
      </c>
      <c r="B645" s="6">
        <v>1</v>
      </c>
    </row>
    <row r="646" spans="1:2" x14ac:dyDescent="0.35">
      <c r="A646" s="8" t="s">
        <v>954</v>
      </c>
      <c r="B646" s="6">
        <v>5</v>
      </c>
    </row>
    <row r="647" spans="1:2" x14ac:dyDescent="0.35">
      <c r="A647" s="8" t="s">
        <v>1120</v>
      </c>
      <c r="B647" s="6">
        <v>1</v>
      </c>
    </row>
    <row r="648" spans="1:2" x14ac:dyDescent="0.35">
      <c r="A648" s="8" t="s">
        <v>876</v>
      </c>
      <c r="B648" s="6">
        <v>0</v>
      </c>
    </row>
    <row r="649" spans="1:2" x14ac:dyDescent="0.35">
      <c r="A649" s="8" t="s">
        <v>1447</v>
      </c>
      <c r="B649" s="6">
        <v>0</v>
      </c>
    </row>
    <row r="650" spans="1:2" x14ac:dyDescent="0.35">
      <c r="A650" s="8" t="s">
        <v>1171</v>
      </c>
      <c r="B650" s="6">
        <v>2</v>
      </c>
    </row>
    <row r="651" spans="1:2" x14ac:dyDescent="0.35">
      <c r="A651" s="8" t="s">
        <v>1551</v>
      </c>
      <c r="B651" s="6">
        <v>7</v>
      </c>
    </row>
    <row r="652" spans="1:2" x14ac:dyDescent="0.35">
      <c r="A652" s="8" t="s">
        <v>2768</v>
      </c>
      <c r="B652" s="6">
        <v>34</v>
      </c>
    </row>
    <row r="653" spans="1:2" x14ac:dyDescent="0.35">
      <c r="A653" s="8" t="s">
        <v>2431</v>
      </c>
      <c r="B653" s="6">
        <v>2</v>
      </c>
    </row>
    <row r="654" spans="1:2" x14ac:dyDescent="0.35">
      <c r="A654" s="8" t="s">
        <v>2154</v>
      </c>
      <c r="B654" s="6">
        <v>4</v>
      </c>
    </row>
    <row r="655" spans="1:2" x14ac:dyDescent="0.35">
      <c r="A655" s="8" t="s">
        <v>1183</v>
      </c>
      <c r="B655" s="6">
        <v>4</v>
      </c>
    </row>
    <row r="656" spans="1:2" x14ac:dyDescent="0.35">
      <c r="A656" s="8" t="s">
        <v>3791</v>
      </c>
      <c r="B656" s="6">
        <v>1</v>
      </c>
    </row>
    <row r="657" spans="1:2" x14ac:dyDescent="0.35">
      <c r="A657" s="8" t="s">
        <v>4105</v>
      </c>
      <c r="B657" s="6">
        <v>0</v>
      </c>
    </row>
    <row r="658" spans="1:2" x14ac:dyDescent="0.35">
      <c r="A658" s="8" t="s">
        <v>2001</v>
      </c>
      <c r="B658" s="6">
        <v>25</v>
      </c>
    </row>
    <row r="659" spans="1:2" x14ac:dyDescent="0.35">
      <c r="A659" s="8" t="s">
        <v>2766</v>
      </c>
      <c r="B659" s="6">
        <v>4</v>
      </c>
    </row>
    <row r="660" spans="1:2" x14ac:dyDescent="0.35">
      <c r="A660" s="8" t="s">
        <v>454</v>
      </c>
      <c r="B660" s="6">
        <v>2</v>
      </c>
    </row>
    <row r="661" spans="1:2" x14ac:dyDescent="0.35">
      <c r="A661" s="8" t="s">
        <v>981</v>
      </c>
      <c r="B661" s="6">
        <v>31</v>
      </c>
    </row>
    <row r="662" spans="1:2" x14ac:dyDescent="0.35">
      <c r="A662" s="8" t="s">
        <v>861</v>
      </c>
      <c r="B662" s="6">
        <v>48</v>
      </c>
    </row>
    <row r="663" spans="1:2" x14ac:dyDescent="0.35">
      <c r="A663" s="8" t="s">
        <v>920</v>
      </c>
      <c r="B663" s="6">
        <v>1</v>
      </c>
    </row>
    <row r="664" spans="1:2" x14ac:dyDescent="0.35">
      <c r="A664" s="8" t="s">
        <v>906</v>
      </c>
      <c r="B664" s="6">
        <v>6</v>
      </c>
    </row>
    <row r="665" spans="1:2" x14ac:dyDescent="0.35">
      <c r="A665" s="8" t="s">
        <v>937</v>
      </c>
      <c r="B665" s="6">
        <v>0</v>
      </c>
    </row>
    <row r="666" spans="1:2" x14ac:dyDescent="0.35">
      <c r="A666" s="8" t="s">
        <v>3628</v>
      </c>
      <c r="B666" s="6">
        <v>1</v>
      </c>
    </row>
    <row r="667" spans="1:2" x14ac:dyDescent="0.35">
      <c r="A667" s="8" t="s">
        <v>1705</v>
      </c>
      <c r="B667" s="6">
        <v>11</v>
      </c>
    </row>
    <row r="668" spans="1:2" x14ac:dyDescent="0.35">
      <c r="A668" s="8" t="s">
        <v>928</v>
      </c>
      <c r="B668" s="6">
        <v>0</v>
      </c>
    </row>
    <row r="669" spans="1:2" x14ac:dyDescent="0.35">
      <c r="A669" s="8" t="s">
        <v>504</v>
      </c>
      <c r="B669" s="6">
        <v>9</v>
      </c>
    </row>
    <row r="670" spans="1:2" x14ac:dyDescent="0.35">
      <c r="A670" s="8" t="s">
        <v>917</v>
      </c>
      <c r="B670" s="6">
        <v>0</v>
      </c>
    </row>
    <row r="671" spans="1:2" x14ac:dyDescent="0.35">
      <c r="A671" s="8" t="s">
        <v>494</v>
      </c>
      <c r="B671" s="6">
        <v>0</v>
      </c>
    </row>
    <row r="672" spans="1:2" x14ac:dyDescent="0.35">
      <c r="A672" s="8" t="s">
        <v>2148</v>
      </c>
      <c r="B672" s="6">
        <v>55</v>
      </c>
    </row>
    <row r="673" spans="1:2" x14ac:dyDescent="0.35">
      <c r="A673" s="8" t="s">
        <v>1113</v>
      </c>
      <c r="B673" s="6">
        <v>312</v>
      </c>
    </row>
    <row r="674" spans="1:2" x14ac:dyDescent="0.35">
      <c r="A674" s="8" t="s">
        <v>2410</v>
      </c>
      <c r="B674" s="6">
        <v>6</v>
      </c>
    </row>
    <row r="675" spans="1:2" x14ac:dyDescent="0.35">
      <c r="A675" s="8" t="s">
        <v>3079</v>
      </c>
      <c r="B675" s="6">
        <v>27</v>
      </c>
    </row>
    <row r="676" spans="1:2" x14ac:dyDescent="0.35">
      <c r="A676" s="8" t="s">
        <v>3909</v>
      </c>
      <c r="B676" s="6">
        <v>1</v>
      </c>
    </row>
    <row r="677" spans="1:2" x14ac:dyDescent="0.35">
      <c r="A677" s="8" t="s">
        <v>2681</v>
      </c>
      <c r="B677" s="6">
        <v>2</v>
      </c>
    </row>
    <row r="678" spans="1:2" x14ac:dyDescent="0.35">
      <c r="A678" s="8" t="s">
        <v>3051</v>
      </c>
      <c r="B678" s="6">
        <v>35</v>
      </c>
    </row>
    <row r="679" spans="1:2" x14ac:dyDescent="0.35">
      <c r="A679" s="8" t="s">
        <v>3924</v>
      </c>
      <c r="B679" s="6">
        <v>2</v>
      </c>
    </row>
    <row r="680" spans="1:2" x14ac:dyDescent="0.35">
      <c r="A680" s="8" t="s">
        <v>1704</v>
      </c>
      <c r="B680" s="6">
        <v>2</v>
      </c>
    </row>
    <row r="681" spans="1:2" x14ac:dyDescent="0.35">
      <c r="A681" s="8" t="s">
        <v>2406</v>
      </c>
      <c r="B681" s="6">
        <v>20</v>
      </c>
    </row>
    <row r="682" spans="1:2" x14ac:dyDescent="0.35">
      <c r="A682" s="8" t="s">
        <v>2861</v>
      </c>
      <c r="B682" s="6">
        <v>3</v>
      </c>
    </row>
    <row r="683" spans="1:2" x14ac:dyDescent="0.35">
      <c r="A683" s="8" t="s">
        <v>4071</v>
      </c>
      <c r="B683" s="6">
        <v>13</v>
      </c>
    </row>
    <row r="684" spans="1:2" x14ac:dyDescent="0.35">
      <c r="A684" s="8" t="s">
        <v>768</v>
      </c>
      <c r="B684" s="6">
        <v>3</v>
      </c>
    </row>
    <row r="685" spans="1:2" x14ac:dyDescent="0.35">
      <c r="A685" s="8" t="s">
        <v>4007</v>
      </c>
      <c r="B685" s="6">
        <v>4</v>
      </c>
    </row>
    <row r="686" spans="1:2" x14ac:dyDescent="0.35">
      <c r="A686" s="8" t="s">
        <v>2683</v>
      </c>
      <c r="B686" s="6">
        <v>3</v>
      </c>
    </row>
    <row r="687" spans="1:2" x14ac:dyDescent="0.35">
      <c r="A687" s="8" t="s">
        <v>1721</v>
      </c>
      <c r="B687" s="6">
        <v>8</v>
      </c>
    </row>
    <row r="688" spans="1:2" x14ac:dyDescent="0.35">
      <c r="A688" s="8" t="s">
        <v>879</v>
      </c>
      <c r="B688" s="6">
        <v>2</v>
      </c>
    </row>
    <row r="689" spans="1:2" x14ac:dyDescent="0.35">
      <c r="A689" s="8" t="s">
        <v>2844</v>
      </c>
      <c r="B689" s="6">
        <v>1</v>
      </c>
    </row>
    <row r="690" spans="1:2" x14ac:dyDescent="0.35">
      <c r="A690" s="8" t="s">
        <v>961</v>
      </c>
      <c r="B690" s="6">
        <v>188</v>
      </c>
    </row>
    <row r="691" spans="1:2" x14ac:dyDescent="0.35">
      <c r="A691" s="8" t="s">
        <v>1077</v>
      </c>
      <c r="B691" s="6">
        <v>975</v>
      </c>
    </row>
    <row r="692" spans="1:2" x14ac:dyDescent="0.35">
      <c r="A692" s="8" t="s">
        <v>1783</v>
      </c>
      <c r="B692" s="6">
        <v>76</v>
      </c>
    </row>
    <row r="693" spans="1:2" x14ac:dyDescent="0.35">
      <c r="A693" s="8" t="s">
        <v>2519</v>
      </c>
      <c r="B693" s="6">
        <v>4</v>
      </c>
    </row>
    <row r="694" spans="1:2" x14ac:dyDescent="0.35">
      <c r="A694" s="8" t="s">
        <v>1797</v>
      </c>
      <c r="B694" s="6">
        <v>86</v>
      </c>
    </row>
    <row r="695" spans="1:2" x14ac:dyDescent="0.35">
      <c r="A695" s="8" t="s">
        <v>550</v>
      </c>
      <c r="B695" s="6">
        <v>8</v>
      </c>
    </row>
    <row r="696" spans="1:2" x14ac:dyDescent="0.35">
      <c r="A696" s="8" t="s">
        <v>1099</v>
      </c>
      <c r="B696" s="6">
        <v>22</v>
      </c>
    </row>
    <row r="697" spans="1:2" x14ac:dyDescent="0.35">
      <c r="A697" s="8" t="s">
        <v>3064</v>
      </c>
      <c r="B697" s="6">
        <v>72</v>
      </c>
    </row>
    <row r="698" spans="1:2" x14ac:dyDescent="0.35">
      <c r="A698" s="8" t="s">
        <v>1902</v>
      </c>
      <c r="B698" s="6">
        <v>25</v>
      </c>
    </row>
    <row r="699" spans="1:2" x14ac:dyDescent="0.35">
      <c r="A699" s="8" t="s">
        <v>592</v>
      </c>
      <c r="B699" s="6">
        <v>2</v>
      </c>
    </row>
    <row r="700" spans="1:2" x14ac:dyDescent="0.35">
      <c r="A700" s="8" t="s">
        <v>2775</v>
      </c>
      <c r="B700" s="6">
        <v>2</v>
      </c>
    </row>
    <row r="701" spans="1:2" x14ac:dyDescent="0.35">
      <c r="A701" s="8" t="s">
        <v>3112</v>
      </c>
      <c r="B701" s="6">
        <v>9</v>
      </c>
    </row>
    <row r="702" spans="1:2" x14ac:dyDescent="0.35">
      <c r="A702" s="8" t="s">
        <v>988</v>
      </c>
      <c r="B702" s="6">
        <v>41</v>
      </c>
    </row>
    <row r="703" spans="1:2" x14ac:dyDescent="0.35">
      <c r="A703" s="8" t="s">
        <v>2142</v>
      </c>
      <c r="B703" s="6">
        <v>0</v>
      </c>
    </row>
    <row r="704" spans="1:2" x14ac:dyDescent="0.35">
      <c r="A704" s="8" t="s">
        <v>1075</v>
      </c>
      <c r="B704" s="6">
        <v>30</v>
      </c>
    </row>
    <row r="705" spans="1:2" x14ac:dyDescent="0.35">
      <c r="A705" s="8" t="s">
        <v>207</v>
      </c>
      <c r="B705" s="6">
        <v>17</v>
      </c>
    </row>
    <row r="706" spans="1:2" x14ac:dyDescent="0.35">
      <c r="A706" s="8" t="s">
        <v>975</v>
      </c>
      <c r="B706" s="6">
        <v>3</v>
      </c>
    </row>
    <row r="707" spans="1:2" x14ac:dyDescent="0.35">
      <c r="A707" s="8" t="s">
        <v>3900</v>
      </c>
      <c r="B707" s="6">
        <v>0</v>
      </c>
    </row>
    <row r="708" spans="1:2" x14ac:dyDescent="0.35">
      <c r="A708" s="8" t="s">
        <v>935</v>
      </c>
      <c r="B708" s="6">
        <v>30</v>
      </c>
    </row>
    <row r="709" spans="1:2" x14ac:dyDescent="0.35">
      <c r="A709" s="8" t="s">
        <v>2593</v>
      </c>
      <c r="B709" s="6">
        <v>0</v>
      </c>
    </row>
    <row r="710" spans="1:2" x14ac:dyDescent="0.35">
      <c r="A710" s="8" t="s">
        <v>4095</v>
      </c>
      <c r="B710" s="6">
        <v>1</v>
      </c>
    </row>
    <row r="711" spans="1:2" x14ac:dyDescent="0.35">
      <c r="A711" s="8" t="s">
        <v>222</v>
      </c>
      <c r="B711" s="6">
        <v>3</v>
      </c>
    </row>
    <row r="712" spans="1:2" x14ac:dyDescent="0.35">
      <c r="A712" s="8" t="s">
        <v>1545</v>
      </c>
      <c r="B712" s="6">
        <v>0</v>
      </c>
    </row>
    <row r="713" spans="1:2" x14ac:dyDescent="0.35">
      <c r="A713" s="8" t="s">
        <v>186</v>
      </c>
      <c r="B713" s="6">
        <v>2</v>
      </c>
    </row>
    <row r="714" spans="1:2" x14ac:dyDescent="0.35">
      <c r="A714" s="8" t="s">
        <v>549</v>
      </c>
      <c r="B714" s="6">
        <v>1</v>
      </c>
    </row>
    <row r="715" spans="1:2" x14ac:dyDescent="0.35">
      <c r="A715" s="8" t="s">
        <v>3096</v>
      </c>
      <c r="B715" s="6">
        <v>14</v>
      </c>
    </row>
    <row r="716" spans="1:2" x14ac:dyDescent="0.35">
      <c r="A716" s="8" t="s">
        <v>2138</v>
      </c>
      <c r="B716" s="6">
        <v>534</v>
      </c>
    </row>
    <row r="717" spans="1:2" x14ac:dyDescent="0.35">
      <c r="A717" s="8" t="s">
        <v>3730</v>
      </c>
      <c r="B717" s="6">
        <v>0</v>
      </c>
    </row>
    <row r="718" spans="1:2" x14ac:dyDescent="0.35">
      <c r="A718" s="8" t="s">
        <v>434</v>
      </c>
      <c r="B718" s="6">
        <v>0</v>
      </c>
    </row>
    <row r="719" spans="1:2" x14ac:dyDescent="0.35">
      <c r="A719" s="8" t="s">
        <v>1414</v>
      </c>
      <c r="B719" s="6">
        <v>1</v>
      </c>
    </row>
    <row r="720" spans="1:2" x14ac:dyDescent="0.35">
      <c r="A720" s="8" t="s">
        <v>2874</v>
      </c>
      <c r="B720" s="6">
        <v>3</v>
      </c>
    </row>
    <row r="721" spans="1:2" x14ac:dyDescent="0.35">
      <c r="A721" s="8" t="s">
        <v>2761</v>
      </c>
      <c r="B721" s="6">
        <v>4</v>
      </c>
    </row>
    <row r="722" spans="1:2" x14ac:dyDescent="0.35">
      <c r="A722" s="8" t="s">
        <v>1920</v>
      </c>
      <c r="B722" s="6">
        <v>8</v>
      </c>
    </row>
    <row r="723" spans="1:2" x14ac:dyDescent="0.35">
      <c r="A723" s="8" t="s">
        <v>949</v>
      </c>
      <c r="B723" s="6">
        <v>8</v>
      </c>
    </row>
    <row r="724" spans="1:2" x14ac:dyDescent="0.35">
      <c r="A724" s="8" t="s">
        <v>2122</v>
      </c>
      <c r="B724" s="6">
        <v>10</v>
      </c>
    </row>
    <row r="725" spans="1:2" x14ac:dyDescent="0.35">
      <c r="A725" s="8" t="s">
        <v>226</v>
      </c>
      <c r="B725" s="6">
        <v>0</v>
      </c>
    </row>
    <row r="726" spans="1:2" x14ac:dyDescent="0.35">
      <c r="A726" s="8" t="s">
        <v>1078</v>
      </c>
      <c r="B726" s="6">
        <v>167</v>
      </c>
    </row>
    <row r="727" spans="1:2" x14ac:dyDescent="0.35">
      <c r="A727" s="8" t="s">
        <v>1736</v>
      </c>
      <c r="B727" s="6">
        <v>2</v>
      </c>
    </row>
    <row r="728" spans="1:2" x14ac:dyDescent="0.35">
      <c r="A728" s="8" t="s">
        <v>3059</v>
      </c>
      <c r="B728" s="6">
        <v>11</v>
      </c>
    </row>
    <row r="729" spans="1:2" x14ac:dyDescent="0.35">
      <c r="A729" s="8" t="s">
        <v>1173</v>
      </c>
      <c r="B729" s="6">
        <v>0</v>
      </c>
    </row>
    <row r="730" spans="1:2" x14ac:dyDescent="0.35">
      <c r="A730" s="8" t="s">
        <v>900</v>
      </c>
      <c r="B730" s="6">
        <v>8</v>
      </c>
    </row>
    <row r="731" spans="1:2" x14ac:dyDescent="0.35">
      <c r="A731" s="8" t="s">
        <v>1585</v>
      </c>
      <c r="B731" s="6">
        <v>0</v>
      </c>
    </row>
    <row r="732" spans="1:2" x14ac:dyDescent="0.35">
      <c r="A732" s="8" t="s">
        <v>3845</v>
      </c>
      <c r="B732" s="6">
        <v>43</v>
      </c>
    </row>
    <row r="733" spans="1:2" x14ac:dyDescent="0.35">
      <c r="A733" s="8" t="s">
        <v>172</v>
      </c>
      <c r="B733" s="6">
        <v>10</v>
      </c>
    </row>
    <row r="734" spans="1:2" x14ac:dyDescent="0.35">
      <c r="A734" s="8" t="s">
        <v>1814</v>
      </c>
      <c r="B734" s="6">
        <v>0</v>
      </c>
    </row>
    <row r="735" spans="1:2" x14ac:dyDescent="0.35">
      <c r="A735" s="8" t="s">
        <v>4094</v>
      </c>
      <c r="B735" s="6">
        <v>0</v>
      </c>
    </row>
    <row r="736" spans="1:2" x14ac:dyDescent="0.35">
      <c r="A736" s="8" t="s">
        <v>203</v>
      </c>
      <c r="B736" s="6">
        <v>7</v>
      </c>
    </row>
    <row r="737" spans="1:2" x14ac:dyDescent="0.35">
      <c r="A737" s="8" t="s">
        <v>1997</v>
      </c>
      <c r="B737" s="6">
        <v>0</v>
      </c>
    </row>
    <row r="738" spans="1:2" x14ac:dyDescent="0.35">
      <c r="A738" s="8" t="s">
        <v>690</v>
      </c>
      <c r="B738" s="6">
        <v>336</v>
      </c>
    </row>
    <row r="739" spans="1:2" x14ac:dyDescent="0.35">
      <c r="A739" s="8" t="s">
        <v>881</v>
      </c>
      <c r="B739" s="6">
        <v>8</v>
      </c>
    </row>
    <row r="740" spans="1:2" x14ac:dyDescent="0.35">
      <c r="A740" s="8" t="s">
        <v>547</v>
      </c>
      <c r="B740" s="6">
        <v>2</v>
      </c>
    </row>
    <row r="741" spans="1:2" x14ac:dyDescent="0.35">
      <c r="A741" s="8" t="s">
        <v>212</v>
      </c>
      <c r="B741" s="6">
        <v>33</v>
      </c>
    </row>
    <row r="742" spans="1:2" x14ac:dyDescent="0.35">
      <c r="A742" s="8" t="s">
        <v>2425</v>
      </c>
      <c r="B742" s="6">
        <v>9</v>
      </c>
    </row>
    <row r="743" spans="1:2" x14ac:dyDescent="0.35">
      <c r="A743" s="8" t="s">
        <v>4023</v>
      </c>
      <c r="B743" s="6">
        <v>7</v>
      </c>
    </row>
    <row r="744" spans="1:2" x14ac:dyDescent="0.35">
      <c r="A744" s="8" t="s">
        <v>586</v>
      </c>
      <c r="B744" s="6">
        <v>0</v>
      </c>
    </row>
    <row r="745" spans="1:2" x14ac:dyDescent="0.35">
      <c r="A745" s="8" t="s">
        <v>2891</v>
      </c>
      <c r="B745" s="6">
        <v>10</v>
      </c>
    </row>
    <row r="746" spans="1:2" x14ac:dyDescent="0.35">
      <c r="A746" s="8" t="s">
        <v>1908</v>
      </c>
      <c r="B746" s="6">
        <v>4</v>
      </c>
    </row>
    <row r="747" spans="1:2" x14ac:dyDescent="0.35">
      <c r="A747" s="8" t="s">
        <v>429</v>
      </c>
      <c r="B747" s="6">
        <v>13</v>
      </c>
    </row>
    <row r="748" spans="1:2" x14ac:dyDescent="0.35">
      <c r="A748" s="8" t="s">
        <v>460</v>
      </c>
      <c r="B748" s="6">
        <v>1</v>
      </c>
    </row>
    <row r="749" spans="1:2" x14ac:dyDescent="0.35">
      <c r="A749" s="8" t="s">
        <v>2907</v>
      </c>
      <c r="B749" s="6">
        <v>2</v>
      </c>
    </row>
    <row r="750" spans="1:2" x14ac:dyDescent="0.35">
      <c r="A750" s="8" t="s">
        <v>1910</v>
      </c>
      <c r="B750" s="6">
        <v>38</v>
      </c>
    </row>
    <row r="751" spans="1:2" x14ac:dyDescent="0.35">
      <c r="A751" s="8" t="s">
        <v>1586</v>
      </c>
      <c r="B751" s="6">
        <v>12</v>
      </c>
    </row>
    <row r="752" spans="1:2" x14ac:dyDescent="0.35">
      <c r="A752" s="8" t="s">
        <v>4090</v>
      </c>
      <c r="B752" s="6">
        <v>8</v>
      </c>
    </row>
    <row r="753" spans="1:2" x14ac:dyDescent="0.35">
      <c r="A753" s="8" t="s">
        <v>870</v>
      </c>
      <c r="B753" s="6">
        <v>3</v>
      </c>
    </row>
    <row r="754" spans="1:2" x14ac:dyDescent="0.35">
      <c r="A754" s="8" t="s">
        <v>1794</v>
      </c>
      <c r="B754" s="6">
        <v>2</v>
      </c>
    </row>
    <row r="755" spans="1:2" x14ac:dyDescent="0.35">
      <c r="A755" s="8" t="s">
        <v>2416</v>
      </c>
      <c r="B755" s="6">
        <v>6</v>
      </c>
    </row>
    <row r="756" spans="1:2" x14ac:dyDescent="0.35">
      <c r="A756" s="8" t="s">
        <v>2511</v>
      </c>
      <c r="B756" s="6">
        <v>0</v>
      </c>
    </row>
    <row r="757" spans="1:2" x14ac:dyDescent="0.35">
      <c r="A757" s="8" t="s">
        <v>1092</v>
      </c>
      <c r="B757" s="6">
        <v>2</v>
      </c>
    </row>
    <row r="758" spans="1:2" x14ac:dyDescent="0.35">
      <c r="A758" s="8" t="s">
        <v>2414</v>
      </c>
      <c r="B758" s="6">
        <v>3</v>
      </c>
    </row>
    <row r="759" spans="1:2" x14ac:dyDescent="0.35">
      <c r="A759" s="8" t="s">
        <v>1983</v>
      </c>
      <c r="B759" s="6">
        <v>0</v>
      </c>
    </row>
    <row r="760" spans="1:2" x14ac:dyDescent="0.35">
      <c r="A760" s="8" t="s">
        <v>4091</v>
      </c>
      <c r="B760" s="6">
        <v>1</v>
      </c>
    </row>
    <row r="761" spans="1:2" x14ac:dyDescent="0.35">
      <c r="A761" s="8" t="s">
        <v>2857</v>
      </c>
      <c r="B761" s="6">
        <v>15</v>
      </c>
    </row>
    <row r="762" spans="1:2" x14ac:dyDescent="0.35">
      <c r="A762" s="8" t="s">
        <v>453</v>
      </c>
      <c r="B762" s="6">
        <v>12</v>
      </c>
    </row>
    <row r="763" spans="1:2" x14ac:dyDescent="0.35">
      <c r="A763" s="8" t="s">
        <v>2872</v>
      </c>
      <c r="B763" s="6">
        <v>0</v>
      </c>
    </row>
    <row r="764" spans="1:2" x14ac:dyDescent="0.35">
      <c r="A764" s="8" t="s">
        <v>1985</v>
      </c>
      <c r="B764" s="6">
        <v>7</v>
      </c>
    </row>
    <row r="765" spans="1:2" x14ac:dyDescent="0.35">
      <c r="A765" s="8" t="s">
        <v>4004</v>
      </c>
      <c r="B765" s="6">
        <v>4</v>
      </c>
    </row>
    <row r="766" spans="1:2" x14ac:dyDescent="0.35">
      <c r="A766" s="8" t="s">
        <v>1559</v>
      </c>
      <c r="B766" s="6">
        <v>3</v>
      </c>
    </row>
    <row r="767" spans="1:2" x14ac:dyDescent="0.35">
      <c r="A767" s="8" t="s">
        <v>710</v>
      </c>
      <c r="B767" s="6">
        <v>2</v>
      </c>
    </row>
    <row r="768" spans="1:2" x14ac:dyDescent="0.35">
      <c r="A768" s="8" t="s">
        <v>2514</v>
      </c>
      <c r="B768" s="6">
        <v>4</v>
      </c>
    </row>
    <row r="769" spans="1:2" x14ac:dyDescent="0.35">
      <c r="A769" s="8" t="s">
        <v>663</v>
      </c>
      <c r="B769" s="6">
        <v>4</v>
      </c>
    </row>
    <row r="770" spans="1:2" x14ac:dyDescent="0.35">
      <c r="A770" s="8" t="s">
        <v>1703</v>
      </c>
      <c r="B770" s="6">
        <v>1</v>
      </c>
    </row>
    <row r="771" spans="1:2" x14ac:dyDescent="0.35">
      <c r="A771" s="8" t="s">
        <v>520</v>
      </c>
      <c r="B771" s="6">
        <v>70</v>
      </c>
    </row>
    <row r="772" spans="1:2" x14ac:dyDescent="0.35">
      <c r="A772" s="8" t="s">
        <v>209</v>
      </c>
      <c r="B772" s="6">
        <v>13</v>
      </c>
    </row>
    <row r="773" spans="1:2" x14ac:dyDescent="0.35">
      <c r="A773" s="8" t="s">
        <v>2688</v>
      </c>
      <c r="B773" s="6">
        <v>14</v>
      </c>
    </row>
    <row r="774" spans="1:2" x14ac:dyDescent="0.35">
      <c r="A774" s="8" t="s">
        <v>2860</v>
      </c>
      <c r="B774" s="6">
        <v>9</v>
      </c>
    </row>
    <row r="775" spans="1:2" x14ac:dyDescent="0.35">
      <c r="A775" s="8" t="s">
        <v>1907</v>
      </c>
      <c r="B775" s="6">
        <v>99</v>
      </c>
    </row>
    <row r="776" spans="1:2" x14ac:dyDescent="0.35">
      <c r="A776" s="8" t="s">
        <v>462</v>
      </c>
      <c r="B776" s="6">
        <v>0</v>
      </c>
    </row>
    <row r="777" spans="1:2" x14ac:dyDescent="0.35">
      <c r="A777" s="8" t="s">
        <v>3844</v>
      </c>
      <c r="B777" s="6">
        <v>9</v>
      </c>
    </row>
    <row r="778" spans="1:2" x14ac:dyDescent="0.35">
      <c r="A778" s="8" t="s">
        <v>560</v>
      </c>
      <c r="B778" s="6">
        <v>1</v>
      </c>
    </row>
    <row r="779" spans="1:2" x14ac:dyDescent="0.35">
      <c r="A779" s="8" t="s">
        <v>3891</v>
      </c>
      <c r="B779" s="6">
        <v>11</v>
      </c>
    </row>
    <row r="780" spans="1:2" x14ac:dyDescent="0.35">
      <c r="A780" s="8" t="s">
        <v>228</v>
      </c>
      <c r="B780" s="6">
        <v>2</v>
      </c>
    </row>
    <row r="781" spans="1:2" x14ac:dyDescent="0.35">
      <c r="A781" s="8" t="s">
        <v>2590</v>
      </c>
      <c r="B781" s="6">
        <v>0</v>
      </c>
    </row>
    <row r="782" spans="1:2" x14ac:dyDescent="0.35">
      <c r="A782" s="8" t="s">
        <v>2747</v>
      </c>
      <c r="B782" s="6">
        <v>4</v>
      </c>
    </row>
    <row r="783" spans="1:2" x14ac:dyDescent="0.35">
      <c r="A783" s="8" t="s">
        <v>3082</v>
      </c>
      <c r="B783" s="6">
        <v>0</v>
      </c>
    </row>
    <row r="784" spans="1:2" x14ac:dyDescent="0.35">
      <c r="A784" s="8" t="s">
        <v>600</v>
      </c>
      <c r="B784" s="6">
        <v>2</v>
      </c>
    </row>
    <row r="785" spans="1:2" x14ac:dyDescent="0.35">
      <c r="A785" s="8" t="s">
        <v>2129</v>
      </c>
      <c r="B785" s="6">
        <v>1</v>
      </c>
    </row>
    <row r="786" spans="1:2" x14ac:dyDescent="0.35">
      <c r="A786" s="8" t="s">
        <v>970</v>
      </c>
      <c r="B786" s="6">
        <v>11</v>
      </c>
    </row>
    <row r="787" spans="1:2" x14ac:dyDescent="0.35">
      <c r="A787" s="8" t="s">
        <v>3078</v>
      </c>
      <c r="B787" s="6">
        <v>3</v>
      </c>
    </row>
    <row r="788" spans="1:2" x14ac:dyDescent="0.35">
      <c r="A788" s="8" t="s">
        <v>239</v>
      </c>
      <c r="B788" s="6">
        <v>1</v>
      </c>
    </row>
    <row r="789" spans="1:2" x14ac:dyDescent="0.35">
      <c r="A789" s="8" t="s">
        <v>3999</v>
      </c>
      <c r="B789" s="6">
        <v>2</v>
      </c>
    </row>
    <row r="790" spans="1:2" x14ac:dyDescent="0.35">
      <c r="A790" s="8" t="s">
        <v>1450</v>
      </c>
      <c r="B790" s="6">
        <v>0</v>
      </c>
    </row>
    <row r="791" spans="1:2" x14ac:dyDescent="0.35">
      <c r="A791" s="8" t="s">
        <v>3961</v>
      </c>
      <c r="B791" s="6">
        <v>3</v>
      </c>
    </row>
    <row r="792" spans="1:2" x14ac:dyDescent="0.35">
      <c r="A792" s="8" t="s">
        <v>1407</v>
      </c>
      <c r="B792" s="6">
        <v>3</v>
      </c>
    </row>
    <row r="793" spans="1:2" x14ac:dyDescent="0.35">
      <c r="A793" s="8" t="s">
        <v>933</v>
      </c>
      <c r="B793" s="6">
        <v>30</v>
      </c>
    </row>
    <row r="794" spans="1:2" x14ac:dyDescent="0.35">
      <c r="A794" s="8" t="s">
        <v>2140</v>
      </c>
      <c r="B794" s="6">
        <v>56</v>
      </c>
    </row>
    <row r="795" spans="1:2" x14ac:dyDescent="0.35">
      <c r="A795" s="8" t="s">
        <v>2778</v>
      </c>
      <c r="B795" s="6">
        <v>15</v>
      </c>
    </row>
    <row r="796" spans="1:2" x14ac:dyDescent="0.35">
      <c r="A796" s="8" t="s">
        <v>190</v>
      </c>
      <c r="B796" s="6">
        <v>0</v>
      </c>
    </row>
    <row r="797" spans="1:2" x14ac:dyDescent="0.35">
      <c r="A797" s="8" t="s">
        <v>3842</v>
      </c>
      <c r="B797" s="6">
        <v>12</v>
      </c>
    </row>
    <row r="798" spans="1:2" x14ac:dyDescent="0.35">
      <c r="A798" s="8" t="s">
        <v>3727</v>
      </c>
      <c r="B798" s="6">
        <v>1</v>
      </c>
    </row>
    <row r="799" spans="1:2" x14ac:dyDescent="0.35">
      <c r="A799" s="8" t="s">
        <v>556</v>
      </c>
      <c r="B799" s="6">
        <v>0</v>
      </c>
    </row>
    <row r="800" spans="1:2" x14ac:dyDescent="0.35">
      <c r="A800" s="8" t="s">
        <v>3633</v>
      </c>
      <c r="B800" s="6">
        <v>10</v>
      </c>
    </row>
    <row r="801" spans="1:2" x14ac:dyDescent="0.35">
      <c r="A801" s="8" t="s">
        <v>2642</v>
      </c>
      <c r="B801" s="6">
        <v>0</v>
      </c>
    </row>
    <row r="802" spans="1:2" x14ac:dyDescent="0.35">
      <c r="A802" s="8" t="s">
        <v>969</v>
      </c>
      <c r="B802" s="6">
        <v>4</v>
      </c>
    </row>
    <row r="803" spans="1:2" x14ac:dyDescent="0.35">
      <c r="A803" s="8" t="s">
        <v>1867</v>
      </c>
      <c r="B803" s="6">
        <v>2</v>
      </c>
    </row>
    <row r="804" spans="1:2" x14ac:dyDescent="0.35">
      <c r="A804" s="8" t="s">
        <v>2675</v>
      </c>
      <c r="B804" s="6">
        <v>29</v>
      </c>
    </row>
    <row r="805" spans="1:2" x14ac:dyDescent="0.35">
      <c r="A805" s="8" t="s">
        <v>3734</v>
      </c>
      <c r="B805" s="6">
        <v>4</v>
      </c>
    </row>
    <row r="806" spans="1:2" x14ac:dyDescent="0.35">
      <c r="A806" s="8" t="s">
        <v>2430</v>
      </c>
      <c r="B806" s="6">
        <v>4</v>
      </c>
    </row>
    <row r="807" spans="1:2" x14ac:dyDescent="0.35">
      <c r="A807" s="8" t="s">
        <v>2143</v>
      </c>
      <c r="B807" s="6">
        <v>12</v>
      </c>
    </row>
    <row r="808" spans="1:2" x14ac:dyDescent="0.35">
      <c r="A808" s="8" t="s">
        <v>1141</v>
      </c>
      <c r="B808" s="6">
        <v>0</v>
      </c>
    </row>
    <row r="809" spans="1:2" x14ac:dyDescent="0.35">
      <c r="A809" s="8" t="s">
        <v>1118</v>
      </c>
      <c r="B809" s="6">
        <v>8</v>
      </c>
    </row>
    <row r="810" spans="1:2" x14ac:dyDescent="0.35">
      <c r="A810" s="8" t="s">
        <v>4097</v>
      </c>
      <c r="B810" s="6">
        <v>0</v>
      </c>
    </row>
    <row r="811" spans="1:2" x14ac:dyDescent="0.35">
      <c r="A811" s="8" t="s">
        <v>1868</v>
      </c>
      <c r="B811" s="6">
        <v>1</v>
      </c>
    </row>
    <row r="812" spans="1:2" x14ac:dyDescent="0.35">
      <c r="A812" s="8" t="s">
        <v>767</v>
      </c>
      <c r="B812" s="6">
        <v>0</v>
      </c>
    </row>
    <row r="813" spans="1:2" x14ac:dyDescent="0.35">
      <c r="A813" s="8" t="s">
        <v>4012</v>
      </c>
      <c r="B813" s="6">
        <v>7</v>
      </c>
    </row>
    <row r="814" spans="1:2" x14ac:dyDescent="0.35">
      <c r="A814" s="8" t="s">
        <v>1730</v>
      </c>
      <c r="B814" s="6">
        <v>0</v>
      </c>
    </row>
    <row r="815" spans="1:2" x14ac:dyDescent="0.35">
      <c r="A815" s="8" t="s">
        <v>4038</v>
      </c>
      <c r="B815" s="6">
        <v>3</v>
      </c>
    </row>
    <row r="816" spans="1:2" x14ac:dyDescent="0.35">
      <c r="A816" s="8" t="s">
        <v>1720</v>
      </c>
      <c r="B816" s="6">
        <v>3</v>
      </c>
    </row>
    <row r="817" spans="1:2" x14ac:dyDescent="0.35">
      <c r="A817" s="8" t="s">
        <v>1986</v>
      </c>
      <c r="B817" s="6">
        <v>4</v>
      </c>
    </row>
    <row r="818" spans="1:2" x14ac:dyDescent="0.35">
      <c r="A818" s="8" t="s">
        <v>2419</v>
      </c>
      <c r="B818" s="6">
        <v>5</v>
      </c>
    </row>
    <row r="819" spans="1:2" x14ac:dyDescent="0.35">
      <c r="A819" s="8" t="s">
        <v>921</v>
      </c>
      <c r="B819" s="6">
        <v>0</v>
      </c>
    </row>
    <row r="820" spans="1:2" x14ac:dyDescent="0.35">
      <c r="A820" s="8" t="s">
        <v>868</v>
      </c>
      <c r="B820" s="6">
        <v>11</v>
      </c>
    </row>
    <row r="821" spans="1:2" x14ac:dyDescent="0.35">
      <c r="A821" s="8" t="s">
        <v>163</v>
      </c>
      <c r="B821" s="6">
        <v>1</v>
      </c>
    </row>
    <row r="822" spans="1:2" x14ac:dyDescent="0.35">
      <c r="A822" s="8" t="s">
        <v>1713</v>
      </c>
      <c r="B822" s="6">
        <v>0</v>
      </c>
    </row>
    <row r="823" spans="1:2" x14ac:dyDescent="0.35">
      <c r="A823" s="8" t="s">
        <v>1877</v>
      </c>
      <c r="B823" s="6">
        <v>0</v>
      </c>
    </row>
    <row r="824" spans="1:2" x14ac:dyDescent="0.35">
      <c r="A824" s="8" t="s">
        <v>696</v>
      </c>
      <c r="B824" s="6">
        <v>7</v>
      </c>
    </row>
    <row r="825" spans="1:2" x14ac:dyDescent="0.35">
      <c r="A825" s="8" t="s">
        <v>3908</v>
      </c>
      <c r="B825" s="6">
        <v>36</v>
      </c>
    </row>
    <row r="826" spans="1:2" x14ac:dyDescent="0.35">
      <c r="A826" s="8" t="s">
        <v>4010</v>
      </c>
      <c r="B826" s="6">
        <v>0</v>
      </c>
    </row>
    <row r="827" spans="1:2" x14ac:dyDescent="0.35">
      <c r="A827" s="8" t="s">
        <v>570</v>
      </c>
      <c r="B827" s="6">
        <v>1</v>
      </c>
    </row>
    <row r="828" spans="1:2" x14ac:dyDescent="0.35">
      <c r="A828" s="8" t="s">
        <v>1904</v>
      </c>
      <c r="B828" s="6">
        <v>41</v>
      </c>
    </row>
    <row r="829" spans="1:2" x14ac:dyDescent="0.35">
      <c r="A829" s="8" t="s">
        <v>1177</v>
      </c>
      <c r="B829" s="6">
        <v>1</v>
      </c>
    </row>
    <row r="830" spans="1:2" x14ac:dyDescent="0.35">
      <c r="A830" s="8" t="s">
        <v>3197</v>
      </c>
      <c r="B830" s="6">
        <v>4</v>
      </c>
    </row>
    <row r="831" spans="1:2" x14ac:dyDescent="0.35">
      <c r="A831" s="8" t="s">
        <v>484</v>
      </c>
      <c r="B831" s="6">
        <v>147</v>
      </c>
    </row>
    <row r="832" spans="1:2" x14ac:dyDescent="0.35">
      <c r="A832" s="8" t="s">
        <v>1587</v>
      </c>
      <c r="B832" s="6">
        <v>0</v>
      </c>
    </row>
    <row r="833" spans="1:2" x14ac:dyDescent="0.35">
      <c r="A833" s="8" t="s">
        <v>684</v>
      </c>
      <c r="B833" s="6">
        <v>3</v>
      </c>
    </row>
    <row r="834" spans="1:2" x14ac:dyDescent="0.35">
      <c r="A834" s="8" t="s">
        <v>903</v>
      </c>
      <c r="B834" s="6">
        <v>3</v>
      </c>
    </row>
    <row r="835" spans="1:2" x14ac:dyDescent="0.35">
      <c r="A835" s="8" t="s">
        <v>1156</v>
      </c>
      <c r="B835" s="6">
        <v>8</v>
      </c>
    </row>
    <row r="836" spans="1:2" x14ac:dyDescent="0.35">
      <c r="A836" s="8" t="s">
        <v>204</v>
      </c>
      <c r="B836" s="6">
        <v>0</v>
      </c>
    </row>
    <row r="837" spans="1:2" x14ac:dyDescent="0.35">
      <c r="A837" s="8" t="s">
        <v>902</v>
      </c>
      <c r="B837" s="6">
        <v>0</v>
      </c>
    </row>
    <row r="838" spans="1:2" x14ac:dyDescent="0.35">
      <c r="A838" s="8" t="s">
        <v>1410</v>
      </c>
      <c r="B838" s="6">
        <v>0</v>
      </c>
    </row>
    <row r="839" spans="1:2" x14ac:dyDescent="0.35">
      <c r="A839" s="8" t="s">
        <v>1817</v>
      </c>
      <c r="B839" s="6">
        <v>6</v>
      </c>
    </row>
    <row r="840" spans="1:2" x14ac:dyDescent="0.35">
      <c r="A840" s="8" t="s">
        <v>680</v>
      </c>
      <c r="B840" s="6">
        <v>94</v>
      </c>
    </row>
    <row r="841" spans="1:2" x14ac:dyDescent="0.35">
      <c r="A841" s="8" t="s">
        <v>3972</v>
      </c>
      <c r="B841" s="6">
        <v>0</v>
      </c>
    </row>
    <row r="842" spans="1:2" x14ac:dyDescent="0.35">
      <c r="A842" s="8" t="s">
        <v>2516</v>
      </c>
      <c r="B842" s="6">
        <v>0</v>
      </c>
    </row>
    <row r="843" spans="1:2" x14ac:dyDescent="0.35">
      <c r="A843" s="8" t="s">
        <v>3963</v>
      </c>
      <c r="B843" s="6">
        <v>2</v>
      </c>
    </row>
    <row r="844" spans="1:2" x14ac:dyDescent="0.35">
      <c r="A844" s="8" t="s">
        <v>888</v>
      </c>
      <c r="B844" s="6">
        <v>0</v>
      </c>
    </row>
    <row r="845" spans="1:2" x14ac:dyDescent="0.35">
      <c r="A845" s="8" t="s">
        <v>4058</v>
      </c>
      <c r="B845" s="6">
        <v>3</v>
      </c>
    </row>
    <row r="846" spans="1:2" x14ac:dyDescent="0.35">
      <c r="A846" s="8" t="s">
        <v>3101</v>
      </c>
      <c r="B846" s="6">
        <v>12</v>
      </c>
    </row>
    <row r="847" spans="1:2" x14ac:dyDescent="0.35">
      <c r="A847" s="8" t="s">
        <v>716</v>
      </c>
      <c r="B847" s="6">
        <v>12</v>
      </c>
    </row>
    <row r="848" spans="1:2" x14ac:dyDescent="0.35">
      <c r="A848" s="8" t="s">
        <v>664</v>
      </c>
      <c r="B848" s="6">
        <v>7</v>
      </c>
    </row>
    <row r="849" spans="1:2" x14ac:dyDescent="0.35">
      <c r="A849" s="8" t="s">
        <v>2689</v>
      </c>
      <c r="B849" s="6">
        <v>1</v>
      </c>
    </row>
    <row r="850" spans="1:2" x14ac:dyDescent="0.35">
      <c r="A850" s="8" t="s">
        <v>170</v>
      </c>
      <c r="B850" s="6">
        <v>3</v>
      </c>
    </row>
    <row r="851" spans="1:2" x14ac:dyDescent="0.35">
      <c r="A851" s="8" t="s">
        <v>3932</v>
      </c>
      <c r="B851" s="6">
        <v>23</v>
      </c>
    </row>
    <row r="852" spans="1:2" x14ac:dyDescent="0.35">
      <c r="A852" s="8" t="s">
        <v>3920</v>
      </c>
      <c r="B852" s="6">
        <v>17</v>
      </c>
    </row>
    <row r="853" spans="1:2" x14ac:dyDescent="0.35">
      <c r="A853" s="8" t="s">
        <v>2741</v>
      </c>
      <c r="B853" s="6">
        <v>4</v>
      </c>
    </row>
    <row r="854" spans="1:2" x14ac:dyDescent="0.35">
      <c r="A854" s="8" t="s">
        <v>1776</v>
      </c>
      <c r="B854" s="6">
        <v>124</v>
      </c>
    </row>
    <row r="855" spans="1:2" x14ac:dyDescent="0.35">
      <c r="A855" s="8" t="s">
        <v>2687</v>
      </c>
      <c r="B855" s="6">
        <v>0</v>
      </c>
    </row>
    <row r="856" spans="1:2" x14ac:dyDescent="0.35">
      <c r="A856" s="8" t="s">
        <v>2432</v>
      </c>
      <c r="B856" s="6">
        <v>2</v>
      </c>
    </row>
    <row r="857" spans="1:2" x14ac:dyDescent="0.35">
      <c r="A857" s="8" t="s">
        <v>2699</v>
      </c>
      <c r="B857" s="6">
        <v>0</v>
      </c>
    </row>
    <row r="858" spans="1:2" x14ac:dyDescent="0.35">
      <c r="A858" s="8" t="s">
        <v>2750</v>
      </c>
      <c r="B858" s="6">
        <v>0</v>
      </c>
    </row>
    <row r="859" spans="1:2" x14ac:dyDescent="0.35">
      <c r="A859" s="8" t="s">
        <v>2763</v>
      </c>
      <c r="B859" s="6">
        <v>3</v>
      </c>
    </row>
    <row r="860" spans="1:2" x14ac:dyDescent="0.35">
      <c r="A860" s="8" t="s">
        <v>1815</v>
      </c>
      <c r="B860" s="6">
        <v>140</v>
      </c>
    </row>
    <row r="861" spans="1:2" x14ac:dyDescent="0.35">
      <c r="A861" s="8" t="s">
        <v>3843</v>
      </c>
      <c r="B861" s="6">
        <v>8</v>
      </c>
    </row>
    <row r="862" spans="1:2" x14ac:dyDescent="0.35">
      <c r="A862" s="8" t="s">
        <v>1408</v>
      </c>
      <c r="B862" s="6">
        <v>2</v>
      </c>
    </row>
    <row r="863" spans="1:2" x14ac:dyDescent="0.35">
      <c r="A863" s="8" t="s">
        <v>1085</v>
      </c>
      <c r="B863" s="6">
        <v>0</v>
      </c>
    </row>
    <row r="864" spans="1:2" x14ac:dyDescent="0.35">
      <c r="A864" s="8" t="s">
        <v>3640</v>
      </c>
      <c r="B864" s="6">
        <v>2</v>
      </c>
    </row>
    <row r="865" spans="1:2" x14ac:dyDescent="0.35">
      <c r="A865" s="8" t="s">
        <v>3890</v>
      </c>
      <c r="B865" s="6">
        <v>84</v>
      </c>
    </row>
    <row r="866" spans="1:2" x14ac:dyDescent="0.35">
      <c r="A866" s="8" t="s">
        <v>506</v>
      </c>
      <c r="B866" s="6">
        <v>14</v>
      </c>
    </row>
    <row r="867" spans="1:2" x14ac:dyDescent="0.35">
      <c r="A867" s="8" t="s">
        <v>596</v>
      </c>
      <c r="B867" s="6">
        <v>8</v>
      </c>
    </row>
    <row r="868" spans="1:2" x14ac:dyDescent="0.35">
      <c r="A868" s="8" t="s">
        <v>2777</v>
      </c>
      <c r="B868" s="6">
        <v>1</v>
      </c>
    </row>
    <row r="869" spans="1:2" x14ac:dyDescent="0.35">
      <c r="A869" s="8" t="s">
        <v>2685</v>
      </c>
      <c r="B869" s="6">
        <v>1</v>
      </c>
    </row>
    <row r="870" spans="1:2" x14ac:dyDescent="0.35">
      <c r="A870" s="8" t="s">
        <v>2147</v>
      </c>
      <c r="B870" s="6">
        <v>1</v>
      </c>
    </row>
    <row r="871" spans="1:2" x14ac:dyDescent="0.35">
      <c r="A871" s="8" t="s">
        <v>1489</v>
      </c>
      <c r="B871" s="6">
        <v>6</v>
      </c>
    </row>
    <row r="872" spans="1:2" x14ac:dyDescent="0.35">
      <c r="A872" s="8" t="s">
        <v>677</v>
      </c>
      <c r="B872" s="6">
        <v>24</v>
      </c>
    </row>
    <row r="873" spans="1:2" x14ac:dyDescent="0.35">
      <c r="A873" s="8" t="s">
        <v>2748</v>
      </c>
      <c r="B873" s="6">
        <v>4</v>
      </c>
    </row>
    <row r="874" spans="1:2" x14ac:dyDescent="0.35">
      <c r="A874" s="8" t="s">
        <v>1781</v>
      </c>
      <c r="B874" s="6">
        <v>152</v>
      </c>
    </row>
    <row r="875" spans="1:2" x14ac:dyDescent="0.35">
      <c r="A875" s="8" t="s">
        <v>1770</v>
      </c>
      <c r="B875" s="6">
        <v>22</v>
      </c>
    </row>
    <row r="876" spans="1:2" x14ac:dyDescent="0.35">
      <c r="A876" s="8" t="s">
        <v>167</v>
      </c>
      <c r="B876" s="6">
        <v>0</v>
      </c>
    </row>
    <row r="877" spans="1:2" x14ac:dyDescent="0.35">
      <c r="A877" s="8" t="s">
        <v>1546</v>
      </c>
      <c r="B877" s="6">
        <v>1</v>
      </c>
    </row>
    <row r="878" spans="1:2" x14ac:dyDescent="0.35">
      <c r="A878" s="8" t="s">
        <v>1728</v>
      </c>
      <c r="B878" s="6">
        <v>1</v>
      </c>
    </row>
    <row r="879" spans="1:2" x14ac:dyDescent="0.35">
      <c r="A879" s="8" t="s">
        <v>3958</v>
      </c>
      <c r="B879" s="6">
        <v>2</v>
      </c>
    </row>
    <row r="880" spans="1:2" x14ac:dyDescent="0.35">
      <c r="A880" s="8" t="s">
        <v>1079</v>
      </c>
      <c r="B880" s="6">
        <v>5</v>
      </c>
    </row>
    <row r="881" spans="1:2" x14ac:dyDescent="0.35">
      <c r="A881" s="8" t="s">
        <v>875</v>
      </c>
      <c r="B881" s="6">
        <v>21</v>
      </c>
    </row>
    <row r="882" spans="1:2" x14ac:dyDescent="0.35">
      <c r="A882" s="8" t="s">
        <v>1135</v>
      </c>
      <c r="B882" s="6">
        <v>1</v>
      </c>
    </row>
    <row r="883" spans="1:2" x14ac:dyDescent="0.35">
      <c r="A883" s="8" t="s">
        <v>4025</v>
      </c>
      <c r="B883" s="6">
        <v>0</v>
      </c>
    </row>
    <row r="884" spans="1:2" x14ac:dyDescent="0.35">
      <c r="A884" s="8" t="s">
        <v>1106</v>
      </c>
      <c r="B884" s="6">
        <v>20</v>
      </c>
    </row>
    <row r="885" spans="1:2" x14ac:dyDescent="0.35">
      <c r="A885" s="8" t="s">
        <v>2158</v>
      </c>
      <c r="B885" s="6">
        <v>57</v>
      </c>
    </row>
    <row r="886" spans="1:2" x14ac:dyDescent="0.35">
      <c r="A886" s="8" t="s">
        <v>200</v>
      </c>
      <c r="B886" s="6">
        <v>6</v>
      </c>
    </row>
    <row r="887" spans="1:2" x14ac:dyDescent="0.35">
      <c r="A887" s="8" t="s">
        <v>1805</v>
      </c>
      <c r="B887" s="6">
        <v>52</v>
      </c>
    </row>
    <row r="888" spans="1:2" x14ac:dyDescent="0.35">
      <c r="A888" s="8" t="s">
        <v>2906</v>
      </c>
      <c r="B888" s="6">
        <v>7</v>
      </c>
    </row>
    <row r="889" spans="1:2" x14ac:dyDescent="0.35">
      <c r="A889" s="8" t="s">
        <v>1138</v>
      </c>
      <c r="B889" s="6">
        <v>39</v>
      </c>
    </row>
    <row r="890" spans="1:2" x14ac:dyDescent="0.35">
      <c r="A890" s="8" t="s">
        <v>686</v>
      </c>
      <c r="B890" s="6">
        <v>10</v>
      </c>
    </row>
    <row r="891" spans="1:2" x14ac:dyDescent="0.35">
      <c r="A891" s="8" t="s">
        <v>1560</v>
      </c>
      <c r="B891" s="6">
        <v>1</v>
      </c>
    </row>
    <row r="892" spans="1:2" x14ac:dyDescent="0.35">
      <c r="A892" s="8" t="s">
        <v>4039</v>
      </c>
      <c r="B892" s="6">
        <v>0</v>
      </c>
    </row>
    <row r="893" spans="1:2" x14ac:dyDescent="0.35">
      <c r="A893" s="8" t="s">
        <v>3201</v>
      </c>
      <c r="B893" s="6">
        <v>2</v>
      </c>
    </row>
    <row r="894" spans="1:2" x14ac:dyDescent="0.35">
      <c r="A894" s="8" t="s">
        <v>3094</v>
      </c>
      <c r="B894" s="6">
        <v>1</v>
      </c>
    </row>
    <row r="895" spans="1:2" x14ac:dyDescent="0.35">
      <c r="A895" s="8" t="s">
        <v>1174</v>
      </c>
      <c r="B895" s="6">
        <v>1</v>
      </c>
    </row>
    <row r="896" spans="1:2" x14ac:dyDescent="0.35">
      <c r="A896" s="8" t="s">
        <v>3987</v>
      </c>
      <c r="B896" s="6">
        <v>1</v>
      </c>
    </row>
    <row r="897" spans="1:2" x14ac:dyDescent="0.35">
      <c r="A897" s="8" t="s">
        <v>238</v>
      </c>
      <c r="B897" s="6">
        <v>0</v>
      </c>
    </row>
    <row r="898" spans="1:2" x14ac:dyDescent="0.35">
      <c r="A898" s="8" t="s">
        <v>4046</v>
      </c>
      <c r="B898" s="6">
        <v>1</v>
      </c>
    </row>
    <row r="899" spans="1:2" x14ac:dyDescent="0.35">
      <c r="A899" s="8" t="s">
        <v>1787</v>
      </c>
      <c r="B899" s="6">
        <v>29</v>
      </c>
    </row>
    <row r="900" spans="1:2" x14ac:dyDescent="0.35">
      <c r="A900" s="8" t="s">
        <v>1987</v>
      </c>
      <c r="B900" s="6">
        <v>1</v>
      </c>
    </row>
    <row r="901" spans="1:2" x14ac:dyDescent="0.35">
      <c r="A901" s="8" t="s">
        <v>4068</v>
      </c>
      <c r="B901" s="6">
        <v>2</v>
      </c>
    </row>
    <row r="902" spans="1:2" x14ac:dyDescent="0.35">
      <c r="A902" s="8" t="s">
        <v>1766</v>
      </c>
      <c r="B902" s="6">
        <v>103</v>
      </c>
    </row>
    <row r="903" spans="1:2" x14ac:dyDescent="0.35">
      <c r="A903" s="8" t="s">
        <v>210</v>
      </c>
      <c r="B903" s="6">
        <v>0</v>
      </c>
    </row>
    <row r="904" spans="1:2" x14ac:dyDescent="0.35">
      <c r="A904" s="8" t="s">
        <v>999</v>
      </c>
      <c r="B904" s="6">
        <v>229</v>
      </c>
    </row>
    <row r="905" spans="1:2" x14ac:dyDescent="0.35">
      <c r="A905" s="8" t="s">
        <v>947</v>
      </c>
      <c r="B905" s="6">
        <v>5</v>
      </c>
    </row>
    <row r="906" spans="1:2" x14ac:dyDescent="0.35">
      <c r="A906" s="8" t="s">
        <v>1804</v>
      </c>
      <c r="B906" s="6">
        <v>75</v>
      </c>
    </row>
    <row r="907" spans="1:2" x14ac:dyDescent="0.35">
      <c r="A907" s="8" t="s">
        <v>1133</v>
      </c>
      <c r="B907" s="6">
        <v>13</v>
      </c>
    </row>
    <row r="908" spans="1:2" x14ac:dyDescent="0.35">
      <c r="A908" s="8" t="s">
        <v>778</v>
      </c>
      <c r="B908" s="6">
        <v>3</v>
      </c>
    </row>
    <row r="909" spans="1:2" x14ac:dyDescent="0.35">
      <c r="A909" s="8" t="s">
        <v>1137</v>
      </c>
      <c r="B909" s="6">
        <v>6</v>
      </c>
    </row>
    <row r="910" spans="1:2" x14ac:dyDescent="0.35">
      <c r="A910" s="8" t="s">
        <v>1994</v>
      </c>
      <c r="B910" s="6">
        <v>0</v>
      </c>
    </row>
    <row r="911" spans="1:2" x14ac:dyDescent="0.35">
      <c r="A911" s="8" t="s">
        <v>771</v>
      </c>
      <c r="B911" s="6">
        <v>0</v>
      </c>
    </row>
    <row r="912" spans="1:2" x14ac:dyDescent="0.35">
      <c r="A912" s="8" t="s">
        <v>3738</v>
      </c>
      <c r="B912" s="6">
        <v>0</v>
      </c>
    </row>
    <row r="913" spans="1:2" x14ac:dyDescent="0.35">
      <c r="A913" s="8" t="s">
        <v>3058</v>
      </c>
      <c r="B913" s="6">
        <v>3</v>
      </c>
    </row>
    <row r="914" spans="1:2" x14ac:dyDescent="0.35">
      <c r="A914" s="8" t="s">
        <v>2672</v>
      </c>
      <c r="B914" s="6">
        <v>47</v>
      </c>
    </row>
    <row r="915" spans="1:2" x14ac:dyDescent="0.35">
      <c r="A915" s="8" t="s">
        <v>665</v>
      </c>
      <c r="B915" s="6">
        <v>29</v>
      </c>
    </row>
    <row r="916" spans="1:2" x14ac:dyDescent="0.35">
      <c r="A916" s="8" t="s">
        <v>1768</v>
      </c>
      <c r="B916" s="6">
        <v>39</v>
      </c>
    </row>
    <row r="917" spans="1:2" x14ac:dyDescent="0.35">
      <c r="A917" s="8" t="s">
        <v>1601</v>
      </c>
      <c r="B917" s="6">
        <v>9</v>
      </c>
    </row>
    <row r="918" spans="1:2" x14ac:dyDescent="0.35">
      <c r="A918" s="8" t="s">
        <v>886</v>
      </c>
      <c r="B918" s="6">
        <v>21</v>
      </c>
    </row>
    <row r="919" spans="1:2" x14ac:dyDescent="0.35">
      <c r="A919" s="8" t="s">
        <v>4069</v>
      </c>
      <c r="B919" s="6">
        <v>2</v>
      </c>
    </row>
    <row r="920" spans="1:2" x14ac:dyDescent="0.35">
      <c r="A920" s="8" t="s">
        <v>513</v>
      </c>
      <c r="B920" s="6">
        <v>2</v>
      </c>
    </row>
    <row r="921" spans="1:2" x14ac:dyDescent="0.35">
      <c r="A921" s="8" t="s">
        <v>3196</v>
      </c>
      <c r="B921" s="6">
        <v>6</v>
      </c>
    </row>
    <row r="922" spans="1:2" x14ac:dyDescent="0.35">
      <c r="A922" s="8" t="s">
        <v>2779</v>
      </c>
      <c r="B922" s="6">
        <v>1</v>
      </c>
    </row>
    <row r="923" spans="1:2" x14ac:dyDescent="0.35">
      <c r="A923" s="8" t="s">
        <v>3644</v>
      </c>
      <c r="B923" s="6">
        <v>8</v>
      </c>
    </row>
    <row r="924" spans="1:2" x14ac:dyDescent="0.35">
      <c r="A924" s="8" t="s">
        <v>3888</v>
      </c>
      <c r="B924" s="6">
        <v>7</v>
      </c>
    </row>
    <row r="925" spans="1:2" x14ac:dyDescent="0.35">
      <c r="A925" s="8" t="s">
        <v>1803</v>
      </c>
      <c r="B925" s="6">
        <v>18</v>
      </c>
    </row>
    <row r="926" spans="1:2" x14ac:dyDescent="0.35">
      <c r="A926" s="8" t="s">
        <v>3899</v>
      </c>
      <c r="B926" s="6">
        <v>31</v>
      </c>
    </row>
    <row r="927" spans="1:2" x14ac:dyDescent="0.35">
      <c r="A927" s="8" t="s">
        <v>1780</v>
      </c>
      <c r="B927" s="6">
        <v>38</v>
      </c>
    </row>
    <row r="928" spans="1:2" x14ac:dyDescent="0.35">
      <c r="A928" s="8" t="s">
        <v>3194</v>
      </c>
      <c r="B928" s="6">
        <v>0</v>
      </c>
    </row>
    <row r="929" spans="1:2" x14ac:dyDescent="0.35">
      <c r="A929" s="8" t="s">
        <v>703</v>
      </c>
      <c r="B929" s="6">
        <v>37</v>
      </c>
    </row>
    <row r="930" spans="1:2" x14ac:dyDescent="0.35">
      <c r="A930" s="8" t="s">
        <v>3105</v>
      </c>
      <c r="B930" s="6">
        <v>31</v>
      </c>
    </row>
    <row r="931" spans="1:2" x14ac:dyDescent="0.35">
      <c r="A931" s="8" t="s">
        <v>1790</v>
      </c>
      <c r="B931" s="6">
        <v>4</v>
      </c>
    </row>
    <row r="932" spans="1:2" x14ac:dyDescent="0.35">
      <c r="A932" s="8" t="s">
        <v>948</v>
      </c>
      <c r="B932" s="6">
        <v>0</v>
      </c>
    </row>
    <row r="933" spans="1:2" x14ac:dyDescent="0.35">
      <c r="A933" s="8" t="s">
        <v>3056</v>
      </c>
      <c r="B933" s="6">
        <v>0</v>
      </c>
    </row>
    <row r="934" spans="1:2" x14ac:dyDescent="0.35">
      <c r="A934" s="8" t="s">
        <v>2436</v>
      </c>
      <c r="B934" s="6">
        <v>4</v>
      </c>
    </row>
    <row r="935" spans="1:2" x14ac:dyDescent="0.35">
      <c r="A935" s="8" t="s">
        <v>966</v>
      </c>
      <c r="B935" s="6">
        <v>6</v>
      </c>
    </row>
    <row r="936" spans="1:2" x14ac:dyDescent="0.35">
      <c r="A936" s="8" t="s">
        <v>2421</v>
      </c>
      <c r="B936" s="6">
        <v>36</v>
      </c>
    </row>
    <row r="937" spans="1:2" x14ac:dyDescent="0.35">
      <c r="A937" s="8" t="s">
        <v>3085</v>
      </c>
      <c r="B937" s="6">
        <v>9</v>
      </c>
    </row>
    <row r="938" spans="1:2" x14ac:dyDescent="0.35">
      <c r="A938" s="8" t="s">
        <v>514</v>
      </c>
      <c r="B938" s="6">
        <v>68</v>
      </c>
    </row>
    <row r="939" spans="1:2" x14ac:dyDescent="0.35">
      <c r="A939" s="8" t="s">
        <v>898</v>
      </c>
      <c r="B939" s="6">
        <v>0</v>
      </c>
    </row>
    <row r="940" spans="1:2" x14ac:dyDescent="0.35">
      <c r="A940" s="8" t="s">
        <v>169</v>
      </c>
      <c r="B940" s="6">
        <v>2</v>
      </c>
    </row>
    <row r="941" spans="1:2" x14ac:dyDescent="0.35">
      <c r="A941" s="8" t="s">
        <v>2505</v>
      </c>
      <c r="B941" s="6">
        <v>0</v>
      </c>
    </row>
    <row r="942" spans="1:2" x14ac:dyDescent="0.35">
      <c r="A942" s="8" t="s">
        <v>426</v>
      </c>
      <c r="B942" s="6">
        <v>2</v>
      </c>
    </row>
    <row r="943" spans="1:2" x14ac:dyDescent="0.35">
      <c r="A943" s="8" t="s">
        <v>2591</v>
      </c>
      <c r="B943" s="6">
        <v>2</v>
      </c>
    </row>
    <row r="944" spans="1:2" x14ac:dyDescent="0.35">
      <c r="A944" s="8" t="s">
        <v>1875</v>
      </c>
      <c r="B944" s="6">
        <v>2</v>
      </c>
    </row>
    <row r="945" spans="1:2" x14ac:dyDescent="0.35">
      <c r="A945" s="8" t="s">
        <v>717</v>
      </c>
      <c r="B945" s="6">
        <v>16</v>
      </c>
    </row>
    <row r="946" spans="1:2" x14ac:dyDescent="0.35">
      <c r="A946" s="8" t="s">
        <v>956</v>
      </c>
      <c r="B946" s="6">
        <v>93</v>
      </c>
    </row>
    <row r="947" spans="1:2" x14ac:dyDescent="0.35">
      <c r="A947" s="8" t="s">
        <v>2942</v>
      </c>
      <c r="B947" s="6">
        <v>202</v>
      </c>
    </row>
    <row r="948" spans="1:2" x14ac:dyDescent="0.35">
      <c r="A948" s="8" t="s">
        <v>2159</v>
      </c>
      <c r="B948" s="6">
        <v>311</v>
      </c>
    </row>
    <row r="949" spans="1:2" x14ac:dyDescent="0.35">
      <c r="A949" s="8" t="s">
        <v>3206</v>
      </c>
      <c r="B949" s="6">
        <v>0</v>
      </c>
    </row>
    <row r="950" spans="1:2" x14ac:dyDescent="0.35">
      <c r="A950" s="8" t="s">
        <v>3073</v>
      </c>
      <c r="B950" s="6">
        <v>7</v>
      </c>
    </row>
    <row r="951" spans="1:2" x14ac:dyDescent="0.35">
      <c r="A951" s="8" t="s">
        <v>1441</v>
      </c>
      <c r="B951" s="6">
        <v>1</v>
      </c>
    </row>
    <row r="952" spans="1:2" x14ac:dyDescent="0.35">
      <c r="A952" s="8" t="s">
        <v>1153</v>
      </c>
      <c r="B952" s="6">
        <v>15</v>
      </c>
    </row>
    <row r="953" spans="1:2" x14ac:dyDescent="0.35">
      <c r="A953" s="8" t="s">
        <v>4100</v>
      </c>
      <c r="B953" s="6">
        <v>14</v>
      </c>
    </row>
    <row r="954" spans="1:2" x14ac:dyDescent="0.35">
      <c r="A954" s="8" t="s">
        <v>4047</v>
      </c>
      <c r="B954" s="6">
        <v>0</v>
      </c>
    </row>
    <row r="955" spans="1:2" x14ac:dyDescent="0.35">
      <c r="A955" s="8" t="s">
        <v>458</v>
      </c>
      <c r="B955" s="6">
        <v>0</v>
      </c>
    </row>
    <row r="956" spans="1:2" x14ac:dyDescent="0.35">
      <c r="A956" s="8" t="s">
        <v>1989</v>
      </c>
      <c r="B956" s="6">
        <v>1</v>
      </c>
    </row>
    <row r="957" spans="1:2" x14ac:dyDescent="0.35">
      <c r="A957" s="8" t="s">
        <v>910</v>
      </c>
      <c r="B957" s="6">
        <v>8</v>
      </c>
    </row>
    <row r="958" spans="1:2" x14ac:dyDescent="0.35">
      <c r="A958" s="8" t="s">
        <v>1767</v>
      </c>
      <c r="B958" s="6">
        <v>0</v>
      </c>
    </row>
    <row r="959" spans="1:2" x14ac:dyDescent="0.35">
      <c r="A959" s="8" t="s">
        <v>1998</v>
      </c>
      <c r="B959" s="6">
        <v>0</v>
      </c>
    </row>
    <row r="960" spans="1:2" x14ac:dyDescent="0.35">
      <c r="A960" s="8" t="s">
        <v>1999</v>
      </c>
      <c r="B960" s="6">
        <v>3</v>
      </c>
    </row>
    <row r="961" spans="1:2" x14ac:dyDescent="0.35">
      <c r="A961" s="8" t="s">
        <v>1706</v>
      </c>
      <c r="B961" s="6">
        <v>0</v>
      </c>
    </row>
    <row r="962" spans="1:2" x14ac:dyDescent="0.35">
      <c r="A962" s="8" t="s">
        <v>3726</v>
      </c>
      <c r="B962" s="6">
        <v>5</v>
      </c>
    </row>
    <row r="963" spans="1:2" x14ac:dyDescent="0.35">
      <c r="A963" s="8" t="s">
        <v>1594</v>
      </c>
      <c r="B963" s="6">
        <v>3</v>
      </c>
    </row>
    <row r="964" spans="1:2" x14ac:dyDescent="0.35">
      <c r="A964" s="8" t="s">
        <v>2440</v>
      </c>
      <c r="B964" s="6">
        <v>0</v>
      </c>
    </row>
    <row r="965" spans="1:2" x14ac:dyDescent="0.35">
      <c r="A965" s="8" t="s">
        <v>1134</v>
      </c>
      <c r="B965" s="6">
        <v>1</v>
      </c>
    </row>
    <row r="966" spans="1:2" x14ac:dyDescent="0.35">
      <c r="A966" s="8" t="s">
        <v>1771</v>
      </c>
      <c r="B966" s="6">
        <v>92</v>
      </c>
    </row>
    <row r="967" spans="1:2" x14ac:dyDescent="0.35">
      <c r="A967" s="8" t="s">
        <v>436</v>
      </c>
      <c r="B967" s="6">
        <v>3</v>
      </c>
    </row>
    <row r="968" spans="1:2" x14ac:dyDescent="0.35">
      <c r="A968" s="8" t="s">
        <v>1121</v>
      </c>
      <c r="B968" s="6">
        <v>0</v>
      </c>
    </row>
    <row r="969" spans="1:2" x14ac:dyDescent="0.35">
      <c r="A969" s="8" t="s">
        <v>569</v>
      </c>
      <c r="B969" s="6">
        <v>5</v>
      </c>
    </row>
    <row r="970" spans="1:2" x14ac:dyDescent="0.35">
      <c r="A970" s="8" t="s">
        <v>2000</v>
      </c>
      <c r="B970" s="6">
        <v>7</v>
      </c>
    </row>
    <row r="971" spans="1:2" x14ac:dyDescent="0.35">
      <c r="A971" s="8" t="s">
        <v>3637</v>
      </c>
      <c r="B971" s="6">
        <v>1</v>
      </c>
    </row>
    <row r="972" spans="1:2" x14ac:dyDescent="0.35">
      <c r="A972" s="8" t="s">
        <v>465</v>
      </c>
      <c r="B972" s="6">
        <v>1</v>
      </c>
    </row>
    <row r="973" spans="1:2" x14ac:dyDescent="0.35">
      <c r="A973" s="8" t="s">
        <v>3990</v>
      </c>
      <c r="B973" s="6">
        <v>2</v>
      </c>
    </row>
    <row r="974" spans="1:2" x14ac:dyDescent="0.35">
      <c r="A974" s="8" t="s">
        <v>1782</v>
      </c>
      <c r="B974" s="6">
        <v>24</v>
      </c>
    </row>
    <row r="975" spans="1:2" x14ac:dyDescent="0.35">
      <c r="A975" s="8" t="s">
        <v>3885</v>
      </c>
      <c r="B975" s="6">
        <v>14</v>
      </c>
    </row>
    <row r="976" spans="1:2" x14ac:dyDescent="0.35">
      <c r="A976" s="8" t="s">
        <v>1779</v>
      </c>
      <c r="B976" s="6">
        <v>15</v>
      </c>
    </row>
    <row r="977" spans="1:2" x14ac:dyDescent="0.35">
      <c r="A977" s="8" t="s">
        <v>1992</v>
      </c>
      <c r="B977" s="6">
        <v>3</v>
      </c>
    </row>
    <row r="978" spans="1:2" x14ac:dyDescent="0.35">
      <c r="A978" s="8" t="s">
        <v>1715</v>
      </c>
      <c r="B978" s="6">
        <v>17</v>
      </c>
    </row>
    <row r="979" spans="1:2" x14ac:dyDescent="0.35">
      <c r="A979" s="8" t="s">
        <v>681</v>
      </c>
      <c r="B979" s="6">
        <v>129</v>
      </c>
    </row>
    <row r="980" spans="1:2" x14ac:dyDescent="0.35">
      <c r="A980" s="8" t="s">
        <v>3936</v>
      </c>
      <c r="B980" s="6">
        <v>1</v>
      </c>
    </row>
    <row r="981" spans="1:2" x14ac:dyDescent="0.35">
      <c r="A981" s="8" t="s">
        <v>688</v>
      </c>
      <c r="B981" s="6">
        <v>6</v>
      </c>
    </row>
    <row r="982" spans="1:2" x14ac:dyDescent="0.35">
      <c r="A982" s="8" t="s">
        <v>990</v>
      </c>
      <c r="B982" s="6">
        <v>32</v>
      </c>
    </row>
    <row r="983" spans="1:2" x14ac:dyDescent="0.35">
      <c r="A983" s="8" t="s">
        <v>1709</v>
      </c>
      <c r="B983" s="6">
        <v>0</v>
      </c>
    </row>
    <row r="984" spans="1:2" x14ac:dyDescent="0.35">
      <c r="A984" s="8" t="s">
        <v>694</v>
      </c>
      <c r="B984" s="6">
        <v>296</v>
      </c>
    </row>
    <row r="985" spans="1:2" x14ac:dyDescent="0.35">
      <c r="A985" s="8" t="s">
        <v>2135</v>
      </c>
      <c r="B985" s="6">
        <v>3</v>
      </c>
    </row>
    <row r="986" spans="1:2" x14ac:dyDescent="0.35">
      <c r="A986" s="8" t="s">
        <v>2429</v>
      </c>
      <c r="B986" s="6">
        <v>1</v>
      </c>
    </row>
    <row r="987" spans="1:2" x14ac:dyDescent="0.35">
      <c r="A987" s="8" t="s">
        <v>715</v>
      </c>
      <c r="B987" s="6">
        <v>28</v>
      </c>
    </row>
    <row r="988" spans="1:2" x14ac:dyDescent="0.35">
      <c r="A988" s="8" t="s">
        <v>213</v>
      </c>
      <c r="B988" s="6">
        <v>12</v>
      </c>
    </row>
    <row r="989" spans="1:2" x14ac:dyDescent="0.35">
      <c r="A989" s="8" t="s">
        <v>1723</v>
      </c>
      <c r="B989" s="6">
        <v>1</v>
      </c>
    </row>
    <row r="990" spans="1:2" x14ac:dyDescent="0.35">
      <c r="A990" s="8" t="s">
        <v>168</v>
      </c>
      <c r="B990" s="6">
        <v>1</v>
      </c>
    </row>
    <row r="991" spans="1:2" x14ac:dyDescent="0.35">
      <c r="A991" s="8" t="s">
        <v>2130</v>
      </c>
      <c r="B991" s="6">
        <v>12</v>
      </c>
    </row>
    <row r="992" spans="1:2" x14ac:dyDescent="0.35">
      <c r="A992" s="8" t="s">
        <v>1071</v>
      </c>
      <c r="B992" s="6">
        <v>2</v>
      </c>
    </row>
    <row r="993" spans="1:2" x14ac:dyDescent="0.35">
      <c r="A993" s="8" t="s">
        <v>2758</v>
      </c>
      <c r="B993" s="6">
        <v>6</v>
      </c>
    </row>
    <row r="994" spans="1:2" x14ac:dyDescent="0.35">
      <c r="A994" s="8" t="s">
        <v>4064</v>
      </c>
      <c r="B994" s="6">
        <v>1</v>
      </c>
    </row>
    <row r="995" spans="1:2" x14ac:dyDescent="0.35">
      <c r="A995" s="8" t="s">
        <v>4057</v>
      </c>
      <c r="B995" s="6">
        <v>0</v>
      </c>
    </row>
    <row r="996" spans="1:2" x14ac:dyDescent="0.35">
      <c r="A996" s="8" t="s">
        <v>1711</v>
      </c>
      <c r="B996" s="6">
        <v>1</v>
      </c>
    </row>
    <row r="997" spans="1:2" x14ac:dyDescent="0.35">
      <c r="A997" s="8" t="s">
        <v>3103</v>
      </c>
      <c r="B997" s="6">
        <v>2</v>
      </c>
    </row>
    <row r="998" spans="1:2" x14ac:dyDescent="0.35">
      <c r="A998" s="8" t="s">
        <v>4075</v>
      </c>
      <c r="B998" s="6">
        <v>1</v>
      </c>
    </row>
    <row r="999" spans="1:2" x14ac:dyDescent="0.35">
      <c r="A999" s="8" t="s">
        <v>661</v>
      </c>
      <c r="B999" s="6">
        <v>18</v>
      </c>
    </row>
    <row r="1000" spans="1:2" x14ac:dyDescent="0.35">
      <c r="A1000" s="8" t="s">
        <v>1424</v>
      </c>
      <c r="B1000" s="6">
        <v>1</v>
      </c>
    </row>
    <row r="1001" spans="1:2" x14ac:dyDescent="0.35">
      <c r="A1001" s="8" t="s">
        <v>2150</v>
      </c>
      <c r="B1001" s="6">
        <v>0</v>
      </c>
    </row>
    <row r="1002" spans="1:2" x14ac:dyDescent="0.35">
      <c r="A1002" s="8" t="s">
        <v>3636</v>
      </c>
      <c r="B1002" s="6">
        <v>2</v>
      </c>
    </row>
    <row r="1003" spans="1:2" x14ac:dyDescent="0.35">
      <c r="A1003" s="8" t="s">
        <v>491</v>
      </c>
      <c r="B1003" s="6">
        <v>0</v>
      </c>
    </row>
    <row r="1004" spans="1:2" x14ac:dyDescent="0.35">
      <c r="A1004" s="8" t="s">
        <v>421</v>
      </c>
      <c r="B1004" s="6">
        <v>3</v>
      </c>
    </row>
    <row r="1005" spans="1:2" x14ac:dyDescent="0.35">
      <c r="A1005" s="8" t="s">
        <v>901</v>
      </c>
      <c r="B1005" s="6">
        <v>2</v>
      </c>
    </row>
    <row r="1006" spans="1:2" x14ac:dyDescent="0.35">
      <c r="A1006" s="8" t="s">
        <v>1096</v>
      </c>
      <c r="B1006" s="6">
        <v>94</v>
      </c>
    </row>
    <row r="1007" spans="1:2" x14ac:dyDescent="0.35">
      <c r="A1007" s="8" t="s">
        <v>2145</v>
      </c>
      <c r="B1007" s="6">
        <v>24</v>
      </c>
    </row>
    <row r="1008" spans="1:2" x14ac:dyDescent="0.35">
      <c r="A1008" s="8" t="s">
        <v>1864</v>
      </c>
      <c r="B1008" s="6">
        <v>2</v>
      </c>
    </row>
    <row r="1009" spans="1:2" x14ac:dyDescent="0.35">
      <c r="A1009" s="8" t="s">
        <v>493</v>
      </c>
      <c r="B1009" s="6">
        <v>0</v>
      </c>
    </row>
    <row r="1010" spans="1:2" x14ac:dyDescent="0.35">
      <c r="A1010" s="8" t="s">
        <v>1710</v>
      </c>
      <c r="B1010" s="6">
        <v>4</v>
      </c>
    </row>
    <row r="1011" spans="1:2" x14ac:dyDescent="0.35">
      <c r="A1011" s="8" t="s">
        <v>1111</v>
      </c>
      <c r="B1011" s="6">
        <v>11</v>
      </c>
    </row>
    <row r="1012" spans="1:2" x14ac:dyDescent="0.35">
      <c r="A1012" s="8" t="s">
        <v>3641</v>
      </c>
      <c r="B1012" s="6">
        <v>0</v>
      </c>
    </row>
    <row r="1013" spans="1:2" x14ac:dyDescent="0.35">
      <c r="A1013" s="8" t="s">
        <v>1491</v>
      </c>
      <c r="B1013" s="6">
        <v>19</v>
      </c>
    </row>
    <row r="1014" spans="1:2" x14ac:dyDescent="0.35">
      <c r="A1014" s="8" t="s">
        <v>1432</v>
      </c>
      <c r="B1014" s="6">
        <v>47</v>
      </c>
    </row>
    <row r="1015" spans="1:2" x14ac:dyDescent="0.35">
      <c r="A1015" s="8" t="s">
        <v>1863</v>
      </c>
      <c r="B1015" s="6">
        <v>16</v>
      </c>
    </row>
    <row r="1016" spans="1:2" x14ac:dyDescent="0.35">
      <c r="A1016" s="8" t="s">
        <v>3070</v>
      </c>
      <c r="B1016" s="6">
        <v>16</v>
      </c>
    </row>
    <row r="1017" spans="1:2" x14ac:dyDescent="0.35">
      <c r="A1017" s="8" t="s">
        <v>1122</v>
      </c>
      <c r="B1017" s="6">
        <v>5</v>
      </c>
    </row>
    <row r="1018" spans="1:2" x14ac:dyDescent="0.35">
      <c r="A1018" s="8" t="s">
        <v>1162</v>
      </c>
      <c r="B1018" s="6">
        <v>0</v>
      </c>
    </row>
    <row r="1019" spans="1:2" x14ac:dyDescent="0.35">
      <c r="A1019" s="8" t="s">
        <v>474</v>
      </c>
      <c r="B1019" s="6">
        <v>14</v>
      </c>
    </row>
    <row r="1020" spans="1:2" x14ac:dyDescent="0.35">
      <c r="A1020" s="8" t="s">
        <v>1117</v>
      </c>
      <c r="B1020" s="6">
        <v>10</v>
      </c>
    </row>
    <row r="1021" spans="1:2" x14ac:dyDescent="0.35">
      <c r="A1021" s="8" t="s">
        <v>1490</v>
      </c>
      <c r="B1021" s="6">
        <v>0</v>
      </c>
    </row>
    <row r="1022" spans="1:2" x14ac:dyDescent="0.35">
      <c r="A1022" s="8" t="s">
        <v>3973</v>
      </c>
      <c r="B1022" s="6">
        <v>10</v>
      </c>
    </row>
    <row r="1023" spans="1:2" x14ac:dyDescent="0.35">
      <c r="A1023" s="8" t="s">
        <v>1098</v>
      </c>
      <c r="B1023" s="6">
        <v>7</v>
      </c>
    </row>
    <row r="1024" spans="1:2" x14ac:dyDescent="0.35">
      <c r="A1024" s="8" t="s">
        <v>3896</v>
      </c>
      <c r="B1024" s="6">
        <v>2</v>
      </c>
    </row>
    <row r="1025" spans="1:2" x14ac:dyDescent="0.35">
      <c r="A1025" s="8" t="s">
        <v>1074</v>
      </c>
      <c r="B1025" s="6">
        <v>1</v>
      </c>
    </row>
    <row r="1026" spans="1:2" x14ac:dyDescent="0.35">
      <c r="A1026" s="8" t="s">
        <v>761</v>
      </c>
      <c r="B1026" s="6">
        <v>0</v>
      </c>
    </row>
    <row r="1027" spans="1:2" x14ac:dyDescent="0.35">
      <c r="A1027" s="8" t="s">
        <v>1552</v>
      </c>
      <c r="B1027" s="6">
        <v>0</v>
      </c>
    </row>
    <row r="1028" spans="1:2" x14ac:dyDescent="0.35">
      <c r="A1028" s="8" t="s">
        <v>2769</v>
      </c>
      <c r="B1028" s="6">
        <v>2</v>
      </c>
    </row>
    <row r="1029" spans="1:2" x14ac:dyDescent="0.35">
      <c r="A1029" s="8" t="s">
        <v>3087</v>
      </c>
      <c r="B1029" s="6">
        <v>2</v>
      </c>
    </row>
    <row r="1030" spans="1:2" x14ac:dyDescent="0.35">
      <c r="A1030" s="8" t="s">
        <v>3858</v>
      </c>
      <c r="B1030" s="6">
        <v>1</v>
      </c>
    </row>
    <row r="1031" spans="1:2" x14ac:dyDescent="0.35">
      <c r="A1031" s="8" t="s">
        <v>1419</v>
      </c>
      <c r="B1031" s="6">
        <v>1</v>
      </c>
    </row>
    <row r="1032" spans="1:2" x14ac:dyDescent="0.35">
      <c r="A1032" s="8" t="s">
        <v>4107</v>
      </c>
      <c r="B1032" s="6">
        <v>6</v>
      </c>
    </row>
    <row r="1033" spans="1:2" x14ac:dyDescent="0.35">
      <c r="A1033" s="8" t="s">
        <v>1741</v>
      </c>
      <c r="B1033" s="6">
        <v>0</v>
      </c>
    </row>
    <row r="1034" spans="1:2" x14ac:dyDescent="0.35">
      <c r="A1034" s="8" t="s">
        <v>472</v>
      </c>
      <c r="B1034" s="6">
        <v>170</v>
      </c>
    </row>
    <row r="1035" spans="1:2" x14ac:dyDescent="0.35">
      <c r="A1035" s="8" t="s">
        <v>1712</v>
      </c>
      <c r="B1035" s="6">
        <v>2</v>
      </c>
    </row>
    <row r="1036" spans="1:2" x14ac:dyDescent="0.35">
      <c r="A1036" s="8" t="s">
        <v>2893</v>
      </c>
      <c r="B1036" s="6">
        <v>2</v>
      </c>
    </row>
    <row r="1037" spans="1:2" x14ac:dyDescent="0.35">
      <c r="A1037" s="8" t="s">
        <v>1558</v>
      </c>
      <c r="B1037" s="6">
        <v>1</v>
      </c>
    </row>
    <row r="1038" spans="1:2" x14ac:dyDescent="0.35">
      <c r="A1038" s="8" t="s">
        <v>192</v>
      </c>
      <c r="B1038" s="6">
        <v>1</v>
      </c>
    </row>
    <row r="1039" spans="1:2" x14ac:dyDescent="0.35">
      <c r="A1039" s="8" t="s">
        <v>571</v>
      </c>
      <c r="B1039" s="6">
        <v>1</v>
      </c>
    </row>
    <row r="1040" spans="1:2" x14ac:dyDescent="0.35">
      <c r="A1040" s="8" t="s">
        <v>1798</v>
      </c>
      <c r="B1040" s="6">
        <v>140</v>
      </c>
    </row>
    <row r="1041" spans="1:2" x14ac:dyDescent="0.35">
      <c r="A1041" s="8" t="s">
        <v>1791</v>
      </c>
      <c r="B1041" s="6">
        <v>15</v>
      </c>
    </row>
    <row r="1042" spans="1:2" x14ac:dyDescent="0.35">
      <c r="A1042" s="8" t="s">
        <v>713</v>
      </c>
      <c r="B1042" s="6">
        <v>4</v>
      </c>
    </row>
    <row r="1043" spans="1:2" x14ac:dyDescent="0.35">
      <c r="A1043" s="8" t="s">
        <v>2875</v>
      </c>
      <c r="B1043" s="6">
        <v>3</v>
      </c>
    </row>
    <row r="1044" spans="1:2" x14ac:dyDescent="0.35">
      <c r="A1044" s="8" t="s">
        <v>3200</v>
      </c>
      <c r="B1044" s="6">
        <v>1</v>
      </c>
    </row>
    <row r="1045" spans="1:2" x14ac:dyDescent="0.35">
      <c r="A1045" s="8" t="s">
        <v>945</v>
      </c>
      <c r="B1045" s="6">
        <v>96</v>
      </c>
    </row>
    <row r="1046" spans="1:2" x14ac:dyDescent="0.35">
      <c r="A1046" s="8" t="s">
        <v>3849</v>
      </c>
      <c r="B1046" s="6">
        <v>2</v>
      </c>
    </row>
    <row r="1047" spans="1:2" x14ac:dyDescent="0.35">
      <c r="A1047" s="8" t="s">
        <v>598</v>
      </c>
      <c r="B1047" s="6">
        <v>2</v>
      </c>
    </row>
    <row r="1048" spans="1:2" x14ac:dyDescent="0.35">
      <c r="A1048" s="8" t="s">
        <v>3914</v>
      </c>
      <c r="B1048" s="6">
        <v>1</v>
      </c>
    </row>
    <row r="1049" spans="1:2" x14ac:dyDescent="0.35">
      <c r="A1049" s="8" t="s">
        <v>2850</v>
      </c>
      <c r="B1049" s="6">
        <v>13</v>
      </c>
    </row>
    <row r="1050" spans="1:2" x14ac:dyDescent="0.35">
      <c r="A1050" s="8" t="s">
        <v>3977</v>
      </c>
      <c r="B1050" s="6">
        <v>7</v>
      </c>
    </row>
    <row r="1051" spans="1:2" x14ac:dyDescent="0.35">
      <c r="A1051" s="8" t="s">
        <v>2598</v>
      </c>
      <c r="B1051" s="6">
        <v>14</v>
      </c>
    </row>
    <row r="1052" spans="1:2" x14ac:dyDescent="0.35">
      <c r="A1052" s="8" t="s">
        <v>896</v>
      </c>
      <c r="B1052" s="6">
        <v>7</v>
      </c>
    </row>
    <row r="1053" spans="1:2" x14ac:dyDescent="0.35">
      <c r="A1053" s="8" t="s">
        <v>567</v>
      </c>
      <c r="B1053" s="6">
        <v>1</v>
      </c>
    </row>
    <row r="1054" spans="1:2" x14ac:dyDescent="0.35">
      <c r="A1054" s="8" t="s">
        <v>777</v>
      </c>
      <c r="B1054" s="6">
        <v>57</v>
      </c>
    </row>
    <row r="1055" spans="1:2" x14ac:dyDescent="0.35">
      <c r="A1055" s="8" t="s">
        <v>1813</v>
      </c>
      <c r="B1055" s="6">
        <v>23</v>
      </c>
    </row>
    <row r="1056" spans="1:2" x14ac:dyDescent="0.35">
      <c r="A1056" s="8" t="s">
        <v>1103</v>
      </c>
      <c r="B1056" s="6">
        <v>24</v>
      </c>
    </row>
    <row r="1057" spans="1:2" x14ac:dyDescent="0.35">
      <c r="A1057" s="8" t="s">
        <v>916</v>
      </c>
      <c r="B1057" s="6">
        <v>9</v>
      </c>
    </row>
    <row r="1058" spans="1:2" x14ac:dyDescent="0.35">
      <c r="A1058" s="8" t="s">
        <v>992</v>
      </c>
      <c r="B1058" s="6">
        <v>7</v>
      </c>
    </row>
    <row r="1059" spans="1:2" x14ac:dyDescent="0.35">
      <c r="A1059" s="8" t="s">
        <v>3864</v>
      </c>
      <c r="B1059" s="6">
        <v>5</v>
      </c>
    </row>
    <row r="1060" spans="1:2" x14ac:dyDescent="0.35">
      <c r="A1060" s="8" t="s">
        <v>890</v>
      </c>
      <c r="B1060" s="6">
        <v>32</v>
      </c>
    </row>
    <row r="1061" spans="1:2" x14ac:dyDescent="0.35">
      <c r="A1061" s="8" t="s">
        <v>978</v>
      </c>
      <c r="B1061" s="6">
        <v>12</v>
      </c>
    </row>
    <row r="1062" spans="1:2" x14ac:dyDescent="0.35">
      <c r="A1062" s="8" t="s">
        <v>2409</v>
      </c>
      <c r="B1062" s="6">
        <v>2</v>
      </c>
    </row>
    <row r="1063" spans="1:2" x14ac:dyDescent="0.35">
      <c r="A1063" s="8" t="s">
        <v>4103</v>
      </c>
      <c r="B1063" s="6">
        <v>4</v>
      </c>
    </row>
    <row r="1064" spans="1:2" x14ac:dyDescent="0.35">
      <c r="A1064" s="8" t="s">
        <v>895</v>
      </c>
      <c r="B1064" s="6">
        <v>53</v>
      </c>
    </row>
    <row r="1065" spans="1:2" x14ac:dyDescent="0.35">
      <c r="A1065" s="8" t="s">
        <v>1732</v>
      </c>
      <c r="B1065" s="6">
        <v>0</v>
      </c>
    </row>
    <row r="1066" spans="1:2" x14ac:dyDescent="0.35">
      <c r="A1066" s="8" t="s">
        <v>887</v>
      </c>
      <c r="B1066" s="6">
        <v>7</v>
      </c>
    </row>
    <row r="1067" spans="1:2" x14ac:dyDescent="0.35">
      <c r="A1067" s="8" t="s">
        <v>3060</v>
      </c>
      <c r="B1067" s="6">
        <v>6</v>
      </c>
    </row>
    <row r="1068" spans="1:2" x14ac:dyDescent="0.35">
      <c r="A1068" s="8" t="s">
        <v>3090</v>
      </c>
      <c r="B1068" s="6">
        <v>9</v>
      </c>
    </row>
    <row r="1069" spans="1:2" x14ac:dyDescent="0.35">
      <c r="A1069" s="8" t="s">
        <v>2920</v>
      </c>
      <c r="B1069" s="6">
        <v>13</v>
      </c>
    </row>
    <row r="1070" spans="1:2" x14ac:dyDescent="0.35">
      <c r="A1070" s="8" t="s">
        <v>3109</v>
      </c>
      <c r="B1070" s="6">
        <v>114</v>
      </c>
    </row>
    <row r="1071" spans="1:2" x14ac:dyDescent="0.35">
      <c r="A1071" s="8" t="s">
        <v>3917</v>
      </c>
      <c r="B1071" s="6">
        <v>3</v>
      </c>
    </row>
    <row r="1072" spans="1:2" x14ac:dyDescent="0.35">
      <c r="A1072" s="8" t="s">
        <v>3965</v>
      </c>
      <c r="B1072" s="6">
        <v>11</v>
      </c>
    </row>
    <row r="1073" spans="1:2" x14ac:dyDescent="0.35">
      <c r="A1073" s="8" t="s">
        <v>1595</v>
      </c>
      <c r="B1073" s="6">
        <v>10</v>
      </c>
    </row>
    <row r="1074" spans="1:2" x14ac:dyDescent="0.35">
      <c r="A1074" s="8" t="s">
        <v>1583</v>
      </c>
      <c r="B1074" s="6">
        <v>3</v>
      </c>
    </row>
    <row r="1075" spans="1:2" x14ac:dyDescent="0.35">
      <c r="A1075" s="8" t="s">
        <v>776</v>
      </c>
      <c r="B1075" s="6">
        <v>5</v>
      </c>
    </row>
    <row r="1076" spans="1:2" x14ac:dyDescent="0.35">
      <c r="A1076" s="8" t="s">
        <v>2132</v>
      </c>
      <c r="B1076" s="6">
        <v>3</v>
      </c>
    </row>
    <row r="1077" spans="1:2" x14ac:dyDescent="0.35">
      <c r="A1077" s="8" t="s">
        <v>3099</v>
      </c>
      <c r="B1077" s="6">
        <v>5</v>
      </c>
    </row>
    <row r="1078" spans="1:2" x14ac:dyDescent="0.35">
      <c r="A1078" s="8" t="s">
        <v>585</v>
      </c>
      <c r="B1078" s="6">
        <v>2</v>
      </c>
    </row>
    <row r="1079" spans="1:2" x14ac:dyDescent="0.35">
      <c r="A1079" s="8" t="s">
        <v>4054</v>
      </c>
      <c r="B1079" s="6">
        <v>4</v>
      </c>
    </row>
    <row r="1080" spans="1:2" x14ac:dyDescent="0.35">
      <c r="A1080" s="8" t="s">
        <v>548</v>
      </c>
      <c r="B1080" s="6">
        <v>0</v>
      </c>
    </row>
    <row r="1081" spans="1:2" x14ac:dyDescent="0.35">
      <c r="A1081" s="8" t="s">
        <v>714</v>
      </c>
      <c r="B1081" s="6">
        <v>1</v>
      </c>
    </row>
    <row r="1082" spans="1:2" x14ac:dyDescent="0.35">
      <c r="A1082" s="8" t="s">
        <v>164</v>
      </c>
      <c r="B1082" s="6">
        <v>10</v>
      </c>
    </row>
    <row r="1083" spans="1:2" x14ac:dyDescent="0.35">
      <c r="A1083" s="8" t="s">
        <v>554</v>
      </c>
      <c r="B1083" s="6">
        <v>6</v>
      </c>
    </row>
    <row r="1084" spans="1:2" x14ac:dyDescent="0.35">
      <c r="A1084" s="8" t="s">
        <v>957</v>
      </c>
      <c r="B1084" s="6">
        <v>17</v>
      </c>
    </row>
    <row r="1085" spans="1:2" x14ac:dyDescent="0.35">
      <c r="A1085" s="8" t="s">
        <v>2745</v>
      </c>
      <c r="B1085" s="6">
        <v>49</v>
      </c>
    </row>
    <row r="1086" spans="1:2" x14ac:dyDescent="0.35">
      <c r="A1086" s="8" t="s">
        <v>3054</v>
      </c>
      <c r="B1086" s="6">
        <v>0</v>
      </c>
    </row>
    <row r="1087" spans="1:2" x14ac:dyDescent="0.35">
      <c r="A1087" s="8" t="s">
        <v>3731</v>
      </c>
      <c r="B1087" s="6">
        <v>7</v>
      </c>
    </row>
    <row r="1088" spans="1:2" x14ac:dyDescent="0.35">
      <c r="A1088" s="8" t="s">
        <v>1421</v>
      </c>
      <c r="B1088" s="6">
        <v>3</v>
      </c>
    </row>
    <row r="1089" spans="1:2" x14ac:dyDescent="0.35">
      <c r="A1089" s="8" t="s">
        <v>4011</v>
      </c>
      <c r="B1089" s="6">
        <v>1</v>
      </c>
    </row>
    <row r="1090" spans="1:2" x14ac:dyDescent="0.35">
      <c r="A1090" s="8" t="s">
        <v>3941</v>
      </c>
      <c r="B1090" s="6">
        <v>0</v>
      </c>
    </row>
    <row r="1091" spans="1:2" x14ac:dyDescent="0.35">
      <c r="A1091" s="8" t="s">
        <v>3955</v>
      </c>
      <c r="B1091" s="6">
        <v>16</v>
      </c>
    </row>
    <row r="1092" spans="1:2" x14ac:dyDescent="0.35">
      <c r="A1092" s="8" t="s">
        <v>3918</v>
      </c>
      <c r="B1092" s="6">
        <v>0</v>
      </c>
    </row>
    <row r="1093" spans="1:2" x14ac:dyDescent="0.35">
      <c r="A1093" s="8" t="s">
        <v>3839</v>
      </c>
      <c r="B1093" s="6">
        <v>23</v>
      </c>
    </row>
    <row r="1094" spans="1:2" x14ac:dyDescent="0.35">
      <c r="A1094" s="8" t="s">
        <v>692</v>
      </c>
      <c r="B1094" s="6">
        <v>10</v>
      </c>
    </row>
    <row r="1095" spans="1:2" x14ac:dyDescent="0.35">
      <c r="A1095" s="8" t="s">
        <v>450</v>
      </c>
      <c r="B1095" s="6">
        <v>5</v>
      </c>
    </row>
    <row r="1096" spans="1:2" x14ac:dyDescent="0.35">
      <c r="A1096" s="8" t="s">
        <v>3886</v>
      </c>
      <c r="B1096" s="6">
        <v>9</v>
      </c>
    </row>
    <row r="1097" spans="1:2" x14ac:dyDescent="0.35">
      <c r="A1097" s="8" t="s">
        <v>1718</v>
      </c>
      <c r="B1097" s="6">
        <v>41</v>
      </c>
    </row>
    <row r="1098" spans="1:2" x14ac:dyDescent="0.35">
      <c r="A1098" s="8" t="s">
        <v>517</v>
      </c>
      <c r="B1098" s="6">
        <v>0</v>
      </c>
    </row>
    <row r="1099" spans="1:2" x14ac:dyDescent="0.35">
      <c r="A1099" s="8" t="s">
        <v>3193</v>
      </c>
      <c r="B1099" s="6">
        <v>24</v>
      </c>
    </row>
    <row r="1100" spans="1:2" x14ac:dyDescent="0.35">
      <c r="A1100" s="8" t="s">
        <v>3053</v>
      </c>
      <c r="B1100" s="6">
        <v>3</v>
      </c>
    </row>
    <row r="1101" spans="1:2" x14ac:dyDescent="0.35">
      <c r="A1101" s="8" t="s">
        <v>3642</v>
      </c>
      <c r="B1101" s="6">
        <v>12</v>
      </c>
    </row>
    <row r="1102" spans="1:2" x14ac:dyDescent="0.35">
      <c r="A1102" s="8" t="s">
        <v>1990</v>
      </c>
      <c r="B1102" s="6">
        <v>1</v>
      </c>
    </row>
    <row r="1103" spans="1:2" x14ac:dyDescent="0.35">
      <c r="A1103" s="8" t="s">
        <v>446</v>
      </c>
      <c r="B1103" s="6">
        <v>2</v>
      </c>
    </row>
    <row r="1104" spans="1:2" x14ac:dyDescent="0.35">
      <c r="A1104" s="8" t="s">
        <v>224</v>
      </c>
      <c r="B1104" s="6">
        <v>2</v>
      </c>
    </row>
    <row r="1105" spans="1:2" x14ac:dyDescent="0.35">
      <c r="A1105" s="8" t="s">
        <v>457</v>
      </c>
      <c r="B1105" s="6">
        <v>3</v>
      </c>
    </row>
    <row r="1106" spans="1:2" x14ac:dyDescent="0.35">
      <c r="A1106" s="8" t="s">
        <v>477</v>
      </c>
      <c r="B1106" s="6">
        <v>124</v>
      </c>
    </row>
    <row r="1107" spans="1:2" x14ac:dyDescent="0.35">
      <c r="A1107" s="8" t="s">
        <v>693</v>
      </c>
      <c r="B1107" s="6">
        <v>201</v>
      </c>
    </row>
    <row r="1108" spans="1:2" x14ac:dyDescent="0.35">
      <c r="A1108" s="8" t="s">
        <v>1442</v>
      </c>
      <c r="B1108" s="6">
        <v>3</v>
      </c>
    </row>
    <row r="1109" spans="1:2" x14ac:dyDescent="0.35">
      <c r="A1109" s="8" t="s">
        <v>178</v>
      </c>
      <c r="B1109" s="6">
        <v>0</v>
      </c>
    </row>
    <row r="1110" spans="1:2" x14ac:dyDescent="0.35">
      <c r="A1110" s="8" t="s">
        <v>780</v>
      </c>
      <c r="B1110" s="6">
        <v>6</v>
      </c>
    </row>
    <row r="1111" spans="1:2" x14ac:dyDescent="0.35">
      <c r="A1111" s="8" t="s">
        <v>2508</v>
      </c>
      <c r="B1111" s="6">
        <v>0</v>
      </c>
    </row>
    <row r="1112" spans="1:2" x14ac:dyDescent="0.35">
      <c r="A1112" s="8" t="s">
        <v>1881</v>
      </c>
      <c r="B1112" s="6">
        <v>24</v>
      </c>
    </row>
    <row r="1113" spans="1:2" x14ac:dyDescent="0.35">
      <c r="A1113" s="8" t="s">
        <v>1169</v>
      </c>
      <c r="B1113" s="6">
        <v>3</v>
      </c>
    </row>
    <row r="1114" spans="1:2" x14ac:dyDescent="0.35">
      <c r="A1114" s="8" t="s">
        <v>2846</v>
      </c>
      <c r="B1114" s="6">
        <v>0</v>
      </c>
    </row>
    <row r="1115" spans="1:2" x14ac:dyDescent="0.35">
      <c r="A1115" s="8" t="s">
        <v>1080</v>
      </c>
      <c r="B1115" s="6">
        <v>18</v>
      </c>
    </row>
    <row r="1116" spans="1:2" x14ac:dyDescent="0.35">
      <c r="A1116" s="8" t="s">
        <v>1495</v>
      </c>
      <c r="B1116" s="6">
        <v>11</v>
      </c>
    </row>
    <row r="1117" spans="1:2" x14ac:dyDescent="0.35">
      <c r="A1117" s="8" t="s">
        <v>1160</v>
      </c>
      <c r="B1117" s="6">
        <v>0</v>
      </c>
    </row>
    <row r="1118" spans="1:2" x14ac:dyDescent="0.35">
      <c r="A1118" s="8" t="s">
        <v>1081</v>
      </c>
      <c r="B1118" s="6">
        <v>98</v>
      </c>
    </row>
    <row r="1119" spans="1:2" x14ac:dyDescent="0.35">
      <c r="A1119" s="8" t="s">
        <v>1139</v>
      </c>
      <c r="B1119" s="6">
        <v>4</v>
      </c>
    </row>
    <row r="1120" spans="1:2" x14ac:dyDescent="0.35">
      <c r="A1120" s="8" t="s">
        <v>944</v>
      </c>
      <c r="B1120" s="6">
        <v>12</v>
      </c>
    </row>
    <row r="1121" spans="1:2" x14ac:dyDescent="0.35">
      <c r="A1121" s="8" t="s">
        <v>1147</v>
      </c>
      <c r="B1121" s="6">
        <v>12</v>
      </c>
    </row>
    <row r="1122" spans="1:2" x14ac:dyDescent="0.35">
      <c r="A1122" s="8" t="s">
        <v>1905</v>
      </c>
      <c r="B1122" s="6">
        <v>2</v>
      </c>
    </row>
    <row r="1123" spans="1:2" x14ac:dyDescent="0.35">
      <c r="A1123" s="8" t="s">
        <v>983</v>
      </c>
      <c r="B1123" s="6">
        <v>3</v>
      </c>
    </row>
    <row r="1124" spans="1:2" x14ac:dyDescent="0.35">
      <c r="A1124" s="8" t="s">
        <v>952</v>
      </c>
      <c r="B1124" s="6">
        <v>121</v>
      </c>
    </row>
    <row r="1125" spans="1:2" x14ac:dyDescent="0.35">
      <c r="A1125" s="8" t="s">
        <v>3631</v>
      </c>
      <c r="B1125" s="6">
        <v>31</v>
      </c>
    </row>
    <row r="1126" spans="1:2" x14ac:dyDescent="0.35">
      <c r="A1126" s="8" t="s">
        <v>2417</v>
      </c>
      <c r="B1126" s="6">
        <v>1</v>
      </c>
    </row>
    <row r="1127" spans="1:2" x14ac:dyDescent="0.35">
      <c r="A1127" s="8" t="s">
        <v>672</v>
      </c>
      <c r="B1127" s="6">
        <v>15</v>
      </c>
    </row>
    <row r="1128" spans="1:2" x14ac:dyDescent="0.35">
      <c r="A1128" s="8" t="s">
        <v>572</v>
      </c>
      <c r="B1128" s="6">
        <v>2</v>
      </c>
    </row>
    <row r="1129" spans="1:2" x14ac:dyDescent="0.35">
      <c r="A1129" s="8" t="s">
        <v>942</v>
      </c>
      <c r="B1129" s="6">
        <v>31</v>
      </c>
    </row>
    <row r="1130" spans="1:2" x14ac:dyDescent="0.35">
      <c r="A1130" s="8" t="s">
        <v>1067</v>
      </c>
      <c r="B1130" s="6">
        <v>148</v>
      </c>
    </row>
    <row r="1131" spans="1:2" x14ac:dyDescent="0.35">
      <c r="A1131" s="8" t="s">
        <v>997</v>
      </c>
      <c r="B1131" s="6">
        <v>5</v>
      </c>
    </row>
    <row r="1132" spans="1:2" x14ac:dyDescent="0.35">
      <c r="A1132" s="8" t="s">
        <v>1913</v>
      </c>
      <c r="B1132" s="6">
        <v>42</v>
      </c>
    </row>
    <row r="1133" spans="1:2" x14ac:dyDescent="0.35">
      <c r="A1133" s="8" t="s">
        <v>3630</v>
      </c>
      <c r="B1133" s="6">
        <v>1</v>
      </c>
    </row>
    <row r="1134" spans="1:2" x14ac:dyDescent="0.35">
      <c r="A1134" s="8" t="s">
        <v>2512</v>
      </c>
      <c r="B1134" s="6">
        <v>0</v>
      </c>
    </row>
    <row r="1135" spans="1:2" x14ac:dyDescent="0.35">
      <c r="A1135" s="8" t="s">
        <v>2892</v>
      </c>
      <c r="B1135" s="6">
        <v>17</v>
      </c>
    </row>
    <row r="1136" spans="1:2" x14ac:dyDescent="0.35">
      <c r="A1136" s="8" t="s">
        <v>675</v>
      </c>
      <c r="B1136" s="6">
        <v>2</v>
      </c>
    </row>
    <row r="1137" spans="1:2" x14ac:dyDescent="0.35">
      <c r="A1137" s="8" t="s">
        <v>3887</v>
      </c>
      <c r="B1137" s="6">
        <v>8</v>
      </c>
    </row>
    <row r="1138" spans="1:2" x14ac:dyDescent="0.35">
      <c r="A1138" s="8" t="s">
        <v>706</v>
      </c>
      <c r="B1138" s="6">
        <v>5</v>
      </c>
    </row>
    <row r="1139" spans="1:2" x14ac:dyDescent="0.35">
      <c r="A1139" s="8" t="s">
        <v>519</v>
      </c>
      <c r="B1139" s="6">
        <v>0</v>
      </c>
    </row>
    <row r="1140" spans="1:2" x14ac:dyDescent="0.35">
      <c r="A1140" s="8" t="s">
        <v>873</v>
      </c>
      <c r="B1140" s="6">
        <v>2</v>
      </c>
    </row>
    <row r="1141" spans="1:2" x14ac:dyDescent="0.35">
      <c r="A1141" s="8" t="s">
        <v>770</v>
      </c>
      <c r="B1141" s="6">
        <v>52</v>
      </c>
    </row>
    <row r="1142" spans="1:2" x14ac:dyDescent="0.35">
      <c r="A1142" s="8" t="s">
        <v>915</v>
      </c>
      <c r="B1142" s="6">
        <v>0</v>
      </c>
    </row>
    <row r="1143" spans="1:2" x14ac:dyDescent="0.35">
      <c r="A1143" s="8" t="s">
        <v>1140</v>
      </c>
      <c r="B1143" s="6">
        <v>1</v>
      </c>
    </row>
    <row r="1144" spans="1:2" x14ac:dyDescent="0.35">
      <c r="A1144" s="8" t="s">
        <v>877</v>
      </c>
      <c r="B1144" s="6">
        <v>45</v>
      </c>
    </row>
    <row r="1145" spans="1:2" x14ac:dyDescent="0.35">
      <c r="A1145" s="8" t="s">
        <v>1548</v>
      </c>
      <c r="B1145" s="6">
        <v>0</v>
      </c>
    </row>
    <row r="1146" spans="1:2" x14ac:dyDescent="0.35">
      <c r="A1146" s="8" t="s">
        <v>4000</v>
      </c>
      <c r="B1146" s="6">
        <v>1</v>
      </c>
    </row>
    <row r="1147" spans="1:2" x14ac:dyDescent="0.35">
      <c r="A1147" s="8" t="s">
        <v>2518</v>
      </c>
      <c r="B1147" s="6">
        <v>0</v>
      </c>
    </row>
    <row r="1148" spans="1:2" x14ac:dyDescent="0.35">
      <c r="A1148" s="8" t="s">
        <v>4066</v>
      </c>
      <c r="B1148" s="6">
        <v>6</v>
      </c>
    </row>
    <row r="1149" spans="1:2" x14ac:dyDescent="0.35">
      <c r="A1149" s="8" t="s">
        <v>559</v>
      </c>
      <c r="B1149" s="6">
        <v>0</v>
      </c>
    </row>
    <row r="1150" spans="1:2" x14ac:dyDescent="0.35">
      <c r="A1150" s="8" t="s">
        <v>2153</v>
      </c>
      <c r="B1150" s="6">
        <v>4</v>
      </c>
    </row>
    <row r="1151" spans="1:2" x14ac:dyDescent="0.35">
      <c r="A1151" s="8" t="s">
        <v>4022</v>
      </c>
      <c r="B1151" s="6">
        <v>0</v>
      </c>
    </row>
    <row r="1152" spans="1:2" x14ac:dyDescent="0.35">
      <c r="A1152" s="8" t="s">
        <v>3063</v>
      </c>
      <c r="B1152" s="6">
        <v>23</v>
      </c>
    </row>
    <row r="1153" spans="1:2" x14ac:dyDescent="0.35">
      <c r="A1153" s="8" t="s">
        <v>4044</v>
      </c>
      <c r="B1153" s="6">
        <v>91</v>
      </c>
    </row>
    <row r="1154" spans="1:2" x14ac:dyDescent="0.35">
      <c r="A1154" s="8" t="s">
        <v>546</v>
      </c>
      <c r="B1154" s="6">
        <v>34</v>
      </c>
    </row>
    <row r="1155" spans="1:2" x14ac:dyDescent="0.35">
      <c r="A1155" s="8" t="s">
        <v>3788</v>
      </c>
      <c r="B1155" s="6">
        <v>0</v>
      </c>
    </row>
    <row r="1156" spans="1:2" x14ac:dyDescent="0.35">
      <c r="A1156" s="8" t="s">
        <v>553</v>
      </c>
      <c r="B1156" s="6">
        <v>0</v>
      </c>
    </row>
    <row r="1157" spans="1:2" x14ac:dyDescent="0.35">
      <c r="A1157" s="8" t="s">
        <v>2949</v>
      </c>
      <c r="B1157" s="6">
        <v>2</v>
      </c>
    </row>
    <row r="1158" spans="1:2" x14ac:dyDescent="0.35">
      <c r="A1158" s="8" t="s">
        <v>3115</v>
      </c>
      <c r="B1158" s="6">
        <v>1</v>
      </c>
    </row>
    <row r="1159" spans="1:2" x14ac:dyDescent="0.35">
      <c r="A1159" s="8" t="s">
        <v>3638</v>
      </c>
      <c r="B1159" s="6">
        <v>3</v>
      </c>
    </row>
    <row r="1160" spans="1:2" x14ac:dyDescent="0.35">
      <c r="A1160" s="8" t="s">
        <v>3801</v>
      </c>
      <c r="B1160" s="6">
        <v>0</v>
      </c>
    </row>
    <row r="1161" spans="1:2" x14ac:dyDescent="0.35">
      <c r="A1161" s="8" t="s">
        <v>1095</v>
      </c>
      <c r="B1161" s="6">
        <v>27</v>
      </c>
    </row>
    <row r="1162" spans="1:2" x14ac:dyDescent="0.35">
      <c r="A1162" s="8" t="s">
        <v>2405</v>
      </c>
      <c r="B1162" s="6">
        <v>0</v>
      </c>
    </row>
    <row r="1163" spans="1:2" x14ac:dyDescent="0.35">
      <c r="A1163" s="8" t="s">
        <v>2743</v>
      </c>
      <c r="B1163" s="6">
        <v>0</v>
      </c>
    </row>
    <row r="1164" spans="1:2" x14ac:dyDescent="0.35">
      <c r="A1164" s="8" t="s">
        <v>2588</v>
      </c>
      <c r="B1164" s="6">
        <v>8</v>
      </c>
    </row>
    <row r="1165" spans="1:2" x14ac:dyDescent="0.35">
      <c r="A1165" s="8" t="s">
        <v>3743</v>
      </c>
      <c r="B1165" s="6">
        <v>1</v>
      </c>
    </row>
    <row r="1166" spans="1:2" x14ac:dyDescent="0.35">
      <c r="A1166" s="8" t="s">
        <v>4083</v>
      </c>
      <c r="B1166" s="6">
        <v>0</v>
      </c>
    </row>
    <row r="1167" spans="1:2" x14ac:dyDescent="0.35">
      <c r="A1167" s="8" t="s">
        <v>2855</v>
      </c>
      <c r="B1167" s="6">
        <v>5</v>
      </c>
    </row>
    <row r="1168" spans="1:2" x14ac:dyDescent="0.35">
      <c r="A1168" s="8" t="s">
        <v>3970</v>
      </c>
      <c r="B1168" s="6">
        <v>37</v>
      </c>
    </row>
    <row r="1169" spans="1:2" x14ac:dyDescent="0.35">
      <c r="A1169" s="8" t="s">
        <v>440</v>
      </c>
      <c r="B1169" s="6">
        <v>0</v>
      </c>
    </row>
    <row r="1170" spans="1:2" x14ac:dyDescent="0.35">
      <c r="A1170" s="8" t="s">
        <v>2686</v>
      </c>
      <c r="B1170" s="6">
        <v>0</v>
      </c>
    </row>
    <row r="1171" spans="1:2" x14ac:dyDescent="0.35">
      <c r="A1171" s="8" t="s">
        <v>594</v>
      </c>
      <c r="B1171" s="6">
        <v>7</v>
      </c>
    </row>
    <row r="1172" spans="1:2" x14ac:dyDescent="0.35">
      <c r="A1172" s="8" t="s">
        <v>501</v>
      </c>
      <c r="B1172" s="6">
        <v>4</v>
      </c>
    </row>
    <row r="1173" spans="1:2" x14ac:dyDescent="0.35">
      <c r="A1173" s="8" t="s">
        <v>1089</v>
      </c>
      <c r="B1173" s="6">
        <v>147</v>
      </c>
    </row>
    <row r="1174" spans="1:2" x14ac:dyDescent="0.35">
      <c r="A1174" s="8" t="s">
        <v>3928</v>
      </c>
      <c r="B1174" s="6">
        <v>0</v>
      </c>
    </row>
    <row r="1175" spans="1:2" x14ac:dyDescent="0.35">
      <c r="A1175" s="8" t="s">
        <v>469</v>
      </c>
      <c r="B1175" s="6">
        <v>0</v>
      </c>
    </row>
    <row r="1176" spans="1:2" x14ac:dyDescent="0.35">
      <c r="A1176" s="8" t="s">
        <v>1724</v>
      </c>
      <c r="B1176" s="6">
        <v>3</v>
      </c>
    </row>
    <row r="1177" spans="1:2" x14ac:dyDescent="0.35">
      <c r="A1177" s="8" t="s">
        <v>1102</v>
      </c>
      <c r="B1177" s="6">
        <v>6</v>
      </c>
    </row>
    <row r="1178" spans="1:2" x14ac:dyDescent="0.35">
      <c r="A1178" s="8" t="s">
        <v>503</v>
      </c>
      <c r="B1178" s="6">
        <v>4</v>
      </c>
    </row>
    <row r="1179" spans="1:2" x14ac:dyDescent="0.35">
      <c r="A1179" s="8" t="s">
        <v>1105</v>
      </c>
      <c r="B1179" s="6">
        <v>37</v>
      </c>
    </row>
    <row r="1180" spans="1:2" x14ac:dyDescent="0.35">
      <c r="A1180" s="8" t="s">
        <v>1735</v>
      </c>
      <c r="B1180" s="6">
        <v>1</v>
      </c>
    </row>
    <row r="1181" spans="1:2" x14ac:dyDescent="0.35">
      <c r="A1181" s="8" t="s">
        <v>2910</v>
      </c>
      <c r="B1181" s="6">
        <v>1</v>
      </c>
    </row>
    <row r="1182" spans="1:2" x14ac:dyDescent="0.35">
      <c r="A1182" s="8" t="s">
        <v>512</v>
      </c>
      <c r="B1182" s="6">
        <v>5</v>
      </c>
    </row>
    <row r="1183" spans="1:2" x14ac:dyDescent="0.35">
      <c r="A1183" s="8" t="s">
        <v>3120</v>
      </c>
      <c r="B1183" s="6">
        <v>10</v>
      </c>
    </row>
    <row r="1184" spans="1:2" x14ac:dyDescent="0.35">
      <c r="A1184" s="8" t="s">
        <v>1425</v>
      </c>
      <c r="B1184" s="6">
        <v>14</v>
      </c>
    </row>
    <row r="1185" spans="1:2" x14ac:dyDescent="0.35">
      <c r="A1185" s="8" t="s">
        <v>2843</v>
      </c>
      <c r="B1185" s="6">
        <v>0</v>
      </c>
    </row>
    <row r="1186" spans="1:2" x14ac:dyDescent="0.35">
      <c r="A1186" s="8" t="s">
        <v>779</v>
      </c>
      <c r="B1186" s="6">
        <v>1</v>
      </c>
    </row>
    <row r="1187" spans="1:2" x14ac:dyDescent="0.35">
      <c r="A1187" s="8" t="s">
        <v>1086</v>
      </c>
      <c r="B1187" s="6">
        <v>9</v>
      </c>
    </row>
    <row r="1188" spans="1:2" x14ac:dyDescent="0.35">
      <c r="A1188" s="8" t="s">
        <v>1544</v>
      </c>
      <c r="B1188" s="6">
        <v>1</v>
      </c>
    </row>
    <row r="1189" spans="1:2" x14ac:dyDescent="0.35">
      <c r="A1189" s="8" t="s">
        <v>4020</v>
      </c>
      <c r="B1189" s="6">
        <v>1</v>
      </c>
    </row>
    <row r="1190" spans="1:2" x14ac:dyDescent="0.35">
      <c r="A1190" s="8" t="s">
        <v>455</v>
      </c>
      <c r="B1190" s="6">
        <v>5</v>
      </c>
    </row>
    <row r="1191" spans="1:2" x14ac:dyDescent="0.35">
      <c r="A1191" s="8" t="s">
        <v>1163</v>
      </c>
      <c r="B1191" s="6">
        <v>2</v>
      </c>
    </row>
    <row r="1192" spans="1:2" x14ac:dyDescent="0.35">
      <c r="A1192" s="8" t="s">
        <v>2776</v>
      </c>
      <c r="B1192" s="6">
        <v>36</v>
      </c>
    </row>
    <row r="1193" spans="1:2" x14ac:dyDescent="0.35">
      <c r="A1193" s="8" t="s">
        <v>3911</v>
      </c>
      <c r="B1193" s="6">
        <v>27</v>
      </c>
    </row>
    <row r="1194" spans="1:2" x14ac:dyDescent="0.35">
      <c r="A1194" s="8" t="s">
        <v>181</v>
      </c>
      <c r="B1194" s="6">
        <v>2</v>
      </c>
    </row>
    <row r="1195" spans="1:2" x14ac:dyDescent="0.35">
      <c r="A1195" s="8" t="s">
        <v>1740</v>
      </c>
      <c r="B1195" s="6">
        <v>1</v>
      </c>
    </row>
    <row r="1196" spans="1:2" x14ac:dyDescent="0.35">
      <c r="A1196" s="8" t="s">
        <v>1769</v>
      </c>
      <c r="B1196" s="6">
        <v>15</v>
      </c>
    </row>
    <row r="1197" spans="1:2" x14ac:dyDescent="0.35">
      <c r="A1197" s="8" t="s">
        <v>982</v>
      </c>
      <c r="B1197" s="6">
        <v>4</v>
      </c>
    </row>
    <row r="1198" spans="1:2" x14ac:dyDescent="0.35">
      <c r="A1198" s="8" t="s">
        <v>2694</v>
      </c>
      <c r="B1198" s="6">
        <v>1</v>
      </c>
    </row>
    <row r="1199" spans="1:2" x14ac:dyDescent="0.35">
      <c r="A1199" s="8" t="s">
        <v>2950</v>
      </c>
      <c r="B1199" s="6">
        <v>0</v>
      </c>
    </row>
    <row r="1200" spans="1:2" x14ac:dyDescent="0.35">
      <c r="A1200" s="8" t="s">
        <v>1497</v>
      </c>
      <c r="B1200" s="6">
        <v>0</v>
      </c>
    </row>
    <row r="1201" spans="1:2" x14ac:dyDescent="0.35">
      <c r="A1201" s="8" t="s">
        <v>4106</v>
      </c>
      <c r="B1201" s="6">
        <v>6</v>
      </c>
    </row>
    <row r="1202" spans="1:2" x14ac:dyDescent="0.35">
      <c r="A1202" s="8" t="s">
        <v>4034</v>
      </c>
      <c r="B1202" s="6">
        <v>4</v>
      </c>
    </row>
    <row r="1203" spans="1:2" x14ac:dyDescent="0.35">
      <c r="A1203" s="8" t="s">
        <v>940</v>
      </c>
      <c r="B1203" s="6">
        <v>2</v>
      </c>
    </row>
    <row r="1204" spans="1:2" x14ac:dyDescent="0.35">
      <c r="A1204" s="8" t="s">
        <v>581</v>
      </c>
      <c r="B1204" s="6">
        <v>1</v>
      </c>
    </row>
    <row r="1205" spans="1:2" x14ac:dyDescent="0.35">
      <c r="A1205" s="8" t="s">
        <v>3974</v>
      </c>
      <c r="B1205" s="6">
        <v>6</v>
      </c>
    </row>
    <row r="1206" spans="1:2" x14ac:dyDescent="0.35">
      <c r="A1206" s="8" t="s">
        <v>1492</v>
      </c>
      <c r="B1206" s="6">
        <v>1</v>
      </c>
    </row>
    <row r="1207" spans="1:2" x14ac:dyDescent="0.35">
      <c r="A1207" s="8" t="s">
        <v>2139</v>
      </c>
      <c r="B1207" s="6">
        <v>12</v>
      </c>
    </row>
    <row r="1208" spans="1:2" x14ac:dyDescent="0.35">
      <c r="A1208" s="8" t="s">
        <v>475</v>
      </c>
      <c r="B1208" s="6">
        <v>1</v>
      </c>
    </row>
    <row r="1209" spans="1:2" x14ac:dyDescent="0.35">
      <c r="A1209" s="8" t="s">
        <v>2589</v>
      </c>
      <c r="B1209" s="6">
        <v>1</v>
      </c>
    </row>
    <row r="1210" spans="1:2" x14ac:dyDescent="0.35">
      <c r="A1210" s="8" t="s">
        <v>700</v>
      </c>
      <c r="B1210" s="6">
        <v>890</v>
      </c>
    </row>
    <row r="1211" spans="1:2" x14ac:dyDescent="0.35">
      <c r="A1211" s="8" t="s">
        <v>1501</v>
      </c>
      <c r="B1211" s="6">
        <v>15</v>
      </c>
    </row>
    <row r="1212" spans="1:2" x14ac:dyDescent="0.35">
      <c r="A1212" s="8" t="s">
        <v>3988</v>
      </c>
      <c r="B1212" s="6">
        <v>9</v>
      </c>
    </row>
    <row r="1213" spans="1:2" x14ac:dyDescent="0.35">
      <c r="A1213" s="8" t="s">
        <v>4030</v>
      </c>
      <c r="B1213" s="6">
        <v>2</v>
      </c>
    </row>
    <row r="1214" spans="1:2" x14ac:dyDescent="0.35">
      <c r="A1214" s="8" t="s">
        <v>1115</v>
      </c>
      <c r="B1214" s="6">
        <v>3</v>
      </c>
    </row>
    <row r="1215" spans="1:2" x14ac:dyDescent="0.35">
      <c r="A1215" s="8" t="s">
        <v>3944</v>
      </c>
      <c r="B1215" s="6">
        <v>2</v>
      </c>
    </row>
    <row r="1216" spans="1:2" x14ac:dyDescent="0.35">
      <c r="A1216" s="8" t="s">
        <v>3857</v>
      </c>
      <c r="B1216" s="6">
        <v>13</v>
      </c>
    </row>
    <row r="1217" spans="1:2" x14ac:dyDescent="0.35">
      <c r="A1217" s="8" t="s">
        <v>869</v>
      </c>
      <c r="B1217" s="6">
        <v>1</v>
      </c>
    </row>
    <row r="1218" spans="1:2" x14ac:dyDescent="0.35">
      <c r="A1218" s="8" t="s">
        <v>3198</v>
      </c>
      <c r="B1218" s="6">
        <v>3</v>
      </c>
    </row>
    <row r="1219" spans="1:2" x14ac:dyDescent="0.35">
      <c r="A1219" s="8" t="s">
        <v>1131</v>
      </c>
      <c r="B1219" s="6">
        <v>3</v>
      </c>
    </row>
    <row r="1220" spans="1:2" x14ac:dyDescent="0.35">
      <c r="A1220" s="8" t="s">
        <v>3998</v>
      </c>
      <c r="B1220" s="6">
        <v>4</v>
      </c>
    </row>
    <row r="1221" spans="1:2" x14ac:dyDescent="0.35">
      <c r="A1221" s="8" t="s">
        <v>3894</v>
      </c>
      <c r="B1221" s="6">
        <v>10</v>
      </c>
    </row>
    <row r="1222" spans="1:2" x14ac:dyDescent="0.35">
      <c r="A1222" s="8" t="s">
        <v>2136</v>
      </c>
      <c r="B1222" s="6">
        <v>22</v>
      </c>
    </row>
    <row r="1223" spans="1:2" x14ac:dyDescent="0.35">
      <c r="A1223" s="8" t="s">
        <v>1816</v>
      </c>
      <c r="B1223" s="6">
        <v>0</v>
      </c>
    </row>
    <row r="1224" spans="1:2" x14ac:dyDescent="0.35">
      <c r="A1224" s="8" t="s">
        <v>1083</v>
      </c>
      <c r="B1224" s="6">
        <v>3</v>
      </c>
    </row>
    <row r="1225" spans="1:2" x14ac:dyDescent="0.35">
      <c r="A1225" s="8" t="s">
        <v>3074</v>
      </c>
      <c r="B1225" s="6">
        <v>3</v>
      </c>
    </row>
    <row r="1226" spans="1:2" x14ac:dyDescent="0.35">
      <c r="A1226" s="8" t="s">
        <v>3949</v>
      </c>
      <c r="B1226" s="6">
        <v>1</v>
      </c>
    </row>
    <row r="1227" spans="1:2" x14ac:dyDescent="0.35">
      <c r="A1227" s="8" t="s">
        <v>1872</v>
      </c>
      <c r="B1227" s="6">
        <v>95</v>
      </c>
    </row>
    <row r="1228" spans="1:2" x14ac:dyDescent="0.35">
      <c r="A1228" s="8" t="s">
        <v>488</v>
      </c>
      <c r="B1228" s="6">
        <v>0</v>
      </c>
    </row>
    <row r="1229" spans="1:2" x14ac:dyDescent="0.35">
      <c r="A1229" s="8" t="s">
        <v>1796</v>
      </c>
      <c r="B1229" s="6">
        <v>81</v>
      </c>
    </row>
    <row r="1230" spans="1:2" x14ac:dyDescent="0.35">
      <c r="A1230" s="8" t="s">
        <v>1451</v>
      </c>
      <c r="B1230" s="6">
        <v>1</v>
      </c>
    </row>
    <row r="1231" spans="1:2" x14ac:dyDescent="0.35">
      <c r="A1231" s="8" t="s">
        <v>936</v>
      </c>
      <c r="B1231" s="6">
        <v>2</v>
      </c>
    </row>
    <row r="1232" spans="1:2" x14ac:dyDescent="0.35">
      <c r="A1232" s="8" t="s">
        <v>2520</v>
      </c>
      <c r="B1232" s="6">
        <v>0</v>
      </c>
    </row>
    <row r="1233" spans="1:2" x14ac:dyDescent="0.35">
      <c r="A1233" s="8" t="s">
        <v>1438</v>
      </c>
      <c r="B1233" s="6">
        <v>22</v>
      </c>
    </row>
    <row r="1234" spans="1:2" x14ac:dyDescent="0.35">
      <c r="A1234" s="8" t="s">
        <v>3635</v>
      </c>
      <c r="B1234" s="6">
        <v>14</v>
      </c>
    </row>
    <row r="1235" spans="1:2" x14ac:dyDescent="0.35">
      <c r="A1235" s="8" t="s">
        <v>3945</v>
      </c>
      <c r="B1235" s="6">
        <v>0</v>
      </c>
    </row>
    <row r="1236" spans="1:2" x14ac:dyDescent="0.35">
      <c r="A1236" s="8" t="s">
        <v>2515</v>
      </c>
      <c r="B1236" s="6">
        <v>12</v>
      </c>
    </row>
    <row r="1237" spans="1:2" x14ac:dyDescent="0.35">
      <c r="A1237" s="8" t="s">
        <v>2501</v>
      </c>
      <c r="B1237" s="6">
        <v>7</v>
      </c>
    </row>
    <row r="1238" spans="1:2" x14ac:dyDescent="0.35">
      <c r="A1238" s="8" t="s">
        <v>1406</v>
      </c>
      <c r="B1238" s="6">
        <v>17</v>
      </c>
    </row>
    <row r="1239" spans="1:2" x14ac:dyDescent="0.35">
      <c r="A1239" s="8" t="s">
        <v>894</v>
      </c>
      <c r="B1239" s="6">
        <v>5</v>
      </c>
    </row>
    <row r="1240" spans="1:2" x14ac:dyDescent="0.35">
      <c r="A1240" s="8" t="s">
        <v>2871</v>
      </c>
      <c r="B1240" s="6">
        <v>13</v>
      </c>
    </row>
    <row r="1241" spans="1:2" x14ac:dyDescent="0.35">
      <c r="A1241" s="8" t="s">
        <v>4104</v>
      </c>
      <c r="B1241" s="6">
        <v>1</v>
      </c>
    </row>
    <row r="1242" spans="1:2" x14ac:dyDescent="0.35">
      <c r="A1242" s="8" t="s">
        <v>174</v>
      </c>
      <c r="B1242" s="6">
        <v>0</v>
      </c>
    </row>
    <row r="1243" spans="1:2" x14ac:dyDescent="0.35">
      <c r="A1243" s="8" t="s">
        <v>2773</v>
      </c>
      <c r="B1243" s="6">
        <v>1</v>
      </c>
    </row>
    <row r="1244" spans="1:2" x14ac:dyDescent="0.35">
      <c r="A1244" s="8" t="s">
        <v>1484</v>
      </c>
      <c r="B1244" s="6">
        <v>2</v>
      </c>
    </row>
    <row r="1245" spans="1:2" x14ac:dyDescent="0.35">
      <c r="A1245" s="8" t="s">
        <v>4043</v>
      </c>
      <c r="B1245" s="6">
        <v>4</v>
      </c>
    </row>
    <row r="1246" spans="1:2" x14ac:dyDescent="0.35">
      <c r="A1246" s="8" t="s">
        <v>3634</v>
      </c>
      <c r="B1246" s="6">
        <v>0</v>
      </c>
    </row>
    <row r="1247" spans="1:2" x14ac:dyDescent="0.35">
      <c r="A1247" s="8" t="s">
        <v>4008</v>
      </c>
      <c r="B1247" s="6">
        <v>0</v>
      </c>
    </row>
    <row r="1248" spans="1:2" x14ac:dyDescent="0.35">
      <c r="A1248" s="8" t="s">
        <v>481</v>
      </c>
      <c r="B1248" s="6">
        <v>140</v>
      </c>
    </row>
    <row r="1249" spans="1:2" x14ac:dyDescent="0.35">
      <c r="A1249" s="8" t="s">
        <v>2517</v>
      </c>
      <c r="B1249" s="6">
        <v>33</v>
      </c>
    </row>
    <row r="1250" spans="1:2" x14ac:dyDescent="0.35">
      <c r="A1250" s="8" t="s">
        <v>3851</v>
      </c>
      <c r="B1250" s="6">
        <v>20</v>
      </c>
    </row>
    <row r="1251" spans="1:2" x14ac:dyDescent="0.35">
      <c r="A1251" s="8" t="s">
        <v>3065</v>
      </c>
      <c r="B1251" s="6">
        <v>2</v>
      </c>
    </row>
    <row r="1252" spans="1:2" x14ac:dyDescent="0.35">
      <c r="A1252" s="8" t="s">
        <v>1916</v>
      </c>
      <c r="B1252" s="6">
        <v>4</v>
      </c>
    </row>
    <row r="1253" spans="1:2" x14ac:dyDescent="0.35">
      <c r="A1253" s="8" t="s">
        <v>229</v>
      </c>
      <c r="B1253" s="6">
        <v>0</v>
      </c>
    </row>
    <row r="1254" spans="1:2" x14ac:dyDescent="0.35">
      <c r="A1254" s="8" t="s">
        <v>2596</v>
      </c>
      <c r="B1254" s="6">
        <v>27</v>
      </c>
    </row>
    <row r="1255" spans="1:2" x14ac:dyDescent="0.35">
      <c r="A1255" s="8" t="s">
        <v>3089</v>
      </c>
      <c r="B1255" s="6">
        <v>45</v>
      </c>
    </row>
    <row r="1256" spans="1:2" x14ac:dyDescent="0.35">
      <c r="A1256" s="8" t="s">
        <v>1154</v>
      </c>
      <c r="B1256" s="6">
        <v>1</v>
      </c>
    </row>
    <row r="1257" spans="1:2" x14ac:dyDescent="0.35">
      <c r="A1257" s="8" t="s">
        <v>3062</v>
      </c>
      <c r="B1257" s="6">
        <v>67</v>
      </c>
    </row>
    <row r="1258" spans="1:2" x14ac:dyDescent="0.35">
      <c r="A1258" s="8" t="s">
        <v>1416</v>
      </c>
      <c r="B1258" s="6">
        <v>9</v>
      </c>
    </row>
    <row r="1259" spans="1:2" x14ac:dyDescent="0.35">
      <c r="A1259" s="8" t="s">
        <v>4006</v>
      </c>
      <c r="B1259" s="6">
        <v>38</v>
      </c>
    </row>
    <row r="1260" spans="1:2" x14ac:dyDescent="0.35">
      <c r="A1260" s="8" t="s">
        <v>3859</v>
      </c>
      <c r="B1260" s="6">
        <v>1</v>
      </c>
    </row>
    <row r="1261" spans="1:2" x14ac:dyDescent="0.35">
      <c r="A1261" s="8" t="s">
        <v>1082</v>
      </c>
      <c r="B1261" s="6">
        <v>4</v>
      </c>
    </row>
    <row r="1262" spans="1:2" x14ac:dyDescent="0.35">
      <c r="A1262" s="8" t="s">
        <v>202</v>
      </c>
      <c r="B1262" s="6">
        <v>18</v>
      </c>
    </row>
    <row r="1263" spans="1:2" x14ac:dyDescent="0.35">
      <c r="A1263" s="8" t="s">
        <v>2402</v>
      </c>
      <c r="B1263" s="6">
        <v>9</v>
      </c>
    </row>
    <row r="1264" spans="1:2" x14ac:dyDescent="0.35">
      <c r="A1264" s="8" t="s">
        <v>424</v>
      </c>
      <c r="B1264" s="6">
        <v>13</v>
      </c>
    </row>
    <row r="1265" spans="1:2" x14ac:dyDescent="0.35">
      <c r="A1265" s="8" t="s">
        <v>2841</v>
      </c>
      <c r="B1265" s="6">
        <v>1</v>
      </c>
    </row>
    <row r="1266" spans="1:2" x14ac:dyDescent="0.35">
      <c r="A1266" s="8" t="s">
        <v>485</v>
      </c>
      <c r="B1266" s="6">
        <v>11</v>
      </c>
    </row>
    <row r="1267" spans="1:2" x14ac:dyDescent="0.35">
      <c r="A1267" s="8" t="s">
        <v>2851</v>
      </c>
      <c r="B1267" s="6">
        <v>0</v>
      </c>
    </row>
    <row r="1268" spans="1:2" x14ac:dyDescent="0.35">
      <c r="A1268" s="8" t="s">
        <v>1412</v>
      </c>
      <c r="B1268" s="6">
        <v>3</v>
      </c>
    </row>
    <row r="1269" spans="1:2" x14ac:dyDescent="0.35">
      <c r="A1269" s="8" t="s">
        <v>2911</v>
      </c>
      <c r="B1269" s="6">
        <v>14</v>
      </c>
    </row>
    <row r="1270" spans="1:2" x14ac:dyDescent="0.35">
      <c r="A1270" s="8" t="s">
        <v>874</v>
      </c>
      <c r="B1270" s="6">
        <v>5</v>
      </c>
    </row>
    <row r="1271" spans="1:2" x14ac:dyDescent="0.35">
      <c r="A1271" s="8" t="s">
        <v>3071</v>
      </c>
      <c r="B1271" s="6">
        <v>117</v>
      </c>
    </row>
    <row r="1272" spans="1:2" x14ac:dyDescent="0.35">
      <c r="A1272" s="8" t="s">
        <v>214</v>
      </c>
      <c r="B1272" s="6">
        <v>1</v>
      </c>
    </row>
    <row r="1273" spans="1:2" x14ac:dyDescent="0.35">
      <c r="A1273" s="8" t="s">
        <v>3098</v>
      </c>
      <c r="B1273" s="6">
        <v>27</v>
      </c>
    </row>
    <row r="1274" spans="1:2" x14ac:dyDescent="0.35">
      <c r="A1274" s="8" t="s">
        <v>3996</v>
      </c>
      <c r="B1274" s="6">
        <v>1</v>
      </c>
    </row>
    <row r="1275" spans="1:2" x14ac:dyDescent="0.35">
      <c r="A1275" s="8" t="s">
        <v>2899</v>
      </c>
      <c r="B1275" s="6">
        <v>0</v>
      </c>
    </row>
    <row r="1276" spans="1:2" x14ac:dyDescent="0.35">
      <c r="A1276" s="8" t="s">
        <v>989</v>
      </c>
      <c r="B1276" s="6">
        <v>0</v>
      </c>
    </row>
    <row r="1277" spans="1:2" x14ac:dyDescent="0.35">
      <c r="A1277" s="8" t="s">
        <v>2441</v>
      </c>
      <c r="B1277" s="6">
        <v>2</v>
      </c>
    </row>
    <row r="1278" spans="1:2" x14ac:dyDescent="0.35">
      <c r="A1278" s="8" t="s">
        <v>962</v>
      </c>
      <c r="B1278" s="6">
        <v>110</v>
      </c>
    </row>
    <row r="1279" spans="1:2" x14ac:dyDescent="0.35">
      <c r="A1279" s="8" t="s">
        <v>1739</v>
      </c>
      <c r="B1279" s="6">
        <v>1</v>
      </c>
    </row>
    <row r="1280" spans="1:2" x14ac:dyDescent="0.35">
      <c r="A1280" s="8" t="s">
        <v>2947</v>
      </c>
      <c r="B1280" s="6">
        <v>13</v>
      </c>
    </row>
    <row r="1281" spans="1:2" x14ac:dyDescent="0.35">
      <c r="A1281" s="8" t="s">
        <v>1150</v>
      </c>
      <c r="B1281" s="6">
        <v>2</v>
      </c>
    </row>
    <row r="1282" spans="1:2" x14ac:dyDescent="0.35">
      <c r="A1282" s="8" t="s">
        <v>463</v>
      </c>
      <c r="B1282" s="6">
        <v>0</v>
      </c>
    </row>
    <row r="1283" spans="1:2" x14ac:dyDescent="0.35">
      <c r="A1283" s="8" t="s">
        <v>4070</v>
      </c>
      <c r="B1283" s="6">
        <v>21</v>
      </c>
    </row>
    <row r="1284" spans="1:2" x14ac:dyDescent="0.35">
      <c r="A1284" s="8" t="s">
        <v>456</v>
      </c>
      <c r="B1284" s="6">
        <v>2</v>
      </c>
    </row>
    <row r="1285" spans="1:2" x14ac:dyDescent="0.35">
      <c r="A1285" s="8" t="s">
        <v>430</v>
      </c>
      <c r="B1285" s="6">
        <v>0</v>
      </c>
    </row>
    <row r="1286" spans="1:2" x14ac:dyDescent="0.35">
      <c r="A1286" s="8" t="s">
        <v>3741</v>
      </c>
      <c r="B1286" s="6">
        <v>0</v>
      </c>
    </row>
    <row r="1287" spans="1:2" x14ac:dyDescent="0.35">
      <c r="A1287" s="8" t="s">
        <v>452</v>
      </c>
      <c r="B1287" s="6">
        <v>0</v>
      </c>
    </row>
    <row r="1288" spans="1:2" x14ac:dyDescent="0.35">
      <c r="A1288" s="8" t="s">
        <v>1434</v>
      </c>
      <c r="B1288" s="6">
        <v>10</v>
      </c>
    </row>
    <row r="1289" spans="1:2" x14ac:dyDescent="0.35">
      <c r="A1289" s="8" t="s">
        <v>2767</v>
      </c>
      <c r="B1289" s="6">
        <v>3</v>
      </c>
    </row>
    <row r="1290" spans="1:2" x14ac:dyDescent="0.35">
      <c r="A1290" s="8" t="s">
        <v>1996</v>
      </c>
      <c r="B1290" s="6">
        <v>3</v>
      </c>
    </row>
    <row r="1291" spans="1:2" x14ac:dyDescent="0.35">
      <c r="A1291" s="8" t="s">
        <v>179</v>
      </c>
      <c r="B1291" s="6">
        <v>7</v>
      </c>
    </row>
    <row r="1292" spans="1:2" x14ac:dyDescent="0.35">
      <c r="A1292" s="8" t="s">
        <v>3947</v>
      </c>
      <c r="B1292" s="6">
        <v>1</v>
      </c>
    </row>
    <row r="1293" spans="1:2" x14ac:dyDescent="0.35">
      <c r="A1293" s="8" t="s">
        <v>3910</v>
      </c>
      <c r="B1293" s="6">
        <v>7</v>
      </c>
    </row>
    <row r="1294" spans="1:2" x14ac:dyDescent="0.35">
      <c r="A1294" s="8" t="s">
        <v>1494</v>
      </c>
      <c r="B1294" s="6">
        <v>0</v>
      </c>
    </row>
    <row r="1295" spans="1:2" x14ac:dyDescent="0.35">
      <c r="A1295" s="8" t="s">
        <v>495</v>
      </c>
      <c r="B1295" s="6">
        <v>3</v>
      </c>
    </row>
    <row r="1296" spans="1:2" x14ac:dyDescent="0.35">
      <c r="A1296" s="8" t="s">
        <v>4089</v>
      </c>
      <c r="B1296" s="6">
        <v>4</v>
      </c>
    </row>
    <row r="1297" spans="1:2" x14ac:dyDescent="0.35">
      <c r="A1297" s="8" t="s">
        <v>1493</v>
      </c>
      <c r="B1297" s="6">
        <v>2</v>
      </c>
    </row>
    <row r="1298" spans="1:2" x14ac:dyDescent="0.35">
      <c r="A1298" s="8" t="s">
        <v>490</v>
      </c>
      <c r="B1298" s="6">
        <v>3</v>
      </c>
    </row>
    <row r="1299" spans="1:2" x14ac:dyDescent="0.35">
      <c r="A1299" s="8" t="s">
        <v>3852</v>
      </c>
      <c r="B1299" s="6">
        <v>1</v>
      </c>
    </row>
    <row r="1300" spans="1:2" x14ac:dyDescent="0.35">
      <c r="A1300" s="8" t="s">
        <v>1716</v>
      </c>
      <c r="B1300" s="6">
        <v>2</v>
      </c>
    </row>
    <row r="1301" spans="1:2" x14ac:dyDescent="0.35">
      <c r="A1301" s="8" t="s">
        <v>1433</v>
      </c>
      <c r="B1301" s="6">
        <v>0</v>
      </c>
    </row>
    <row r="1302" spans="1:2" x14ac:dyDescent="0.35">
      <c r="A1302" s="8" t="s">
        <v>4041</v>
      </c>
      <c r="B1302" s="6">
        <v>1</v>
      </c>
    </row>
    <row r="1303" spans="1:2" x14ac:dyDescent="0.35">
      <c r="A1303" s="8" t="s">
        <v>991</v>
      </c>
      <c r="B1303" s="6">
        <v>2</v>
      </c>
    </row>
    <row r="1304" spans="1:2" x14ac:dyDescent="0.35">
      <c r="A1304" s="8" t="s">
        <v>4045</v>
      </c>
      <c r="B1304" s="6">
        <v>1</v>
      </c>
    </row>
    <row r="1305" spans="1:2" x14ac:dyDescent="0.35">
      <c r="A1305" s="8" t="s">
        <v>3798</v>
      </c>
      <c r="B1305" s="6">
        <v>9</v>
      </c>
    </row>
    <row r="1306" spans="1:2" x14ac:dyDescent="0.35">
      <c r="A1306" s="8" t="s">
        <v>189</v>
      </c>
      <c r="B1306" s="6">
        <v>5</v>
      </c>
    </row>
    <row r="1307" spans="1:2" x14ac:dyDescent="0.35">
      <c r="A1307" s="8" t="s">
        <v>236</v>
      </c>
      <c r="B1307" s="6">
        <v>5</v>
      </c>
    </row>
    <row r="1308" spans="1:2" x14ac:dyDescent="0.35">
      <c r="A1308" s="8" t="s">
        <v>3739</v>
      </c>
      <c r="B1308" s="6">
        <v>4</v>
      </c>
    </row>
    <row r="1309" spans="1:2" x14ac:dyDescent="0.35">
      <c r="A1309" s="8" t="s">
        <v>923</v>
      </c>
      <c r="B1309" s="6">
        <v>30</v>
      </c>
    </row>
    <row r="1310" spans="1:2" x14ac:dyDescent="0.35">
      <c r="A1310" s="8" t="s">
        <v>2856</v>
      </c>
      <c r="B1310" s="6">
        <v>6</v>
      </c>
    </row>
    <row r="1311" spans="1:2" x14ac:dyDescent="0.35">
      <c r="A1311" s="8" t="s">
        <v>1108</v>
      </c>
      <c r="B1311" s="6">
        <v>0</v>
      </c>
    </row>
    <row r="1312" spans="1:2" x14ac:dyDescent="0.35">
      <c r="A1312" s="8" t="s">
        <v>4036</v>
      </c>
      <c r="B1312" s="6">
        <v>2</v>
      </c>
    </row>
    <row r="1313" spans="1:2" x14ac:dyDescent="0.35">
      <c r="A1313" s="8" t="s">
        <v>3207</v>
      </c>
      <c r="B1313" s="6">
        <v>36</v>
      </c>
    </row>
    <row r="1314" spans="1:2" x14ac:dyDescent="0.35">
      <c r="A1314" s="8" t="s">
        <v>4024</v>
      </c>
      <c r="B1314" s="6">
        <v>11</v>
      </c>
    </row>
    <row r="1315" spans="1:2" x14ac:dyDescent="0.35">
      <c r="A1315" s="8" t="s">
        <v>449</v>
      </c>
      <c r="B1315" s="6">
        <v>4</v>
      </c>
    </row>
    <row r="1316" spans="1:2" x14ac:dyDescent="0.35">
      <c r="A1316" s="8" t="s">
        <v>467</v>
      </c>
      <c r="B1316" s="6">
        <v>5</v>
      </c>
    </row>
    <row r="1317" spans="1:2" x14ac:dyDescent="0.35">
      <c r="A1317" s="8" t="s">
        <v>486</v>
      </c>
      <c r="B1317" s="6">
        <v>125</v>
      </c>
    </row>
    <row r="1318" spans="1:2" x14ac:dyDescent="0.35">
      <c r="A1318" s="8" t="s">
        <v>3075</v>
      </c>
      <c r="B1318" s="6">
        <v>20</v>
      </c>
    </row>
    <row r="1319" spans="1:2" x14ac:dyDescent="0.35">
      <c r="A1319" s="8" t="s">
        <v>2884</v>
      </c>
      <c r="B1319" s="6">
        <v>4</v>
      </c>
    </row>
    <row r="1320" spans="1:2" x14ac:dyDescent="0.35">
      <c r="A1320" s="8" t="s">
        <v>863</v>
      </c>
      <c r="B1320" s="6">
        <v>4</v>
      </c>
    </row>
    <row r="1321" spans="1:2" x14ac:dyDescent="0.35">
      <c r="A1321" s="8" t="s">
        <v>1600</v>
      </c>
      <c r="B1321" s="6">
        <v>0</v>
      </c>
    </row>
    <row r="1322" spans="1:2" x14ac:dyDescent="0.35">
      <c r="A1322" s="8" t="s">
        <v>4031</v>
      </c>
      <c r="B1322" s="6">
        <v>25</v>
      </c>
    </row>
    <row r="1323" spans="1:2" x14ac:dyDescent="0.35">
      <c r="A1323" s="8" t="s">
        <v>3799</v>
      </c>
      <c r="B1323" s="6">
        <v>0</v>
      </c>
    </row>
    <row r="1324" spans="1:2" x14ac:dyDescent="0.35">
      <c r="A1324" s="8" t="s">
        <v>2904</v>
      </c>
      <c r="B1324" s="6">
        <v>4</v>
      </c>
    </row>
    <row r="1325" spans="1:2" x14ac:dyDescent="0.35">
      <c r="A1325" s="8" t="s">
        <v>2427</v>
      </c>
      <c r="B1325" s="6">
        <v>0</v>
      </c>
    </row>
    <row r="1326" spans="1:2" x14ac:dyDescent="0.35">
      <c r="A1326" s="8" t="s">
        <v>941</v>
      </c>
      <c r="B1326" s="6">
        <v>14</v>
      </c>
    </row>
    <row r="1327" spans="1:2" x14ac:dyDescent="0.35">
      <c r="A1327" s="8" t="s">
        <v>3921</v>
      </c>
      <c r="B1327" s="6">
        <v>40</v>
      </c>
    </row>
    <row r="1328" spans="1:2" x14ac:dyDescent="0.35">
      <c r="A1328" s="8" t="s">
        <v>216</v>
      </c>
      <c r="B1328" s="6">
        <v>1</v>
      </c>
    </row>
    <row r="1329" spans="1:2" x14ac:dyDescent="0.35">
      <c r="A1329" s="8" t="s">
        <v>4026</v>
      </c>
      <c r="B1329" s="6">
        <v>6</v>
      </c>
    </row>
    <row r="1330" spans="1:2" x14ac:dyDescent="0.35">
      <c r="A1330" s="8" t="s">
        <v>1172</v>
      </c>
      <c r="B1330" s="6">
        <v>1</v>
      </c>
    </row>
    <row r="1331" spans="1:2" x14ac:dyDescent="0.35">
      <c r="A1331" s="8" t="s">
        <v>4018</v>
      </c>
      <c r="B1331" s="6">
        <v>197</v>
      </c>
    </row>
    <row r="1332" spans="1:2" x14ac:dyDescent="0.35">
      <c r="A1332" s="8" t="s">
        <v>2696</v>
      </c>
      <c r="B1332" s="6">
        <v>38</v>
      </c>
    </row>
    <row r="1333" spans="1:2" x14ac:dyDescent="0.35">
      <c r="A1333" s="8" t="s">
        <v>4055</v>
      </c>
      <c r="B1333" s="6">
        <v>7</v>
      </c>
    </row>
    <row r="1334" spans="1:2" x14ac:dyDescent="0.35">
      <c r="A1334" s="8" t="s">
        <v>4028</v>
      </c>
      <c r="B1334" s="6">
        <v>7</v>
      </c>
    </row>
    <row r="1335" spans="1:2" x14ac:dyDescent="0.35">
      <c r="A1335" s="8" t="s">
        <v>422</v>
      </c>
      <c r="B1335" s="6">
        <v>6</v>
      </c>
    </row>
    <row r="1336" spans="1:2" x14ac:dyDescent="0.35">
      <c r="A1336" s="8" t="s">
        <v>1104</v>
      </c>
      <c r="B1336" s="6">
        <v>15</v>
      </c>
    </row>
    <row r="1337" spans="1:2" x14ac:dyDescent="0.35">
      <c r="A1337" s="8" t="s">
        <v>689</v>
      </c>
      <c r="B1337" s="6">
        <v>36</v>
      </c>
    </row>
    <row r="1338" spans="1:2" x14ac:dyDescent="0.35">
      <c r="A1338" s="8" t="s">
        <v>2756</v>
      </c>
      <c r="B1338" s="6">
        <v>33</v>
      </c>
    </row>
    <row r="1339" spans="1:2" x14ac:dyDescent="0.35">
      <c r="A1339" s="8" t="s">
        <v>871</v>
      </c>
      <c r="B1339" s="6">
        <v>5</v>
      </c>
    </row>
    <row r="1340" spans="1:2" x14ac:dyDescent="0.35">
      <c r="A1340" s="8" t="s">
        <v>931</v>
      </c>
      <c r="B1340" s="6">
        <v>5</v>
      </c>
    </row>
    <row r="1341" spans="1:2" x14ac:dyDescent="0.35">
      <c r="A1341" s="8" t="s">
        <v>3095</v>
      </c>
      <c r="B1341" s="6">
        <v>1</v>
      </c>
    </row>
    <row r="1342" spans="1:2" x14ac:dyDescent="0.35">
      <c r="A1342" s="8" t="s">
        <v>3850</v>
      </c>
      <c r="B1342" s="6">
        <v>2</v>
      </c>
    </row>
    <row r="1343" spans="1:2" x14ac:dyDescent="0.35">
      <c r="A1343" s="8" t="s">
        <v>1917</v>
      </c>
      <c r="B1343" s="6">
        <v>6</v>
      </c>
    </row>
    <row r="1344" spans="1:2" x14ac:dyDescent="0.35">
      <c r="A1344" s="8" t="s">
        <v>1542</v>
      </c>
      <c r="B1344" s="6">
        <v>2</v>
      </c>
    </row>
    <row r="1345" spans="1:2" x14ac:dyDescent="0.35">
      <c r="A1345" s="8" t="s">
        <v>443</v>
      </c>
      <c r="B1345" s="6">
        <v>17</v>
      </c>
    </row>
    <row r="1346" spans="1:2" x14ac:dyDescent="0.35">
      <c r="A1346" s="8" t="s">
        <v>225</v>
      </c>
      <c r="B1346" s="6">
        <v>0</v>
      </c>
    </row>
    <row r="1347" spans="1:2" x14ac:dyDescent="0.35">
      <c r="A1347" s="8" t="s">
        <v>4033</v>
      </c>
      <c r="B1347" s="6">
        <v>2</v>
      </c>
    </row>
    <row r="1348" spans="1:2" x14ac:dyDescent="0.35">
      <c r="A1348" s="8" t="s">
        <v>4065</v>
      </c>
      <c r="B1348" s="6">
        <v>13</v>
      </c>
    </row>
    <row r="1349" spans="1:2" x14ac:dyDescent="0.35">
      <c r="A1349" s="8" t="s">
        <v>231</v>
      </c>
      <c r="B1349" s="6">
        <v>0</v>
      </c>
    </row>
    <row r="1350" spans="1:2" x14ac:dyDescent="0.35">
      <c r="A1350" s="8" t="s">
        <v>960</v>
      </c>
      <c r="B1350" s="6">
        <v>171</v>
      </c>
    </row>
    <row r="1351" spans="1:2" x14ac:dyDescent="0.35">
      <c r="A1351" s="8" t="s">
        <v>1995</v>
      </c>
      <c r="B1351" s="6">
        <v>0</v>
      </c>
    </row>
    <row r="1352" spans="1:2" x14ac:dyDescent="0.35">
      <c r="A1352" s="8" t="s">
        <v>1719</v>
      </c>
      <c r="B1352" s="6">
        <v>2</v>
      </c>
    </row>
    <row r="1353" spans="1:2" x14ac:dyDescent="0.35">
      <c r="A1353" s="8" t="s">
        <v>3639</v>
      </c>
      <c r="B1353" s="6">
        <v>0</v>
      </c>
    </row>
    <row r="1354" spans="1:2" x14ac:dyDescent="0.35">
      <c r="A1354" s="8" t="s">
        <v>1069</v>
      </c>
      <c r="B1354" s="6">
        <v>4</v>
      </c>
    </row>
    <row r="1355" spans="1:2" x14ac:dyDescent="0.35">
      <c r="A1355" s="8" t="s">
        <v>3728</v>
      </c>
      <c r="B1355" s="6">
        <v>12</v>
      </c>
    </row>
    <row r="1356" spans="1:2" x14ac:dyDescent="0.35">
      <c r="A1356" s="8" t="s">
        <v>1874</v>
      </c>
      <c r="B1356" s="6">
        <v>2</v>
      </c>
    </row>
    <row r="1357" spans="1:2" x14ac:dyDescent="0.35">
      <c r="A1357" s="8" t="s">
        <v>182</v>
      </c>
      <c r="B1357" s="6">
        <v>13</v>
      </c>
    </row>
    <row r="1358" spans="1:2" x14ac:dyDescent="0.35">
      <c r="A1358" s="8" t="s">
        <v>3895</v>
      </c>
      <c r="B1358" s="6">
        <v>16</v>
      </c>
    </row>
    <row r="1359" spans="1:2" x14ac:dyDescent="0.35">
      <c r="A1359" s="8" t="s">
        <v>3803</v>
      </c>
      <c r="B1359" s="6">
        <v>1</v>
      </c>
    </row>
    <row r="1360" spans="1:2" x14ac:dyDescent="0.35">
      <c r="A1360" s="8" t="s">
        <v>1589</v>
      </c>
      <c r="B1360" s="6">
        <v>0</v>
      </c>
    </row>
    <row r="1361" spans="1:2" x14ac:dyDescent="0.35">
      <c r="A1361" s="8" t="s">
        <v>4013</v>
      </c>
      <c r="B1361" s="6">
        <v>2</v>
      </c>
    </row>
    <row r="1362" spans="1:2" x14ac:dyDescent="0.35">
      <c r="A1362" s="8" t="s">
        <v>1866</v>
      </c>
      <c r="B1362" s="6">
        <v>2</v>
      </c>
    </row>
    <row r="1363" spans="1:2" x14ac:dyDescent="0.35">
      <c r="A1363" s="8" t="s">
        <v>2913</v>
      </c>
      <c r="B1363" s="6">
        <v>2</v>
      </c>
    </row>
    <row r="1364" spans="1:2" x14ac:dyDescent="0.35">
      <c r="A1364" s="8" t="s">
        <v>2890</v>
      </c>
      <c r="B1364" s="6">
        <v>3</v>
      </c>
    </row>
    <row r="1365" spans="1:2" x14ac:dyDescent="0.35">
      <c r="A1365" s="8" t="s">
        <v>883</v>
      </c>
      <c r="B1365" s="6">
        <v>14</v>
      </c>
    </row>
    <row r="1366" spans="1:2" x14ac:dyDescent="0.35">
      <c r="A1366" s="8" t="s">
        <v>3889</v>
      </c>
      <c r="B1366" s="6">
        <v>0</v>
      </c>
    </row>
    <row r="1367" spans="1:2" x14ac:dyDescent="0.35">
      <c r="A1367" s="8" t="s">
        <v>1500</v>
      </c>
      <c r="B1367" s="6">
        <v>1</v>
      </c>
    </row>
    <row r="1368" spans="1:2" x14ac:dyDescent="0.35">
      <c r="A1368" s="8" t="s">
        <v>3968</v>
      </c>
      <c r="B1368" s="6">
        <v>6</v>
      </c>
    </row>
    <row r="1369" spans="1:2" x14ac:dyDescent="0.35">
      <c r="A1369" s="8" t="s">
        <v>3113</v>
      </c>
      <c r="B1369" s="6">
        <v>37</v>
      </c>
    </row>
    <row r="1370" spans="1:2" x14ac:dyDescent="0.35">
      <c r="A1370" s="8" t="s">
        <v>1582</v>
      </c>
      <c r="B1370" s="6">
        <v>1</v>
      </c>
    </row>
    <row r="1371" spans="1:2" x14ac:dyDescent="0.35">
      <c r="A1371" s="8" t="s">
        <v>2594</v>
      </c>
      <c r="B1371" s="6">
        <v>1</v>
      </c>
    </row>
    <row r="1372" spans="1:2" x14ac:dyDescent="0.35">
      <c r="A1372" s="8" t="s">
        <v>1801</v>
      </c>
      <c r="B1372" s="6">
        <v>113</v>
      </c>
    </row>
    <row r="1373" spans="1:2" x14ac:dyDescent="0.35">
      <c r="A1373" s="8" t="s">
        <v>3915</v>
      </c>
      <c r="B1373" s="6">
        <v>3</v>
      </c>
    </row>
    <row r="1374" spans="1:2" x14ac:dyDescent="0.35">
      <c r="A1374" s="8" t="s">
        <v>2876</v>
      </c>
      <c r="B1374" s="6">
        <v>0</v>
      </c>
    </row>
    <row r="1375" spans="1:2" x14ac:dyDescent="0.35">
      <c r="A1375" s="8" t="s">
        <v>3995</v>
      </c>
      <c r="B1375" s="6">
        <v>14</v>
      </c>
    </row>
    <row r="1376" spans="1:2" x14ac:dyDescent="0.35">
      <c r="A1376" s="8" t="s">
        <v>4085</v>
      </c>
      <c r="B1376" s="6">
        <v>8</v>
      </c>
    </row>
    <row r="1377" spans="1:2" x14ac:dyDescent="0.35">
      <c r="A1377" s="8" t="s">
        <v>2770</v>
      </c>
      <c r="B1377" s="6">
        <v>33</v>
      </c>
    </row>
    <row r="1378" spans="1:2" x14ac:dyDescent="0.35">
      <c r="A1378" s="8" t="s">
        <v>3959</v>
      </c>
      <c r="B1378" s="6">
        <v>3</v>
      </c>
    </row>
    <row r="1379" spans="1:2" x14ac:dyDescent="0.35">
      <c r="A1379" s="8" t="s">
        <v>3971</v>
      </c>
      <c r="B1379" s="6">
        <v>11</v>
      </c>
    </row>
    <row r="1380" spans="1:2" x14ac:dyDescent="0.35">
      <c r="A1380" s="8" t="s">
        <v>4051</v>
      </c>
      <c r="B1380" s="6">
        <v>21</v>
      </c>
    </row>
    <row r="1381" spans="1:2" x14ac:dyDescent="0.35">
      <c r="A1381" s="8" t="s">
        <v>4087</v>
      </c>
      <c r="B1381" s="6">
        <v>8</v>
      </c>
    </row>
    <row r="1382" spans="1:2" x14ac:dyDescent="0.35">
      <c r="A1382" s="8" t="s">
        <v>1597</v>
      </c>
      <c r="B1382" s="6">
        <v>3</v>
      </c>
    </row>
    <row r="1383" spans="1:2" x14ac:dyDescent="0.35">
      <c r="A1383" s="8" t="s">
        <v>4109</v>
      </c>
      <c r="B1383" s="6">
        <v>3</v>
      </c>
    </row>
    <row r="1384" spans="1:2" x14ac:dyDescent="0.35">
      <c r="A1384" s="8" t="s">
        <v>964</v>
      </c>
      <c r="B1384" s="6">
        <v>9</v>
      </c>
    </row>
    <row r="1385" spans="1:2" x14ac:dyDescent="0.35">
      <c r="A1385" s="8" t="s">
        <v>1800</v>
      </c>
      <c r="B1385" s="6">
        <v>6</v>
      </c>
    </row>
    <row r="1386" spans="1:2" x14ac:dyDescent="0.35">
      <c r="A1386" s="8" t="s">
        <v>2151</v>
      </c>
      <c r="B1386" s="6">
        <v>4</v>
      </c>
    </row>
    <row r="1387" spans="1:2" x14ac:dyDescent="0.35">
      <c r="A1387" s="8" t="s">
        <v>3847</v>
      </c>
      <c r="B1387" s="6">
        <v>4</v>
      </c>
    </row>
    <row r="1388" spans="1:2" x14ac:dyDescent="0.35">
      <c r="A1388" s="8" t="s">
        <v>1593</v>
      </c>
      <c r="B1388" s="6">
        <v>0</v>
      </c>
    </row>
    <row r="1389" spans="1:2" x14ac:dyDescent="0.35">
      <c r="A1389" s="8" t="s">
        <v>1991</v>
      </c>
      <c r="B1389" s="6">
        <v>5</v>
      </c>
    </row>
    <row r="1390" spans="1:2" x14ac:dyDescent="0.35">
      <c r="A1390" s="8" t="s">
        <v>4072</v>
      </c>
      <c r="B1390" s="6">
        <v>0</v>
      </c>
    </row>
    <row r="1391" spans="1:2" x14ac:dyDescent="0.35">
      <c r="A1391" s="8" t="s">
        <v>2885</v>
      </c>
      <c r="B1391" s="6">
        <v>5</v>
      </c>
    </row>
    <row r="1392" spans="1:2" x14ac:dyDescent="0.35">
      <c r="A1392" s="8" t="s">
        <v>3953</v>
      </c>
      <c r="B1392" s="6">
        <v>0</v>
      </c>
    </row>
    <row r="1393" spans="1:2" x14ac:dyDescent="0.35">
      <c r="A1393" s="8" t="s">
        <v>1993</v>
      </c>
      <c r="B1393" s="6">
        <v>2</v>
      </c>
    </row>
    <row r="1394" spans="1:2" x14ac:dyDescent="0.35">
      <c r="A1394" s="8" t="s">
        <v>905</v>
      </c>
      <c r="B1394" s="6">
        <v>3</v>
      </c>
    </row>
    <row r="1395" spans="1:2" x14ac:dyDescent="0.35">
      <c r="A1395" s="8" t="s">
        <v>1775</v>
      </c>
      <c r="B1395" s="6">
        <v>13</v>
      </c>
    </row>
    <row r="1396" spans="1:2" x14ac:dyDescent="0.35">
      <c r="A1396" s="8" t="s">
        <v>974</v>
      </c>
      <c r="B1396" s="6">
        <v>8</v>
      </c>
    </row>
    <row r="1397" spans="1:2" x14ac:dyDescent="0.35">
      <c r="A1397" s="8" t="s">
        <v>972</v>
      </c>
      <c r="B1397" s="6">
        <v>5</v>
      </c>
    </row>
    <row r="1398" spans="1:2" x14ac:dyDescent="0.35">
      <c r="A1398" s="8" t="s">
        <v>971</v>
      </c>
      <c r="B1398" s="6">
        <v>14</v>
      </c>
    </row>
    <row r="1399" spans="1:2" x14ac:dyDescent="0.35">
      <c r="A1399" s="8" t="s">
        <v>1812</v>
      </c>
      <c r="B1399" s="6">
        <v>26</v>
      </c>
    </row>
    <row r="1400" spans="1:2" x14ac:dyDescent="0.35">
      <c r="A1400" s="8" t="s">
        <v>433</v>
      </c>
      <c r="B1400" s="6">
        <v>8</v>
      </c>
    </row>
    <row r="1401" spans="1:2" x14ac:dyDescent="0.35">
      <c r="A1401" s="8" t="s">
        <v>3068</v>
      </c>
      <c r="B1401" s="6">
        <v>2</v>
      </c>
    </row>
    <row r="1402" spans="1:2" x14ac:dyDescent="0.35">
      <c r="A1402" s="8" t="s">
        <v>3102</v>
      </c>
      <c r="B1402" s="6">
        <v>90</v>
      </c>
    </row>
    <row r="1403" spans="1:2" x14ac:dyDescent="0.35">
      <c r="A1403" s="8" t="s">
        <v>4092</v>
      </c>
      <c r="B1403" s="6">
        <v>5</v>
      </c>
    </row>
    <row r="1404" spans="1:2" x14ac:dyDescent="0.35">
      <c r="A1404" s="8" t="s">
        <v>4074</v>
      </c>
      <c r="B1404" s="6">
        <v>0</v>
      </c>
    </row>
    <row r="1405" spans="1:2" x14ac:dyDescent="0.35">
      <c r="A1405" s="8" t="s">
        <v>3093</v>
      </c>
      <c r="B1405" s="6">
        <v>17</v>
      </c>
    </row>
    <row r="1406" spans="1:2" x14ac:dyDescent="0.35">
      <c r="A1406" s="8" t="s">
        <v>2869</v>
      </c>
      <c r="B1406" s="6">
        <v>5</v>
      </c>
    </row>
    <row r="1407" spans="1:2" x14ac:dyDescent="0.35">
      <c r="A1407" s="8" t="s">
        <v>1179</v>
      </c>
      <c r="B1407" s="6">
        <v>1</v>
      </c>
    </row>
    <row r="1408" spans="1:2" x14ac:dyDescent="0.35">
      <c r="A1408" s="8" t="s">
        <v>205</v>
      </c>
      <c r="B1408" s="6">
        <v>8</v>
      </c>
    </row>
    <row r="1409" spans="1:2" x14ac:dyDescent="0.35">
      <c r="A1409" s="8" t="s">
        <v>2146</v>
      </c>
      <c r="B1409" s="6">
        <v>89</v>
      </c>
    </row>
    <row r="1410" spans="1:2" x14ac:dyDescent="0.35">
      <c r="A1410" s="8" t="s">
        <v>2404</v>
      </c>
      <c r="B1410" s="6">
        <v>12</v>
      </c>
    </row>
    <row r="1411" spans="1:2" x14ac:dyDescent="0.35">
      <c r="A1411" s="8" t="s">
        <v>1911</v>
      </c>
      <c r="B1411" s="6">
        <v>285</v>
      </c>
    </row>
    <row r="1412" spans="1:2" x14ac:dyDescent="0.35">
      <c r="A1412" s="8" t="s">
        <v>773</v>
      </c>
      <c r="B1412" s="6">
        <v>1</v>
      </c>
    </row>
    <row r="1413" spans="1:2" x14ac:dyDescent="0.35">
      <c r="A1413" s="8" t="s">
        <v>4016</v>
      </c>
      <c r="B1413" s="6">
        <v>3</v>
      </c>
    </row>
    <row r="1414" spans="1:2" x14ac:dyDescent="0.35">
      <c r="A1414" s="8" t="s">
        <v>3930</v>
      </c>
      <c r="B1414" s="6">
        <v>12</v>
      </c>
    </row>
    <row r="1415" spans="1:2" x14ac:dyDescent="0.35">
      <c r="A1415" s="8" t="s">
        <v>185</v>
      </c>
      <c r="B1415" s="6">
        <v>12</v>
      </c>
    </row>
    <row r="1416" spans="1:2" x14ac:dyDescent="0.35">
      <c r="A1416" s="8" t="s">
        <v>2128</v>
      </c>
      <c r="B1416" s="6">
        <v>236</v>
      </c>
    </row>
    <row r="1417" spans="1:2" x14ac:dyDescent="0.35">
      <c r="A1417" s="8" t="s">
        <v>1818</v>
      </c>
      <c r="B1417" s="6">
        <v>100</v>
      </c>
    </row>
    <row r="1418" spans="1:2" x14ac:dyDescent="0.35">
      <c r="A1418" s="8" t="s">
        <v>4048</v>
      </c>
      <c r="B1418" s="6">
        <v>13</v>
      </c>
    </row>
    <row r="1419" spans="1:2" x14ac:dyDescent="0.35">
      <c r="A1419" s="8" t="s">
        <v>198</v>
      </c>
      <c r="B1419" s="6">
        <v>19</v>
      </c>
    </row>
    <row r="1420" spans="1:2" x14ac:dyDescent="0.35">
      <c r="A1420" s="8" t="s">
        <v>1914</v>
      </c>
      <c r="B1420" s="6">
        <v>26</v>
      </c>
    </row>
    <row r="1421" spans="1:2" x14ac:dyDescent="0.35">
      <c r="A1421" s="8" t="s">
        <v>4049</v>
      </c>
      <c r="B1421" s="6">
        <v>2</v>
      </c>
    </row>
    <row r="1422" spans="1:2" x14ac:dyDescent="0.35">
      <c r="A1422" s="8" t="s">
        <v>4014</v>
      </c>
      <c r="B1422" s="6">
        <v>4</v>
      </c>
    </row>
    <row r="1423" spans="1:2" x14ac:dyDescent="0.35">
      <c r="A1423" s="8" t="s">
        <v>564</v>
      </c>
      <c r="B1423" s="6">
        <v>2</v>
      </c>
    </row>
    <row r="1424" spans="1:2" x14ac:dyDescent="0.35">
      <c r="A1424" s="8" t="s">
        <v>2677</v>
      </c>
      <c r="B1424" s="6">
        <v>27</v>
      </c>
    </row>
    <row r="1425" spans="1:2" x14ac:dyDescent="0.35">
      <c r="A1425" s="8" t="s">
        <v>589</v>
      </c>
      <c r="B1425" s="6">
        <v>2</v>
      </c>
    </row>
    <row r="1426" spans="1:2" x14ac:dyDescent="0.35">
      <c r="A1426" s="8" t="s">
        <v>2682</v>
      </c>
      <c r="B1426" s="6">
        <v>20</v>
      </c>
    </row>
    <row r="1427" spans="1:2" x14ac:dyDescent="0.35">
      <c r="A1427" s="8" t="s">
        <v>565</v>
      </c>
      <c r="B1427" s="6">
        <v>1</v>
      </c>
    </row>
    <row r="1428" spans="1:2" x14ac:dyDescent="0.35">
      <c r="A1428" s="8" t="s">
        <v>1093</v>
      </c>
      <c r="B1428" s="6">
        <v>7</v>
      </c>
    </row>
    <row r="1429" spans="1:2" x14ac:dyDescent="0.35">
      <c r="A1429" s="8" t="s">
        <v>2676</v>
      </c>
      <c r="B1429" s="6">
        <v>9</v>
      </c>
    </row>
    <row r="1430" spans="1:2" x14ac:dyDescent="0.35">
      <c r="A1430" s="8" t="s">
        <v>1076</v>
      </c>
      <c r="B1430" s="6">
        <v>3</v>
      </c>
    </row>
    <row r="1431" spans="1:2" x14ac:dyDescent="0.35">
      <c r="A1431" s="8" t="s">
        <v>511</v>
      </c>
      <c r="B1431" s="6">
        <v>0</v>
      </c>
    </row>
    <row r="1432" spans="1:2" x14ac:dyDescent="0.35">
      <c r="A1432" s="8" t="s">
        <v>1444</v>
      </c>
      <c r="B1432" s="6">
        <v>0</v>
      </c>
    </row>
    <row r="1433" spans="1:2" x14ac:dyDescent="0.35">
      <c r="A1433" s="8" t="s">
        <v>1437</v>
      </c>
      <c r="B1433" s="6">
        <v>2</v>
      </c>
    </row>
    <row r="1434" spans="1:2" x14ac:dyDescent="0.35">
      <c r="A1434" s="8" t="s">
        <v>1435</v>
      </c>
      <c r="B1434" s="6">
        <v>11</v>
      </c>
    </row>
    <row r="1435" spans="1:2" x14ac:dyDescent="0.35">
      <c r="A1435" s="8" t="s">
        <v>1429</v>
      </c>
      <c r="B1435" s="6">
        <v>3</v>
      </c>
    </row>
    <row r="1436" spans="1:2" x14ac:dyDescent="0.35">
      <c r="A1436" s="8" t="s">
        <v>2780</v>
      </c>
      <c r="B1436" s="6">
        <v>0</v>
      </c>
    </row>
    <row r="1437" spans="1:2" x14ac:dyDescent="0.35">
      <c r="A1437" s="8" t="s">
        <v>980</v>
      </c>
      <c r="B1437" s="6">
        <v>96</v>
      </c>
    </row>
    <row r="1438" spans="1:2" x14ac:dyDescent="0.35">
      <c r="A1438" s="8" t="s">
        <v>913</v>
      </c>
      <c r="B1438" s="6">
        <v>2</v>
      </c>
    </row>
    <row r="1439" spans="1:2" x14ac:dyDescent="0.35">
      <c r="A1439" s="8" t="s">
        <v>193</v>
      </c>
      <c r="B1439" s="6">
        <v>3</v>
      </c>
    </row>
    <row r="1440" spans="1:2" x14ac:dyDescent="0.35">
      <c r="A1440" s="8" t="s">
        <v>1436</v>
      </c>
      <c r="B1440" s="6">
        <v>2</v>
      </c>
    </row>
    <row r="1441" spans="1:2" x14ac:dyDescent="0.35">
      <c r="A1441" s="8" t="s">
        <v>1731</v>
      </c>
      <c r="B1441" s="6">
        <v>0</v>
      </c>
    </row>
    <row r="1442" spans="1:2" x14ac:dyDescent="0.35">
      <c r="A1442" s="8" t="s">
        <v>476</v>
      </c>
      <c r="B1442" s="6">
        <v>0</v>
      </c>
    </row>
    <row r="1443" spans="1:2" x14ac:dyDescent="0.35">
      <c r="A1443" s="8" t="s">
        <v>221</v>
      </c>
      <c r="B1443" s="6">
        <v>76</v>
      </c>
    </row>
    <row r="1444" spans="1:2" x14ac:dyDescent="0.35">
      <c r="A1444" s="8" t="s">
        <v>1774</v>
      </c>
      <c r="B1444" s="6">
        <v>19</v>
      </c>
    </row>
    <row r="1445" spans="1:2" x14ac:dyDescent="0.35">
      <c r="A1445" s="8" t="s">
        <v>1136</v>
      </c>
      <c r="B1445" s="6">
        <v>1</v>
      </c>
    </row>
    <row r="1446" spans="1:2" x14ac:dyDescent="0.35">
      <c r="A1446" s="8" t="s">
        <v>435</v>
      </c>
      <c r="B1446" s="6">
        <v>2</v>
      </c>
    </row>
    <row r="1447" spans="1:2" x14ac:dyDescent="0.35">
      <c r="A1447" s="8" t="s">
        <v>697</v>
      </c>
      <c r="B1447" s="6">
        <v>1</v>
      </c>
    </row>
    <row r="1448" spans="1:2" x14ac:dyDescent="0.35">
      <c r="A1448" s="8" t="s">
        <v>4050</v>
      </c>
      <c r="B1448" s="6">
        <v>0</v>
      </c>
    </row>
    <row r="1449" spans="1:2" x14ac:dyDescent="0.35">
      <c r="A1449" s="8" t="s">
        <v>3919</v>
      </c>
      <c r="B1449" s="6">
        <v>6</v>
      </c>
    </row>
    <row r="1450" spans="1:2" x14ac:dyDescent="0.35">
      <c r="A1450" s="8" t="s">
        <v>2671</v>
      </c>
      <c r="B1450" s="6">
        <v>84</v>
      </c>
    </row>
    <row r="1451" spans="1:2" x14ac:dyDescent="0.35">
      <c r="A1451" s="8" t="s">
        <v>464</v>
      </c>
      <c r="B1451" s="6">
        <v>11</v>
      </c>
    </row>
    <row r="1452" spans="1:2" x14ac:dyDescent="0.35">
      <c r="A1452" s="8" t="s">
        <v>2434</v>
      </c>
      <c r="B1452" s="6">
        <v>0</v>
      </c>
    </row>
    <row r="1453" spans="1:2" x14ac:dyDescent="0.35">
      <c r="A1453" s="8" t="s">
        <v>3938</v>
      </c>
      <c r="B1453" s="6">
        <v>2</v>
      </c>
    </row>
    <row r="1454" spans="1:2" x14ac:dyDescent="0.35">
      <c r="A1454" s="8" t="s">
        <v>3742</v>
      </c>
      <c r="B1454" s="6">
        <v>1</v>
      </c>
    </row>
    <row r="1455" spans="1:2" x14ac:dyDescent="0.35">
      <c r="A1455" s="8" t="s">
        <v>904</v>
      </c>
      <c r="B1455" s="6">
        <v>4</v>
      </c>
    </row>
    <row r="1456" spans="1:2" x14ac:dyDescent="0.35">
      <c r="A1456" s="8" t="s">
        <v>668</v>
      </c>
      <c r="B1456" s="6">
        <v>28</v>
      </c>
    </row>
    <row r="1457" spans="1:2" x14ac:dyDescent="0.35">
      <c r="A1457" s="8" t="s">
        <v>2854</v>
      </c>
      <c r="B1457" s="6">
        <v>14</v>
      </c>
    </row>
    <row r="1458" spans="1:2" x14ac:dyDescent="0.35">
      <c r="A1458" s="8" t="s">
        <v>1126</v>
      </c>
      <c r="B1458" s="6">
        <v>0</v>
      </c>
    </row>
    <row r="1459" spans="1:2" x14ac:dyDescent="0.35">
      <c r="A1459" s="8" t="s">
        <v>3860</v>
      </c>
      <c r="B1459" s="6">
        <v>0</v>
      </c>
    </row>
    <row r="1460" spans="1:2" x14ac:dyDescent="0.35">
      <c r="A1460" s="8" t="s">
        <v>4076</v>
      </c>
      <c r="B1460" s="6">
        <v>0</v>
      </c>
    </row>
    <row r="1461" spans="1:2" x14ac:dyDescent="0.35">
      <c r="A1461" s="8" t="s">
        <v>3905</v>
      </c>
      <c r="B1461" s="6">
        <v>4</v>
      </c>
    </row>
    <row r="1462" spans="1:2" x14ac:dyDescent="0.35">
      <c r="A1462" s="8" t="s">
        <v>165</v>
      </c>
      <c r="B1462" s="6">
        <v>0</v>
      </c>
    </row>
    <row r="1463" spans="1:2" x14ac:dyDescent="0.35">
      <c r="A1463" s="8" t="s">
        <v>3960</v>
      </c>
      <c r="B1463" s="6">
        <v>0</v>
      </c>
    </row>
    <row r="1464" spans="1:2" x14ac:dyDescent="0.35">
      <c r="A1464" s="8" t="s">
        <v>568</v>
      </c>
      <c r="B1464" s="6">
        <v>0</v>
      </c>
    </row>
    <row r="1465" spans="1:2" x14ac:dyDescent="0.35">
      <c r="A1465" s="8" t="s">
        <v>575</v>
      </c>
      <c r="B1465" s="6">
        <v>4</v>
      </c>
    </row>
    <row r="1466" spans="1:2" x14ac:dyDescent="0.35">
      <c r="A1466" s="8" t="s">
        <v>2133</v>
      </c>
      <c r="B1466" s="6">
        <v>99</v>
      </c>
    </row>
    <row r="1467" spans="1:2" x14ac:dyDescent="0.35">
      <c r="A1467" s="8" t="s">
        <v>595</v>
      </c>
      <c r="B1467" s="6">
        <v>2</v>
      </c>
    </row>
    <row r="1468" spans="1:2" x14ac:dyDescent="0.35">
      <c r="A1468" s="8" t="s">
        <v>1070</v>
      </c>
      <c r="B1468" s="6">
        <v>21</v>
      </c>
    </row>
    <row r="1469" spans="1:2" x14ac:dyDescent="0.35">
      <c r="A1469" s="8" t="s">
        <v>1726</v>
      </c>
      <c r="B1469" s="6">
        <v>9</v>
      </c>
    </row>
    <row r="1470" spans="1:2" x14ac:dyDescent="0.35">
      <c r="A1470" s="8" t="s">
        <v>1553</v>
      </c>
      <c r="B1470" s="6">
        <v>16</v>
      </c>
    </row>
    <row r="1471" spans="1:2" x14ac:dyDescent="0.35">
      <c r="A1471" s="8" t="s">
        <v>3114</v>
      </c>
      <c r="B1471" s="6">
        <v>0</v>
      </c>
    </row>
    <row r="1472" spans="1:2" x14ac:dyDescent="0.35">
      <c r="A1472" s="8" t="s">
        <v>1109</v>
      </c>
      <c r="B1472" s="6">
        <v>21</v>
      </c>
    </row>
    <row r="1473" spans="1:2" x14ac:dyDescent="0.35">
      <c r="A1473" s="8" t="s">
        <v>3084</v>
      </c>
      <c r="B1473" s="6">
        <v>6</v>
      </c>
    </row>
    <row r="1474" spans="1:2" x14ac:dyDescent="0.35">
      <c r="A1474" s="8" t="s">
        <v>576</v>
      </c>
      <c r="B1474" s="6">
        <v>4</v>
      </c>
    </row>
    <row r="1475" spans="1:2" x14ac:dyDescent="0.35">
      <c r="A1475" s="8" t="s">
        <v>577</v>
      </c>
      <c r="B1475" s="6">
        <v>1</v>
      </c>
    </row>
    <row r="1476" spans="1:2" x14ac:dyDescent="0.35">
      <c r="A1476" s="8" t="s">
        <v>1598</v>
      </c>
      <c r="B1476" s="6">
        <v>0</v>
      </c>
    </row>
    <row r="1477" spans="1:2" x14ac:dyDescent="0.35">
      <c r="A1477" s="8" t="s">
        <v>3969</v>
      </c>
      <c r="B1477" s="6">
        <v>8</v>
      </c>
    </row>
    <row r="1478" spans="1:2" x14ac:dyDescent="0.35">
      <c r="A1478" s="8" t="s">
        <v>1785</v>
      </c>
      <c r="B1478" s="6">
        <v>33</v>
      </c>
    </row>
    <row r="1479" spans="1:2" x14ac:dyDescent="0.35">
      <c r="A1479" s="8" t="s">
        <v>3946</v>
      </c>
      <c r="B1479" s="6">
        <v>32</v>
      </c>
    </row>
    <row r="1480" spans="1:2" x14ac:dyDescent="0.35">
      <c r="A1480" s="8" t="s">
        <v>1984</v>
      </c>
      <c r="B1480" s="6">
        <v>16</v>
      </c>
    </row>
    <row r="1481" spans="1:2" x14ac:dyDescent="0.35">
      <c r="A1481" s="8" t="s">
        <v>3840</v>
      </c>
      <c r="B1481" s="6">
        <v>19</v>
      </c>
    </row>
    <row r="1482" spans="1:2" x14ac:dyDescent="0.35">
      <c r="A1482" s="8" t="s">
        <v>1795</v>
      </c>
      <c r="B1482" s="6">
        <v>18</v>
      </c>
    </row>
    <row r="1483" spans="1:2" x14ac:dyDescent="0.35">
      <c r="A1483" s="8" t="s">
        <v>3736</v>
      </c>
      <c r="B1483" s="6">
        <v>8</v>
      </c>
    </row>
    <row r="1484" spans="1:2" x14ac:dyDescent="0.35">
      <c r="A1484" s="8" t="s">
        <v>3892</v>
      </c>
      <c r="B1484" s="6">
        <v>1</v>
      </c>
    </row>
    <row r="1485" spans="1:2" x14ac:dyDescent="0.35">
      <c r="A1485" s="8" t="s">
        <v>1084</v>
      </c>
      <c r="B1485" s="6">
        <v>1</v>
      </c>
    </row>
    <row r="1486" spans="1:2" x14ac:dyDescent="0.35">
      <c r="A1486" s="8" t="s">
        <v>1065</v>
      </c>
      <c r="B1486" s="6">
        <v>123</v>
      </c>
    </row>
    <row r="1487" spans="1:2" x14ac:dyDescent="0.35">
      <c r="A1487" s="8" t="s">
        <v>687</v>
      </c>
      <c r="B1487" s="6">
        <v>0</v>
      </c>
    </row>
    <row r="1488" spans="1:2" x14ac:dyDescent="0.35">
      <c r="A1488" s="8" t="s">
        <v>2156</v>
      </c>
      <c r="B1488" s="6">
        <v>5</v>
      </c>
    </row>
    <row r="1489" spans="1:2" x14ac:dyDescent="0.35">
      <c r="A1489" s="8" t="s">
        <v>698</v>
      </c>
      <c r="B1489" s="6">
        <v>114</v>
      </c>
    </row>
    <row r="1490" spans="1:2" x14ac:dyDescent="0.35">
      <c r="A1490" s="8" t="s">
        <v>2134</v>
      </c>
      <c r="B1490" s="6">
        <v>3</v>
      </c>
    </row>
    <row r="1491" spans="1:2" x14ac:dyDescent="0.35">
      <c r="A1491" s="8" t="s">
        <v>993</v>
      </c>
      <c r="B1491" s="6">
        <v>4</v>
      </c>
    </row>
    <row r="1492" spans="1:2" x14ac:dyDescent="0.35">
      <c r="A1492" s="8" t="s">
        <v>2437</v>
      </c>
      <c r="B1492" s="6">
        <v>2</v>
      </c>
    </row>
    <row r="1493" spans="1:2" x14ac:dyDescent="0.35">
      <c r="A1493" s="8" t="s">
        <v>588</v>
      </c>
      <c r="B1493" s="6">
        <v>7</v>
      </c>
    </row>
    <row r="1494" spans="1:2" x14ac:dyDescent="0.35">
      <c r="A1494" s="8" t="s">
        <v>4080</v>
      </c>
      <c r="B1494" s="6">
        <v>1</v>
      </c>
    </row>
    <row r="1495" spans="1:2" x14ac:dyDescent="0.35">
      <c r="A1495" s="8" t="s">
        <v>1149</v>
      </c>
      <c r="B1495" s="6">
        <v>3</v>
      </c>
    </row>
    <row r="1496" spans="1:2" x14ac:dyDescent="0.35">
      <c r="A1496" s="8" t="s">
        <v>2412</v>
      </c>
      <c r="B1496" s="6">
        <v>3</v>
      </c>
    </row>
    <row r="1497" spans="1:2" x14ac:dyDescent="0.35">
      <c r="A1497" s="8" t="s">
        <v>1440</v>
      </c>
      <c r="B1497" s="6">
        <v>6</v>
      </c>
    </row>
    <row r="1498" spans="1:2" x14ac:dyDescent="0.35">
      <c r="A1498" s="8" t="s">
        <v>2678</v>
      </c>
      <c r="B1498" s="6">
        <v>2</v>
      </c>
    </row>
    <row r="1499" spans="1:2" x14ac:dyDescent="0.35">
      <c r="A1499" s="8" t="s">
        <v>3848</v>
      </c>
      <c r="B1499" s="6">
        <v>24</v>
      </c>
    </row>
    <row r="1500" spans="1:2" x14ac:dyDescent="0.35">
      <c r="A1500" s="8" t="s">
        <v>4015</v>
      </c>
      <c r="B1500" s="6">
        <v>4</v>
      </c>
    </row>
    <row r="1501" spans="1:2" x14ac:dyDescent="0.35">
      <c r="A1501" s="8" t="s">
        <v>1145</v>
      </c>
      <c r="B1501" s="6">
        <v>0</v>
      </c>
    </row>
    <row r="1502" spans="1:2" x14ac:dyDescent="0.35">
      <c r="A1502" s="8" t="s">
        <v>4099</v>
      </c>
      <c r="B1502" s="6">
        <v>6</v>
      </c>
    </row>
    <row r="1503" spans="1:2" x14ac:dyDescent="0.35">
      <c r="A1503" s="8" t="s">
        <v>2411</v>
      </c>
      <c r="B1503" s="6">
        <v>0</v>
      </c>
    </row>
    <row r="1504" spans="1:2" x14ac:dyDescent="0.35">
      <c r="A1504" s="8" t="s">
        <v>579</v>
      </c>
      <c r="B1504" s="6">
        <v>7</v>
      </c>
    </row>
    <row r="1505" spans="1:2" x14ac:dyDescent="0.35">
      <c r="A1505" s="8" t="s">
        <v>2774</v>
      </c>
      <c r="B1505" s="6">
        <v>13</v>
      </c>
    </row>
    <row r="1506" spans="1:2" x14ac:dyDescent="0.35">
      <c r="A1506" s="8" t="s">
        <v>574</v>
      </c>
      <c r="B1506" s="6">
        <v>9</v>
      </c>
    </row>
    <row r="1507" spans="1:2" x14ac:dyDescent="0.35">
      <c r="A1507" s="8" t="s">
        <v>984</v>
      </c>
      <c r="B1507" s="6">
        <v>179</v>
      </c>
    </row>
    <row r="1508" spans="1:2" x14ac:dyDescent="0.35">
      <c r="A1508" s="8" t="s">
        <v>1557</v>
      </c>
      <c r="B1508" s="6">
        <v>12</v>
      </c>
    </row>
    <row r="1509" spans="1:2" x14ac:dyDescent="0.35">
      <c r="A1509" s="8" t="s">
        <v>3976</v>
      </c>
      <c r="B1509" s="6">
        <v>6</v>
      </c>
    </row>
    <row r="1510" spans="1:2" x14ac:dyDescent="0.35">
      <c r="A1510" s="8" t="s">
        <v>2742</v>
      </c>
      <c r="B1510" s="6">
        <v>18</v>
      </c>
    </row>
    <row r="1511" spans="1:2" x14ac:dyDescent="0.35">
      <c r="A1511" s="8" t="s">
        <v>1428</v>
      </c>
      <c r="B1511" s="6">
        <v>4</v>
      </c>
    </row>
    <row r="1512" spans="1:2" x14ac:dyDescent="0.35">
      <c r="A1512" s="8" t="s">
        <v>3856</v>
      </c>
      <c r="B1512" s="6">
        <v>1</v>
      </c>
    </row>
    <row r="1513" spans="1:2" x14ac:dyDescent="0.35">
      <c r="A1513" s="8" t="s">
        <v>1734</v>
      </c>
      <c r="B1513" s="6">
        <v>0</v>
      </c>
    </row>
    <row r="1514" spans="1:2" x14ac:dyDescent="0.35">
      <c r="A1514" s="8" t="s">
        <v>3785</v>
      </c>
      <c r="B1514" s="6">
        <v>1</v>
      </c>
    </row>
    <row r="1515" spans="1:2" x14ac:dyDescent="0.35">
      <c r="A1515" s="8" t="s">
        <v>1164</v>
      </c>
      <c r="B1515" s="6">
        <v>0</v>
      </c>
    </row>
    <row r="1516" spans="1:2" x14ac:dyDescent="0.35">
      <c r="A1516" s="8" t="s">
        <v>2918</v>
      </c>
      <c r="B1516" s="6">
        <v>20</v>
      </c>
    </row>
    <row r="1517" spans="1:2" x14ac:dyDescent="0.35">
      <c r="A1517" s="8" t="s">
        <v>206</v>
      </c>
      <c r="B1517" s="6">
        <v>1293</v>
      </c>
    </row>
    <row r="1518" spans="1:2" x14ac:dyDescent="0.35">
      <c r="A1518" s="8" t="s">
        <v>763</v>
      </c>
      <c r="B1518" s="6">
        <v>0</v>
      </c>
    </row>
    <row r="1519" spans="1:2" x14ac:dyDescent="0.35">
      <c r="A1519" s="8" t="s">
        <v>2919</v>
      </c>
      <c r="B1519" s="6">
        <v>6</v>
      </c>
    </row>
    <row r="1520" spans="1:2" x14ac:dyDescent="0.35">
      <c r="A1520" s="8" t="s">
        <v>4059</v>
      </c>
      <c r="B1520" s="6">
        <v>9</v>
      </c>
    </row>
    <row r="1521" spans="1:2" x14ac:dyDescent="0.35">
      <c r="A1521" s="8" t="s">
        <v>1773</v>
      </c>
      <c r="B1521" s="6">
        <v>19</v>
      </c>
    </row>
    <row r="1522" spans="1:2" x14ac:dyDescent="0.35">
      <c r="A1522" s="8" t="s">
        <v>2772</v>
      </c>
      <c r="B1522" s="6">
        <v>0</v>
      </c>
    </row>
    <row r="1523" spans="1:2" x14ac:dyDescent="0.35">
      <c r="A1523" s="8" t="s">
        <v>3106</v>
      </c>
      <c r="B1523" s="6">
        <v>4</v>
      </c>
    </row>
    <row r="1524" spans="1:2" x14ac:dyDescent="0.35">
      <c r="A1524" s="8" t="s">
        <v>1729</v>
      </c>
      <c r="B1524" s="6">
        <v>7</v>
      </c>
    </row>
    <row r="1525" spans="1:2" x14ac:dyDescent="0.35">
      <c r="A1525" s="8" t="s">
        <v>240</v>
      </c>
      <c r="B1525" s="6">
        <v>0</v>
      </c>
    </row>
    <row r="1526" spans="1:2" x14ac:dyDescent="0.35">
      <c r="A1526" s="8" t="s">
        <v>442</v>
      </c>
      <c r="B1526" s="6">
        <v>0</v>
      </c>
    </row>
    <row r="1527" spans="1:2" x14ac:dyDescent="0.35">
      <c r="A1527" s="8" t="s">
        <v>3906</v>
      </c>
      <c r="B1527" s="6">
        <v>4</v>
      </c>
    </row>
    <row r="1528" spans="1:2" x14ac:dyDescent="0.35">
      <c r="A1528" s="8" t="s">
        <v>3732</v>
      </c>
      <c r="B1528" s="6">
        <v>2</v>
      </c>
    </row>
    <row r="1529" spans="1:2" x14ac:dyDescent="0.35">
      <c r="A1529" s="8" t="s">
        <v>2131</v>
      </c>
      <c r="B1529" s="6">
        <v>4</v>
      </c>
    </row>
    <row r="1530" spans="1:2" x14ac:dyDescent="0.35">
      <c r="A1530" s="8" t="s">
        <v>505</v>
      </c>
      <c r="B1530" s="6">
        <v>5</v>
      </c>
    </row>
    <row r="1531" spans="1:2" x14ac:dyDescent="0.35">
      <c r="A1531" s="8" t="s">
        <v>3993</v>
      </c>
      <c r="B1531" s="6">
        <v>0</v>
      </c>
    </row>
    <row r="1532" spans="1:2" x14ac:dyDescent="0.35">
      <c r="A1532" s="8" t="s">
        <v>1073</v>
      </c>
      <c r="B1532" s="6">
        <v>4</v>
      </c>
    </row>
    <row r="1533" spans="1:2" x14ac:dyDescent="0.35">
      <c r="A1533" s="8" t="s">
        <v>487</v>
      </c>
      <c r="B1533" s="6">
        <v>1</v>
      </c>
    </row>
    <row r="1534" spans="1:2" x14ac:dyDescent="0.35">
      <c r="A1534" s="8" t="s">
        <v>502</v>
      </c>
      <c r="B1534" s="6">
        <v>0</v>
      </c>
    </row>
    <row r="1535" spans="1:2" x14ac:dyDescent="0.35">
      <c r="A1535" s="8" t="s">
        <v>678</v>
      </c>
      <c r="B1535" s="6">
        <v>96</v>
      </c>
    </row>
    <row r="1536" spans="1:2" x14ac:dyDescent="0.35">
      <c r="A1536" s="8" t="s">
        <v>679</v>
      </c>
      <c r="B1536" s="6">
        <v>17</v>
      </c>
    </row>
    <row r="1537" spans="1:2" x14ac:dyDescent="0.35">
      <c r="A1537" s="8" t="s">
        <v>2428</v>
      </c>
      <c r="B1537" s="6">
        <v>1</v>
      </c>
    </row>
    <row r="1538" spans="1:2" x14ac:dyDescent="0.35">
      <c r="A1538" s="8" t="s">
        <v>3983</v>
      </c>
      <c r="B1538" s="6">
        <v>13</v>
      </c>
    </row>
    <row r="1539" spans="1:2" x14ac:dyDescent="0.35">
      <c r="A1539" s="8" t="s">
        <v>1100</v>
      </c>
      <c r="B1539" s="6">
        <v>1</v>
      </c>
    </row>
    <row r="1540" spans="1:2" x14ac:dyDescent="0.35">
      <c r="A1540" s="8" t="s">
        <v>2948</v>
      </c>
      <c r="B1540" s="6">
        <v>9</v>
      </c>
    </row>
    <row r="1541" spans="1:2" x14ac:dyDescent="0.35">
      <c r="A1541" s="8" t="s">
        <v>3954</v>
      </c>
      <c r="B1541" s="6">
        <v>1</v>
      </c>
    </row>
    <row r="1542" spans="1:2" x14ac:dyDescent="0.35">
      <c r="A1542" s="8" t="s">
        <v>2513</v>
      </c>
      <c r="B1542" s="6">
        <v>0</v>
      </c>
    </row>
    <row r="1543" spans="1:2" x14ac:dyDescent="0.35">
      <c r="A1543" s="8" t="s">
        <v>3893</v>
      </c>
      <c r="B1543" s="6">
        <v>4</v>
      </c>
    </row>
    <row r="1544" spans="1:2" x14ac:dyDescent="0.35">
      <c r="A1544" s="8" t="s">
        <v>1488</v>
      </c>
      <c r="B1544" s="6">
        <v>0</v>
      </c>
    </row>
    <row r="1545" spans="1:2" x14ac:dyDescent="0.35">
      <c r="A1545" s="8" t="s">
        <v>673</v>
      </c>
      <c r="B1545" s="6">
        <v>215</v>
      </c>
    </row>
    <row r="1546" spans="1:2" x14ac:dyDescent="0.35">
      <c r="A1546" s="8" t="s">
        <v>2587</v>
      </c>
      <c r="B1546" s="6">
        <v>6</v>
      </c>
    </row>
    <row r="1547" spans="1:2" x14ac:dyDescent="0.35">
      <c r="A1547" s="8" t="s">
        <v>3645</v>
      </c>
      <c r="B1547" s="6">
        <v>2</v>
      </c>
    </row>
    <row r="1548" spans="1:2" x14ac:dyDescent="0.35">
      <c r="A1548" s="8" t="s">
        <v>705</v>
      </c>
      <c r="B1548" s="6">
        <v>4</v>
      </c>
    </row>
    <row r="1549" spans="1:2" x14ac:dyDescent="0.35">
      <c r="A1549" s="8" t="s">
        <v>1873</v>
      </c>
      <c r="B1549" s="6">
        <v>13</v>
      </c>
    </row>
    <row r="1550" spans="1:2" x14ac:dyDescent="0.35">
      <c r="A1550" s="8" t="s">
        <v>2149</v>
      </c>
      <c r="B1550" s="6">
        <v>2</v>
      </c>
    </row>
    <row r="1551" spans="1:2" x14ac:dyDescent="0.35">
      <c r="A1551" s="8" t="s">
        <v>1915</v>
      </c>
      <c r="B1551" s="6">
        <v>2</v>
      </c>
    </row>
    <row r="1552" spans="1:2" x14ac:dyDescent="0.35">
      <c r="A1552" s="8" t="s">
        <v>8312</v>
      </c>
      <c r="B1552" s="6">
        <v>27096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Kickstarter Table</vt:lpstr>
      <vt:lpstr>Category Stats</vt:lpstr>
      <vt:lpstr>Subcategory Stats</vt:lpstr>
      <vt:lpstr>Outcomes Based on Launch Date</vt:lpstr>
      <vt:lpstr>Goal Outcomes</vt:lpstr>
      <vt:lpstr>Successful Backers Stats</vt:lpstr>
      <vt:lpstr>Failed Backers Stats</vt:lpstr>
      <vt:lpstr>Kick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</cp:lastModifiedBy>
  <dcterms:created xsi:type="dcterms:W3CDTF">2017-04-20T15:17:24Z</dcterms:created>
  <dcterms:modified xsi:type="dcterms:W3CDTF">2020-06-19T00:43:59Z</dcterms:modified>
</cp:coreProperties>
</file>